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9175F067-6FE5-455F-997B-8A9CFCD1C33F}" xr6:coauthVersionLast="47" xr6:coauthVersionMax="47" xr10:uidLastSave="{00000000-0000-0000-0000-000000000000}"/>
  <bookViews>
    <workbookView xWindow="-19310" yWindow="-110" windowWidth="19420" windowHeight="1162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2" r:id="rId41"/>
    <pivotCache cacheId="63" r:id="rId42"/>
    <pivotCache cacheId="64" r:id="rId43"/>
    <pivotCache cacheId="65" r:id="rId44"/>
    <pivotCache cacheId="66" r:id="rId45"/>
    <pivotCache cacheId="67" r:id="rId46"/>
    <pivotCache cacheId="68" r:id="rId47"/>
    <pivotCache cacheId="69" r:id="rId48"/>
    <pivotCache cacheId="70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4" l="1"/>
  <c r="E14" i="34"/>
  <c r="D14" i="34"/>
  <c r="E7" i="34"/>
  <c r="E3" i="34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D8" i="34" s="1"/>
  <c r="E8" i="34" s="1"/>
  <c r="C9" i="34"/>
  <c r="D9" i="34" s="1"/>
  <c r="E9" i="34" s="1"/>
  <c r="C207" i="38"/>
  <c r="C807" i="76" s="1"/>
  <c r="C15" i="34"/>
  <c r="C13" i="34"/>
  <c r="D13" i="34" s="1"/>
  <c r="E13" i="34" s="1"/>
  <c r="C196" i="38"/>
  <c r="C796" i="76" s="1"/>
  <c r="C12" i="34"/>
  <c r="D12" i="34" s="1"/>
  <c r="E12" i="34" s="1"/>
  <c r="C10" i="34"/>
  <c r="D10" i="34" s="1"/>
  <c r="E10" i="34" s="1"/>
  <c r="C7" i="34"/>
  <c r="C197" i="38"/>
  <c r="C797" i="76" s="1"/>
  <c r="C195" i="38"/>
  <c r="C795" i="76" s="1"/>
  <c r="C3" i="34"/>
  <c r="C14" i="34"/>
  <c r="C17" i="34"/>
  <c r="D17" i="34" s="1"/>
  <c r="E17" i="34" s="1"/>
  <c r="C11" i="34"/>
  <c r="D11" i="34" s="1"/>
  <c r="E11" i="34" s="1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D16" i="34" s="1"/>
  <c r="E16" i="34" s="1"/>
  <c r="C201" i="38"/>
  <c r="C801" i="76" s="1"/>
  <c r="C6" i="34"/>
  <c r="D6" i="34" s="1"/>
  <c r="E6" i="34" s="1"/>
  <c r="C200" i="38"/>
  <c r="C800" i="76" s="1"/>
  <c r="C5" i="34"/>
  <c r="D5" i="34" s="1"/>
  <c r="E5" i="34" s="1"/>
  <c r="C199" i="38"/>
  <c r="C799" i="76" s="1"/>
  <c r="C4" i="34"/>
  <c r="D4" i="34" s="1"/>
  <c r="E4" i="34" s="1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D185" i="38" s="1"/>
  <c r="D785" i="7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4" i="66" l="1"/>
  <c r="D121" i="66"/>
  <c r="D117" i="66"/>
  <c r="D263" i="76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283" i="38" l="1"/>
  <c r="E883" i="76" s="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T47" i="66" s="1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P107" i="66" s="1"/>
  <c r="E80" i="76"/>
  <c r="E128" i="76"/>
  <c r="E146" i="76"/>
  <c r="E98" i="76"/>
  <c r="Y142" i="66"/>
  <c r="Y286" i="66"/>
  <c r="Z286" i="66"/>
  <c r="J285" i="66"/>
  <c r="P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S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J427" i="41"/>
  <c r="E15" i="39" s="1"/>
  <c r="F140" i="66"/>
  <c r="E42" i="39"/>
  <c r="I435" i="41"/>
  <c r="F284" i="66"/>
  <c r="E307" i="76" s="1"/>
  <c r="M42" i="39"/>
  <c r="J459" i="41" l="1"/>
  <c r="S11" i="66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AC3" i="39"/>
  <c r="Z204" i="66"/>
  <c r="Y204" i="66"/>
  <c r="Y156" i="66"/>
  <c r="Z12" i="66"/>
  <c r="Z156" i="66"/>
  <c r="Y1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234" i="66" l="1"/>
  <c r="Z42" i="66"/>
  <c r="Y42" i="66"/>
  <c r="Z186" i="66"/>
  <c r="Y186" i="66"/>
  <c r="Z234" i="66"/>
  <c r="Z90" i="66"/>
  <c r="Y32" i="66"/>
  <c r="Z176" i="66"/>
  <c r="Z32" i="66"/>
  <c r="Y176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 l="1"/>
  <c r="Z188" i="66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Z11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Z155" i="66" l="1"/>
  <c r="G14" i="39"/>
  <c r="Y11" i="66"/>
  <c r="Y9" i="66"/>
  <c r="O9" i="66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Z251" i="66"/>
  <c r="Y107" i="66"/>
  <c r="Y174" i="66"/>
  <c r="Z174" i="66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85" i="66"/>
  <c r="R285" i="66" s="1"/>
  <c r="T285" i="66" s="1"/>
  <c r="Q251" i="66"/>
  <c r="R251" i="66" s="1"/>
  <c r="T251" i="66" s="1"/>
  <c r="Y222" i="66"/>
  <c r="Z78" i="66"/>
  <c r="Q105" i="66"/>
  <c r="R105" i="66" s="1"/>
  <c r="T105" i="66" s="1"/>
  <c r="J104" i="66" l="1"/>
  <c r="J471" i="58"/>
  <c r="Z222" i="66"/>
  <c r="Y78" i="66"/>
  <c r="Z161" i="66"/>
  <c r="Y161" i="66"/>
  <c r="Y17" i="66"/>
  <c r="Z17" i="66"/>
  <c r="H471" i="37"/>
  <c r="J8" i="66"/>
  <c r="N8" i="66" s="1"/>
  <c r="E319" i="76" s="1"/>
  <c r="G17" i="39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Y126" i="66"/>
  <c r="R8" i="66"/>
  <c r="P8" i="66"/>
  <c r="S8" i="66"/>
  <c r="P248" i="66"/>
  <c r="S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T8" i="66" l="1"/>
  <c r="T152" i="66"/>
  <c r="Y56" i="66"/>
  <c r="O56" i="66"/>
  <c r="Q56" i="66" s="1"/>
  <c r="R56" i="66" s="1"/>
  <c r="T56" i="66" s="1"/>
  <c r="Y200" i="66"/>
  <c r="Z200" i="66"/>
  <c r="Z56" i="66"/>
  <c r="O200" i="66"/>
  <c r="Q200" i="66" s="1"/>
  <c r="R200" i="66" s="1"/>
  <c r="T200" i="66" s="1"/>
  <c r="Q152" i="66"/>
  <c r="Q104" i="66"/>
  <c r="R104" i="66" s="1"/>
  <c r="T104" i="66" s="1"/>
  <c r="Q8" i="66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P38" i="9" s="1" a="1"/>
  <c r="P38" i="9" s="1"/>
  <c r="E80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M38" i="9" l="1" a="1"/>
  <c r="M38" i="9" s="1"/>
  <c r="E65" i="22" s="1"/>
  <c r="E50" i="22"/>
  <c r="G155" i="35" a="1"/>
  <c r="G155" i="35" s="1"/>
  <c r="G148" i="35" a="1"/>
  <c r="G148" i="35" s="1"/>
  <c r="G150" i="35" a="1"/>
  <c r="G150" i="35" s="1"/>
  <c r="G382" i="18" a="1"/>
  <c r="G382" i="18" s="1"/>
  <c r="I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H338" i="58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I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H382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Y67" i="66"/>
  <c r="O259" i="66"/>
  <c r="Z115" i="66"/>
  <c r="Y259" i="66"/>
  <c r="O115" i="66"/>
  <c r="Y115" i="66"/>
  <c r="Z259" i="66"/>
  <c r="Y211" i="66" l="1"/>
  <c r="Z211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363" i="41" l="1"/>
  <c r="H320" i="41"/>
  <c r="I301" i="41"/>
  <c r="E34" i="53"/>
  <c r="F34" i="53" s="1"/>
  <c r="J151" i="41"/>
  <c r="E4" i="53"/>
  <c r="F4" i="53" s="1"/>
  <c r="E22" i="53"/>
  <c r="F22" i="53" s="1"/>
  <c r="H16" i="53" s="1"/>
  <c r="E10" i="53"/>
  <c r="F10" i="53" s="1"/>
  <c r="H4" i="53" s="1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Z4" i="66"/>
  <c r="E95" i="38"/>
  <c r="E695" i="76" s="1"/>
  <c r="K50" i="39"/>
  <c r="N278" i="66"/>
  <c r="E589" i="76" s="1"/>
  <c r="Z13" i="66"/>
  <c r="M49" i="39"/>
  <c r="I5" i="6"/>
  <c r="O8" i="41"/>
  <c r="F33" i="53"/>
  <c r="F280" i="66"/>
  <c r="E303" i="76" s="1"/>
  <c r="K51" i="39"/>
  <c r="D51" i="39"/>
  <c r="E322" i="38"/>
  <c r="E922" i="76" s="1"/>
  <c r="E328" i="38"/>
  <c r="E928" i="76" s="1"/>
  <c r="M8" i="41"/>
  <c r="Y61" i="66"/>
  <c r="Y205" i="66"/>
  <c r="Z205" i="66"/>
  <c r="G34" i="53"/>
  <c r="H28" i="53"/>
  <c r="G28" i="53" s="1"/>
  <c r="Z158" i="66"/>
  <c r="Y158" i="66"/>
  <c r="Y14" i="66"/>
  <c r="N8" i="41"/>
  <c r="Y13" i="66" l="1"/>
  <c r="Z157" i="66"/>
  <c r="Y157" i="66"/>
  <c r="Z61" i="66"/>
  <c r="Z119" i="66"/>
  <c r="H5" i="6"/>
  <c r="Y216" i="66"/>
  <c r="Y119" i="66"/>
  <c r="Y148" i="66"/>
  <c r="Z206" i="66"/>
  <c r="Z23" i="66"/>
  <c r="Y4" i="66"/>
  <c r="Y206" i="66"/>
  <c r="Z263" i="66"/>
  <c r="Z62" i="66"/>
  <c r="Y23" i="66"/>
  <c r="Y263" i="66"/>
  <c r="Y62" i="66"/>
  <c r="Z167" i="66"/>
  <c r="Y167" i="66"/>
  <c r="Z148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I456" i="37"/>
  <c r="H465" i="37" l="1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73" i="66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J77" i="66"/>
  <c r="F23" i="39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N73" i="66" l="1"/>
  <c r="E384" i="76" s="1"/>
  <c r="W73" i="66"/>
  <c r="I464" i="41"/>
  <c r="S16" i="66"/>
  <c r="J7" i="8"/>
  <c r="W16" i="66"/>
  <c r="X16" i="66" s="1"/>
  <c r="P16" i="66"/>
  <c r="V16" i="66" s="1"/>
  <c r="N16" i="66"/>
  <c r="E327" i="76" s="1"/>
  <c r="J456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V281" i="66" l="1"/>
  <c r="X281" i="66" s="1"/>
  <c r="J5" i="8"/>
  <c r="I5" i="8"/>
  <c r="N88" i="66"/>
  <c r="E399" i="76" s="1"/>
  <c r="X41" i="66"/>
  <c r="O221" i="66"/>
  <c r="V221" i="66" s="1"/>
  <c r="X221" i="66" s="1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21" i="66" l="1"/>
  <c r="R221" i="66" s="1"/>
  <c r="T221" i="66" s="1"/>
  <c r="U221" i="66"/>
  <c r="Q256" i="66"/>
  <c r="R256" i="66" s="1"/>
  <c r="T256" i="66" s="1"/>
  <c r="Q160" i="66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65" i="72"/>
  <c r="G96" i="72"/>
  <c r="J4" i="58"/>
  <c r="J4" i="37"/>
  <c r="G251" i="72"/>
  <c r="G282" i="72"/>
  <c r="G189" i="72"/>
  <c r="G220" i="72"/>
  <c r="I4" i="58"/>
  <c r="I4" i="37"/>
  <c r="G34" i="72"/>
  <c r="G3" i="72"/>
  <c r="H4" i="58" l="1"/>
  <c r="H4" i="37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1" i="53"/>
  <c r="F101" i="66"/>
  <c r="J4" i="41"/>
  <c r="E45" i="39" s="1"/>
  <c r="O4" i="58"/>
  <c r="M45" i="39"/>
  <c r="F245" i="66"/>
  <c r="E37" i="53"/>
  <c r="E19" i="53"/>
  <c r="I4" i="41"/>
  <c r="D45" i="39" s="1"/>
  <c r="F53" i="66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25" i="53"/>
  <c r="F197" i="66"/>
  <c r="N4" i="58"/>
  <c r="L45" i="39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07" i="38" l="1"/>
  <c r="D59" i="39"/>
  <c r="D60" i="39" s="1"/>
  <c r="D56" i="39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H41" i="26" a="1"/>
  <c r="H41" i="26" s="1"/>
  <c r="I225" i="35" s="1"/>
  <c r="D26" i="26" a="1"/>
  <c r="D26" i="26" s="1"/>
  <c r="H189" i="35" s="1"/>
  <c r="F26" i="26" a="1"/>
  <c r="F26" i="26" s="1"/>
  <c r="G210" i="35" s="1"/>
  <c r="D35" i="26" a="1"/>
  <c r="D35" i="26" s="1"/>
  <c r="G33" i="26" a="1"/>
  <c r="G33" i="26" s="1"/>
  <c r="H217" i="35" s="1"/>
  <c r="F29" i="26" a="1"/>
  <c r="F29" i="26" s="1"/>
  <c r="G213" i="35" s="1"/>
  <c r="D24" i="26" a="1"/>
  <c r="D24" i="26" s="1"/>
  <c r="H187" i="35" s="1"/>
  <c r="F41" i="26" a="1"/>
  <c r="F41" i="26" s="1"/>
  <c r="G225" i="35" s="1"/>
  <c r="E31" i="26" a="1"/>
  <c r="E31" i="26" s="1"/>
  <c r="F37" i="26" a="1"/>
  <c r="F37" i="26" s="1"/>
  <c r="G221" i="35" s="1"/>
  <c r="E39" i="26" a="1"/>
  <c r="E39" i="26" s="1"/>
  <c r="D36" i="26" a="1"/>
  <c r="D36" i="26" s="1"/>
  <c r="H199" i="35" s="1"/>
  <c r="D29" i="26" a="1"/>
  <c r="D29" i="26" s="1"/>
  <c r="H192" i="35" s="1"/>
  <c r="F25" i="26" a="1"/>
  <c r="F25" i="26" s="1"/>
  <c r="G209" i="35" s="1"/>
  <c r="E38" i="26" a="1"/>
  <c r="E38" i="26" s="1"/>
  <c r="I201" i="35" s="1"/>
  <c r="E37" i="26" a="1"/>
  <c r="E37" i="26" s="1"/>
  <c r="I200" i="35" s="1"/>
  <c r="D39" i="26" a="1"/>
  <c r="D39" i="26" s="1"/>
  <c r="D41" i="26" a="1"/>
  <c r="D41" i="26" s="1"/>
  <c r="H204" i="35" s="1"/>
  <c r="E42" i="26" a="1"/>
  <c r="E42" i="26" s="1"/>
  <c r="I205" i="35" s="1"/>
  <c r="D30" i="26" a="1"/>
  <c r="D30" i="26" s="1"/>
  <c r="H193" i="35" s="1"/>
  <c r="G41" i="26" a="1"/>
  <c r="G41" i="26" s="1"/>
  <c r="H225" i="35" s="1"/>
  <c r="F28" i="26" a="1"/>
  <c r="F28" i="26" s="1"/>
  <c r="G212" i="35" s="1"/>
  <c r="F38" i="26" a="1"/>
  <c r="F38" i="26" s="1"/>
  <c r="G222" i="35" s="1"/>
  <c r="F30" i="26" a="1"/>
  <c r="F30" i="26" s="1"/>
  <c r="G214" i="35" s="1"/>
  <c r="E25" i="26" a="1"/>
  <c r="E25" i="26" s="1"/>
  <c r="I188" i="35" s="1"/>
  <c r="D38" i="26" a="1"/>
  <c r="D38" i="26" s="1"/>
  <c r="H201" i="35" s="1"/>
  <c r="H30" i="26" a="1"/>
  <c r="H30" i="26" s="1"/>
  <c r="I214" i="35" s="1"/>
  <c r="D28" i="26" a="1"/>
  <c r="D28" i="26" s="1"/>
  <c r="H191" i="35" s="1"/>
  <c r="F35" i="26" a="1"/>
  <c r="F35" i="26" s="1"/>
  <c r="E23" i="26" a="1"/>
  <c r="E23" i="26" s="1"/>
  <c r="F24" i="26" a="1"/>
  <c r="F24" i="26" s="1"/>
  <c r="G208" i="35" s="1"/>
  <c r="G36" i="26" a="1"/>
  <c r="G36" i="26" s="1"/>
  <c r="H220" i="35" s="1"/>
  <c r="F40" i="26" a="1"/>
  <c r="F40" i="26" s="1"/>
  <c r="G224" i="35" s="1"/>
  <c r="E27" i="26" a="1"/>
  <c r="E27" i="26" s="1"/>
  <c r="H23" i="26" a="1"/>
  <c r="H23" i="26" s="1"/>
  <c r="H32" i="26" a="1"/>
  <c r="H32" i="26" s="1"/>
  <c r="I216" i="35" s="1"/>
  <c r="G23" i="26" a="1"/>
  <c r="G23" i="26" s="1"/>
  <c r="E32" i="26" a="1"/>
  <c r="E32" i="26" s="1"/>
  <c r="I195" i="35" s="1"/>
  <c r="G35" i="26" a="1"/>
  <c r="G35" i="26" s="1"/>
  <c r="G42" i="26" a="1"/>
  <c r="G42" i="26" s="1"/>
  <c r="H226" i="35" s="1"/>
  <c r="H38" i="26" a="1"/>
  <c r="H38" i="26" s="1"/>
  <c r="I222" i="35" s="1"/>
  <c r="G38" i="26" a="1"/>
  <c r="G38" i="26" s="1"/>
  <c r="H222" i="35" s="1"/>
  <c r="H31" i="26" a="1"/>
  <c r="H31" i="26" s="1"/>
  <c r="G27" i="26" a="1"/>
  <c r="G27" i="26" s="1"/>
  <c r="F32" i="26" a="1"/>
  <c r="F32" i="26" s="1"/>
  <c r="G216" i="35" s="1"/>
  <c r="H37" i="26" a="1"/>
  <c r="H37" i="26" s="1"/>
  <c r="I221" i="35" s="1"/>
  <c r="E26" i="26" a="1"/>
  <c r="E26" i="26" s="1"/>
  <c r="I189" i="35" s="1"/>
  <c r="H26" i="26" a="1"/>
  <c r="H26" i="26" s="1"/>
  <c r="I210" i="35" s="1"/>
  <c r="E24" i="26" a="1"/>
  <c r="E24" i="26" s="1"/>
  <c r="I187" i="35" s="1"/>
  <c r="F36" i="26" a="1"/>
  <c r="F36" i="26" s="1"/>
  <c r="G220" i="35" s="1"/>
  <c r="E35" i="26" a="1"/>
  <c r="E35" i="26" s="1"/>
  <c r="E29" i="26" a="1"/>
  <c r="E29" i="26" s="1"/>
  <c r="I192" i="35" s="1"/>
  <c r="H34" i="26" a="1"/>
  <c r="H34" i="26" s="1"/>
  <c r="I218" i="35" s="1"/>
  <c r="G25" i="26" a="1"/>
  <c r="G25" i="26" s="1"/>
  <c r="H209" i="35" s="1"/>
  <c r="E36" i="26" a="1"/>
  <c r="E36" i="26" s="1"/>
  <c r="I199" i="35" s="1"/>
  <c r="E28" i="26" a="1"/>
  <c r="E28" i="26" s="1"/>
  <c r="I191" i="35" s="1"/>
  <c r="H42" i="26" a="1"/>
  <c r="H42" i="26" s="1"/>
  <c r="I226" i="35" s="1"/>
  <c r="D27" i="26" a="1"/>
  <c r="D27" i="26" s="1"/>
  <c r="G32" i="26" a="1"/>
  <c r="G32" i="26" s="1"/>
  <c r="H216" i="35" s="1"/>
  <c r="G39" i="26" a="1"/>
  <c r="G39" i="26" s="1"/>
  <c r="F27" i="26" a="1"/>
  <c r="F27" i="26" s="1"/>
  <c r="G29" i="26" a="1"/>
  <c r="G29" i="26" s="1"/>
  <c r="H213" i="35" s="1"/>
  <c r="F31" i="26" a="1"/>
  <c r="F31" i="26" s="1"/>
  <c r="E41" i="26" a="1"/>
  <c r="E41" i="26" s="1"/>
  <c r="I204" i="35" s="1"/>
  <c r="G28" i="26" a="1"/>
  <c r="G28" i="26" s="1"/>
  <c r="H212" i="35" s="1"/>
  <c r="D34" i="26" a="1"/>
  <c r="D34" i="26" s="1"/>
  <c r="H197" i="35" s="1"/>
  <c r="D25" i="26" a="1"/>
  <c r="D25" i="26" s="1"/>
  <c r="H188" i="35" s="1"/>
  <c r="H25" i="26" a="1"/>
  <c r="H25" i="26" s="1"/>
  <c r="I209" i="35" s="1"/>
  <c r="E33" i="26" a="1"/>
  <c r="E33" i="26" s="1"/>
  <c r="I196" i="35" s="1"/>
  <c r="F42" i="26" a="1"/>
  <c r="F42" i="26" s="1"/>
  <c r="G226" i="35" s="1"/>
  <c r="F23" i="26" a="1"/>
  <c r="F23" i="26" s="1"/>
  <c r="G24" i="26" a="1"/>
  <c r="G24" i="26" s="1"/>
  <c r="H208" i="35" s="1"/>
  <c r="D37" i="26" a="1"/>
  <c r="D37" i="26" s="1"/>
  <c r="H200" i="35" s="1"/>
  <c r="F39" i="26" a="1"/>
  <c r="F39" i="26" s="1"/>
  <c r="E40" i="26" a="1"/>
  <c r="E40" i="26" s="1"/>
  <c r="I203" i="35" s="1"/>
  <c r="H29" i="26" a="1"/>
  <c r="H29" i="26" s="1"/>
  <c r="I213" i="35" s="1"/>
  <c r="H35" i="26" a="1"/>
  <c r="H35" i="26" s="1"/>
  <c r="G34" i="26" a="1"/>
  <c r="G34" i="26" s="1"/>
  <c r="H218" i="35" s="1"/>
  <c r="E34" i="26" a="1"/>
  <c r="E34" i="26" s="1"/>
  <c r="I197" i="35" s="1"/>
  <c r="H28" i="26" a="1"/>
  <c r="H28" i="26" s="1"/>
  <c r="I212" i="35" s="1"/>
  <c r="D23" i="26" a="1"/>
  <c r="D23" i="26" s="1"/>
  <c r="D32" i="26" a="1"/>
  <c r="D32" i="26" s="1"/>
  <c r="H195" i="35" s="1"/>
  <c r="D42" i="26" a="1"/>
  <c r="D42" i="26" s="1"/>
  <c r="H205" i="35" s="1"/>
  <c r="G31" i="26" a="1"/>
  <c r="G31" i="26" s="1"/>
  <c r="G37" i="26" a="1"/>
  <c r="G37" i="26" s="1"/>
  <c r="H221" i="35" s="1"/>
  <c r="D40" i="26" a="1"/>
  <c r="D40" i="26" s="1"/>
  <c r="H203" i="35" s="1"/>
  <c r="H27" i="26" a="1"/>
  <c r="H27" i="26" s="1"/>
  <c r="H24" i="26" a="1"/>
  <c r="H24" i="26" s="1"/>
  <c r="I208" i="35" s="1"/>
  <c r="H36" i="26" a="1"/>
  <c r="H36" i="26" s="1"/>
  <c r="I220" i="35" s="1"/>
  <c r="G26" i="26" a="1"/>
  <c r="G26" i="26" s="1"/>
  <c r="H210" i="35" s="1"/>
  <c r="F33" i="26" a="1"/>
  <c r="F33" i="26" s="1"/>
  <c r="G217" i="35" s="1"/>
  <c r="H33" i="26" a="1"/>
  <c r="H33" i="26" s="1"/>
  <c r="I217" i="35" s="1"/>
  <c r="D33" i="26" a="1"/>
  <c r="D33" i="26" s="1"/>
  <c r="H196" i="35" s="1"/>
  <c r="G30" i="26" a="1"/>
  <c r="G30" i="26" s="1"/>
  <c r="H214" i="35" s="1"/>
  <c r="D31" i="26" a="1"/>
  <c r="D31" i="26" s="1"/>
  <c r="E30" i="26" a="1"/>
  <c r="E30" i="26" s="1"/>
  <c r="I193" i="35" s="1"/>
  <c r="F34" i="26" a="1"/>
  <c r="F34" i="26" s="1"/>
  <c r="G218" i="35" s="1"/>
  <c r="H39" i="26" a="1"/>
  <c r="H39" i="26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24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L59" i="39"/>
  <c r="L60" i="39" s="1"/>
  <c r="E158" i="38"/>
  <c r="L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/>
  <c r="F252" i="72" s="1"/>
  <c r="E76" i="76"/>
  <c r="E220" i="76"/>
  <c r="E268" i="76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/>
  <c r="F12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M56" i="39"/>
  <c r="M59" i="39"/>
  <c r="M60" i="39" s="1"/>
  <c r="E175" i="38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83" i="72"/>
  <c r="F283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97" i="72"/>
  <c r="F97" i="72" s="1"/>
  <c r="E7" i="53"/>
  <c r="F5" i="66"/>
  <c r="H4" i="41"/>
  <c r="K45" i="39" s="1"/>
  <c r="E59" i="39"/>
  <c r="E60" i="39" s="1"/>
  <c r="E56" i="39"/>
  <c r="E124" i="38"/>
  <c r="M4" i="58"/>
  <c r="E13" i="53"/>
  <c r="F149" i="66"/>
  <c r="I71" i="37" l="1"/>
  <c r="I73" i="37"/>
  <c r="I72" i="37"/>
  <c r="I74" i="37"/>
  <c r="D52" i="26"/>
  <c r="J52" i="26" s="1"/>
  <c r="I194" i="35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J474" i="58"/>
  <c r="J466" i="58"/>
  <c r="D37" i="53"/>
  <c r="F37" i="53" s="1"/>
  <c r="E775" i="76"/>
  <c r="J245" i="66"/>
  <c r="E221" i="72"/>
  <c r="F221" i="72" s="1"/>
  <c r="H56" i="58"/>
  <c r="H56" i="41" s="1"/>
  <c r="H58" i="58"/>
  <c r="H58" i="41" s="1"/>
  <c r="H57" i="58"/>
  <c r="H57" i="41" s="1"/>
  <c r="H55" i="58"/>
  <c r="H55" i="41" s="1"/>
  <c r="I93" i="37"/>
  <c r="I92" i="37"/>
  <c r="I91" i="37"/>
  <c r="I94" i="37"/>
  <c r="J85" i="37"/>
  <c r="J84" i="37"/>
  <c r="J83" i="37"/>
  <c r="J86" i="37"/>
  <c r="I25" i="37"/>
  <c r="I23" i="37"/>
  <c r="I24" i="37"/>
  <c r="I26" i="37"/>
  <c r="I53" i="58"/>
  <c r="I51" i="58"/>
  <c r="I54" i="58"/>
  <c r="I52" i="58"/>
  <c r="I198" i="35"/>
  <c r="D53" i="26"/>
  <c r="J53" i="26" s="1"/>
  <c r="G52" i="26"/>
  <c r="I215" i="35"/>
  <c r="G50" i="26"/>
  <c r="I207" i="35"/>
  <c r="J46" i="58"/>
  <c r="J44" i="58"/>
  <c r="J43" i="58"/>
  <c r="J45" i="58"/>
  <c r="J92" i="37"/>
  <c r="J93" i="37"/>
  <c r="J93" i="41" s="1"/>
  <c r="J91" i="37"/>
  <c r="J91" i="41" s="1"/>
  <c r="J94" i="37"/>
  <c r="J94" i="41" s="1"/>
  <c r="I202" i="35"/>
  <c r="D54" i="26"/>
  <c r="J54" i="26" s="1"/>
  <c r="H28" i="58"/>
  <c r="H28" i="41" s="1"/>
  <c r="H30" i="58"/>
  <c r="H30" i="41" s="1"/>
  <c r="H29" i="58"/>
  <c r="H29" i="41" s="1"/>
  <c r="H27" i="58"/>
  <c r="H27" i="41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29" i="72"/>
  <c r="F129" i="72" s="1"/>
  <c r="J93" i="58"/>
  <c r="J91" i="58"/>
  <c r="J94" i="58"/>
  <c r="J92" i="58"/>
  <c r="C45" i="39"/>
  <c r="E190" i="72"/>
  <c r="F190" i="72" s="1"/>
  <c r="E159" i="72"/>
  <c r="F159" i="72" s="1"/>
  <c r="I223" i="35"/>
  <c r="G54" i="26"/>
  <c r="I27" i="58"/>
  <c r="I28" i="58"/>
  <c r="I29" i="58"/>
  <c r="I30" i="58"/>
  <c r="I51" i="37"/>
  <c r="I53" i="37"/>
  <c r="I53" i="41" s="1"/>
  <c r="I54" i="37"/>
  <c r="I54" i="41" s="1"/>
  <c r="I52" i="37"/>
  <c r="G223" i="35"/>
  <c r="E54" i="26"/>
  <c r="H54" i="26" s="1"/>
  <c r="I61" i="37"/>
  <c r="I62" i="37"/>
  <c r="I59" i="37"/>
  <c r="I60" i="37"/>
  <c r="H190" i="35"/>
  <c r="C51" i="26"/>
  <c r="I51" i="26" s="1"/>
  <c r="H68" i="58"/>
  <c r="H68" i="41" s="1"/>
  <c r="H67" i="58"/>
  <c r="H67" i="41" s="1"/>
  <c r="H70" i="58"/>
  <c r="H70" i="41" s="1"/>
  <c r="H69" i="58"/>
  <c r="H69" i="41" s="1"/>
  <c r="I75" i="58"/>
  <c r="I76" i="58"/>
  <c r="I78" i="58"/>
  <c r="I77" i="58"/>
  <c r="I190" i="35"/>
  <c r="D51" i="26"/>
  <c r="J51" i="26" s="1"/>
  <c r="I76" i="37"/>
  <c r="I77" i="37"/>
  <c r="I75" i="37"/>
  <c r="I75" i="41" s="1"/>
  <c r="I78" i="37"/>
  <c r="I89" i="37"/>
  <c r="I89" i="41" s="1"/>
  <c r="I90" i="37"/>
  <c r="I88" i="37"/>
  <c r="I87" i="37"/>
  <c r="H74" i="58"/>
  <c r="H74" i="41" s="1"/>
  <c r="H72" i="58"/>
  <c r="H72" i="41" s="1"/>
  <c r="H73" i="58"/>
  <c r="H73" i="41" s="1"/>
  <c r="H71" i="58"/>
  <c r="H71" i="41" s="1"/>
  <c r="I28" i="37"/>
  <c r="I28" i="41" s="1"/>
  <c r="I29" i="37"/>
  <c r="I29" i="41" s="1"/>
  <c r="I30" i="37"/>
  <c r="I30" i="41" s="1"/>
  <c r="I27" i="37"/>
  <c r="J87" i="58"/>
  <c r="J90" i="58"/>
  <c r="J89" i="58"/>
  <c r="J88" i="58"/>
  <c r="K59" i="39"/>
  <c r="K60" i="39" s="1"/>
  <c r="K56" i="39"/>
  <c r="E141" i="38"/>
  <c r="J76" i="58"/>
  <c r="J77" i="58"/>
  <c r="J75" i="58"/>
  <c r="J78" i="58"/>
  <c r="J44" i="37"/>
  <c r="J44" i="41" s="1"/>
  <c r="J43" i="37"/>
  <c r="J43" i="41" s="1"/>
  <c r="J46" i="37"/>
  <c r="J46" i="41" s="1"/>
  <c r="J45" i="37"/>
  <c r="J45" i="41" s="1"/>
  <c r="J22" i="58"/>
  <c r="J20" i="58"/>
  <c r="J19" i="58"/>
  <c r="J21" i="58"/>
  <c r="J37" i="58"/>
  <c r="J38" i="58"/>
  <c r="J36" i="58"/>
  <c r="J35" i="58"/>
  <c r="I22" i="58"/>
  <c r="I19" i="58"/>
  <c r="I21" i="58"/>
  <c r="I20" i="58"/>
  <c r="J87" i="37"/>
  <c r="J87" i="41" s="1"/>
  <c r="J89" i="37"/>
  <c r="J89" i="41" s="1"/>
  <c r="J90" i="37"/>
  <c r="J90" i="41" s="1"/>
  <c r="J88" i="37"/>
  <c r="J38" i="37"/>
  <c r="J36" i="37"/>
  <c r="J36" i="41" s="1"/>
  <c r="J37" i="37"/>
  <c r="J35" i="37"/>
  <c r="J29" i="58"/>
  <c r="J28" i="58"/>
  <c r="J27" i="58"/>
  <c r="J30" i="58"/>
  <c r="I93" i="58"/>
  <c r="I94" i="58"/>
  <c r="I91" i="58"/>
  <c r="I92" i="58"/>
  <c r="I68" i="58"/>
  <c r="I67" i="58"/>
  <c r="I70" i="58"/>
  <c r="I69" i="58"/>
  <c r="H45" i="58"/>
  <c r="H45" i="41" s="1"/>
  <c r="H43" i="58"/>
  <c r="H43" i="41" s="1"/>
  <c r="H46" i="58"/>
  <c r="H46" i="41" s="1"/>
  <c r="H44" i="58"/>
  <c r="H44" i="41" s="1"/>
  <c r="J72" i="37"/>
  <c r="J73" i="37"/>
  <c r="J73" i="41" s="1"/>
  <c r="J74" i="37"/>
  <c r="J71" i="37"/>
  <c r="H88" i="58"/>
  <c r="H88" i="41" s="1"/>
  <c r="H90" i="58"/>
  <c r="H90" i="41" s="1"/>
  <c r="H89" i="58"/>
  <c r="H89" i="41" s="1"/>
  <c r="H87" i="58"/>
  <c r="H87" i="41" s="1"/>
  <c r="E4" i="72"/>
  <c r="F4" i="72" s="1"/>
  <c r="I37" i="58"/>
  <c r="I35" i="58"/>
  <c r="I38" i="58"/>
  <c r="I36" i="58"/>
  <c r="H202" i="35"/>
  <c r="C54" i="26"/>
  <c r="I54" i="26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3" i="72"/>
  <c r="F253" i="72" s="1"/>
  <c r="C52" i="26"/>
  <c r="I52" i="26" s="1"/>
  <c r="H194" i="35"/>
  <c r="G51" i="26"/>
  <c r="I211" i="35"/>
  <c r="J62" i="37"/>
  <c r="J61" i="37"/>
  <c r="J59" i="37"/>
  <c r="J60" i="37"/>
  <c r="G207" i="35"/>
  <c r="E50" i="26"/>
  <c r="H50" i="26" s="1"/>
  <c r="G215" i="35"/>
  <c r="E52" i="26"/>
  <c r="H52" i="26" s="1"/>
  <c r="J69" i="37"/>
  <c r="J70" i="37"/>
  <c r="J68" i="37"/>
  <c r="J67" i="37"/>
  <c r="J27" i="37"/>
  <c r="J27" i="41" s="1"/>
  <c r="J28" i="37"/>
  <c r="J29" i="37"/>
  <c r="J30" i="37"/>
  <c r="F53" i="26"/>
  <c r="H219" i="35"/>
  <c r="H22" i="58"/>
  <c r="H22" i="41" s="1"/>
  <c r="H19" i="58"/>
  <c r="H19" i="41" s="1"/>
  <c r="H21" i="58"/>
  <c r="H21" i="41" s="1"/>
  <c r="H20" i="58"/>
  <c r="H20" i="41" s="1"/>
  <c r="H78" i="58"/>
  <c r="H78" i="41" s="1"/>
  <c r="H77" i="58"/>
  <c r="H77" i="41" s="1"/>
  <c r="H75" i="58"/>
  <c r="H75" i="41" s="1"/>
  <c r="H76" i="58"/>
  <c r="H76" i="41" s="1"/>
  <c r="J77" i="37"/>
  <c r="J77" i="41" s="1"/>
  <c r="J78" i="37"/>
  <c r="J78" i="41" s="1"/>
  <c r="J76" i="37"/>
  <c r="J76" i="41" s="1"/>
  <c r="J75" i="37"/>
  <c r="J75" i="41" s="1"/>
  <c r="I21" i="37"/>
  <c r="I21" i="41" s="1"/>
  <c r="I22" i="37"/>
  <c r="I22" i="41" s="1"/>
  <c r="I20" i="37"/>
  <c r="I19" i="37"/>
  <c r="I19" i="41" s="1"/>
  <c r="J69" i="58"/>
  <c r="J70" i="58"/>
  <c r="J67" i="58"/>
  <c r="J68" i="58"/>
  <c r="H86" i="58"/>
  <c r="H86" i="41" s="1"/>
  <c r="H84" i="58"/>
  <c r="H84" i="41" s="1"/>
  <c r="H85" i="58"/>
  <c r="H85" i="41" s="1"/>
  <c r="H83" i="58"/>
  <c r="H83" i="41" s="1"/>
  <c r="I85" i="37"/>
  <c r="I86" i="37"/>
  <c r="I84" i="37"/>
  <c r="I83" i="37"/>
  <c r="I60" i="58"/>
  <c r="I61" i="58"/>
  <c r="I59" i="58"/>
  <c r="I62" i="58"/>
  <c r="H91" i="58"/>
  <c r="H91" i="41" s="1"/>
  <c r="H94" i="58"/>
  <c r="H94" i="41" s="1"/>
  <c r="H92" i="58"/>
  <c r="H92" i="41" s="1"/>
  <c r="H93" i="58"/>
  <c r="H93" i="41" s="1"/>
  <c r="I42" i="58"/>
  <c r="I41" i="58"/>
  <c r="I39" i="58"/>
  <c r="I40" i="58"/>
  <c r="I24" i="58"/>
  <c r="I26" i="58"/>
  <c r="I23" i="58"/>
  <c r="I25" i="58"/>
  <c r="J72" i="58"/>
  <c r="J73" i="58"/>
  <c r="J74" i="58"/>
  <c r="J71" i="58"/>
  <c r="J54" i="37"/>
  <c r="J51" i="37"/>
  <c r="J52" i="37"/>
  <c r="J53" i="37"/>
  <c r="I186" i="35"/>
  <c r="D50" i="26"/>
  <c r="J50" i="26" s="1"/>
  <c r="H37" i="58"/>
  <c r="H37" i="41" s="1"/>
  <c r="H36" i="58"/>
  <c r="H36" i="41" s="1"/>
  <c r="H35" i="58"/>
  <c r="H35" i="41" s="1"/>
  <c r="H38" i="58"/>
  <c r="H38" i="41" s="1"/>
  <c r="H24" i="58"/>
  <c r="H24" i="41" s="1"/>
  <c r="H23" i="58"/>
  <c r="H23" i="41" s="1"/>
  <c r="H25" i="58"/>
  <c r="H25" i="41" s="1"/>
  <c r="H26" i="58"/>
  <c r="H26" i="41" s="1"/>
  <c r="H42" i="58"/>
  <c r="H42" i="41" s="1"/>
  <c r="H41" i="58"/>
  <c r="H41" i="41" s="1"/>
  <c r="H40" i="58"/>
  <c r="H40" i="41" s="1"/>
  <c r="H39" i="58"/>
  <c r="H39" i="41" s="1"/>
  <c r="D57" i="39"/>
  <c r="D58" i="39"/>
  <c r="C50" i="26"/>
  <c r="I50" i="26" s="1"/>
  <c r="H186" i="35"/>
  <c r="J25" i="37"/>
  <c r="J24" i="37"/>
  <c r="J26" i="37"/>
  <c r="J23" i="37"/>
  <c r="E172" i="76"/>
  <c r="I55" i="37"/>
  <c r="I56" i="37"/>
  <c r="I58" i="37"/>
  <c r="I57" i="37"/>
  <c r="I74" i="58"/>
  <c r="I73" i="58"/>
  <c r="I71" i="58"/>
  <c r="I72" i="58"/>
  <c r="I219" i="35"/>
  <c r="G53" i="26"/>
  <c r="J57" i="37"/>
  <c r="J55" i="37"/>
  <c r="J58" i="37"/>
  <c r="J56" i="37"/>
  <c r="E51" i="26"/>
  <c r="H51" i="26" s="1"/>
  <c r="G211" i="35"/>
  <c r="J62" i="58"/>
  <c r="J61" i="58"/>
  <c r="J60" i="58"/>
  <c r="J59" i="58"/>
  <c r="H53" i="58"/>
  <c r="H53" i="41" s="1"/>
  <c r="H52" i="58"/>
  <c r="H52" i="41" s="1"/>
  <c r="H51" i="58"/>
  <c r="H51" i="41" s="1"/>
  <c r="H54" i="58"/>
  <c r="H54" i="41" s="1"/>
  <c r="F50" i="26"/>
  <c r="H207" i="35"/>
  <c r="G219" i="35"/>
  <c r="E53" i="26"/>
  <c r="H53" i="26" s="1"/>
  <c r="I88" i="58"/>
  <c r="I89" i="58"/>
  <c r="I87" i="58"/>
  <c r="I90" i="58"/>
  <c r="I42" i="37"/>
  <c r="I42" i="41" s="1"/>
  <c r="I40" i="37"/>
  <c r="I41" i="37"/>
  <c r="I41" i="41" s="1"/>
  <c r="I39" i="37"/>
  <c r="I57" i="58"/>
  <c r="I56" i="58"/>
  <c r="I55" i="58"/>
  <c r="I58" i="58"/>
  <c r="H62" i="58"/>
  <c r="H62" i="41" s="1"/>
  <c r="H59" i="58"/>
  <c r="H59" i="41" s="1"/>
  <c r="H61" i="58"/>
  <c r="H61" i="41" s="1"/>
  <c r="H60" i="58"/>
  <c r="H60" i="41" s="1"/>
  <c r="J20" i="37"/>
  <c r="J20" i="41" s="1"/>
  <c r="J19" i="37"/>
  <c r="J19" i="41" s="1"/>
  <c r="J21" i="37"/>
  <c r="J21" i="41" s="1"/>
  <c r="J22" i="37"/>
  <c r="J22" i="41" s="1"/>
  <c r="I43" i="58"/>
  <c r="I46" i="58"/>
  <c r="I45" i="58"/>
  <c r="I44" i="58"/>
  <c r="J101" i="66"/>
  <c r="E724" i="76"/>
  <c r="J466" i="37"/>
  <c r="J474" i="37"/>
  <c r="D31" i="53"/>
  <c r="F31" i="53" s="1"/>
  <c r="H37" i="53" s="1"/>
  <c r="L58" i="39"/>
  <c r="L57" i="39"/>
  <c r="E57" i="39"/>
  <c r="E58" i="39"/>
  <c r="E35" i="72"/>
  <c r="F35" i="72" s="1"/>
  <c r="M57" i="39"/>
  <c r="M58" i="39"/>
  <c r="E758" i="76"/>
  <c r="D25" i="53"/>
  <c r="F25" i="53" s="1"/>
  <c r="H19" i="53" s="1"/>
  <c r="I474" i="58"/>
  <c r="J197" i="66"/>
  <c r="I466" i="58"/>
  <c r="E66" i="72"/>
  <c r="F66" i="72" s="1"/>
  <c r="J57" i="58"/>
  <c r="J58" i="58"/>
  <c r="J56" i="58"/>
  <c r="J55" i="58"/>
  <c r="H215" i="35"/>
  <c r="F52" i="26"/>
  <c r="J40" i="58"/>
  <c r="J42" i="58"/>
  <c r="J39" i="58"/>
  <c r="J41" i="58"/>
  <c r="J25" i="58"/>
  <c r="J24" i="58"/>
  <c r="J23" i="58"/>
  <c r="J26" i="58"/>
  <c r="H223" i="35"/>
  <c r="F54" i="26"/>
  <c r="J42" i="37"/>
  <c r="J42" i="41" s="1"/>
  <c r="J40" i="37"/>
  <c r="J41" i="37"/>
  <c r="J41" i="41" s="1"/>
  <c r="J39" i="37"/>
  <c r="H211" i="35"/>
  <c r="F51" i="26"/>
  <c r="J51" i="58"/>
  <c r="J53" i="58"/>
  <c r="J54" i="58"/>
  <c r="J52" i="58"/>
  <c r="I37" i="37"/>
  <c r="I35" i="37"/>
  <c r="I35" i="41" s="1"/>
  <c r="I38" i="37"/>
  <c r="I36" i="37"/>
  <c r="I36" i="41" s="1"/>
  <c r="I45" i="37"/>
  <c r="I43" i="37"/>
  <c r="I44" i="37"/>
  <c r="I44" i="41" s="1"/>
  <c r="I46" i="37"/>
  <c r="I70" i="37"/>
  <c r="I70" i="41" s="1"/>
  <c r="I67" i="37"/>
  <c r="I68" i="37"/>
  <c r="I69" i="37"/>
  <c r="C53" i="26"/>
  <c r="I53" i="26" s="1"/>
  <c r="H198" i="35"/>
  <c r="J53" i="66"/>
  <c r="I466" i="37"/>
  <c r="I474" i="37"/>
  <c r="D19" i="53"/>
  <c r="F19" i="53" s="1"/>
  <c r="H25" i="53" s="1"/>
  <c r="G25" i="53" s="1"/>
  <c r="E707" i="76"/>
  <c r="J35" i="41" l="1"/>
  <c r="I69" i="41"/>
  <c r="J25" i="41"/>
  <c r="I20" i="41"/>
  <c r="J69" i="41"/>
  <c r="J62" i="41"/>
  <c r="I77" i="41"/>
  <c r="I38" i="41"/>
  <c r="J57" i="41"/>
  <c r="I58" i="41"/>
  <c r="J30" i="41"/>
  <c r="I43" i="41"/>
  <c r="I68" i="41"/>
  <c r="J39" i="41"/>
  <c r="G19" i="53"/>
  <c r="I40" i="41"/>
  <c r="I56" i="41"/>
  <c r="J29" i="41"/>
  <c r="I55" i="41"/>
  <c r="I52" i="41"/>
  <c r="I479" i="58"/>
  <c r="F199" i="66"/>
  <c r="E222" i="76" s="1"/>
  <c r="I17" i="58"/>
  <c r="I16" i="58"/>
  <c r="I18" i="58"/>
  <c r="I15" i="58"/>
  <c r="I18" i="37"/>
  <c r="I16" i="37"/>
  <c r="I17" i="37"/>
  <c r="I15" i="37"/>
  <c r="J34" i="58"/>
  <c r="J33" i="58"/>
  <c r="J32" i="58"/>
  <c r="J31" i="58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J72" i="41"/>
  <c r="I78" i="41"/>
  <c r="I60" i="4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I48" i="58"/>
  <c r="I47" i="58"/>
  <c r="I49" i="58"/>
  <c r="I50" i="58"/>
  <c r="J63" i="58"/>
  <c r="J65" i="58"/>
  <c r="J64" i="58"/>
  <c r="J66" i="58"/>
  <c r="J18" i="37"/>
  <c r="J17" i="37"/>
  <c r="J15" i="37"/>
  <c r="J16" i="37"/>
  <c r="H47" i="58"/>
  <c r="H47" i="41" s="1"/>
  <c r="H48" i="58"/>
  <c r="H48" i="41" s="1"/>
  <c r="H50" i="58"/>
  <c r="H50" i="41" s="1"/>
  <c r="H49" i="58"/>
  <c r="H49" i="41" s="1"/>
  <c r="I59" i="41"/>
  <c r="I51" i="4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49" i="58"/>
  <c r="J48" i="58"/>
  <c r="J47" i="58"/>
  <c r="J50" i="58"/>
  <c r="I26" i="41"/>
  <c r="I94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J47" i="37"/>
  <c r="J48" i="37"/>
  <c r="J49" i="37"/>
  <c r="J49" i="41" s="1"/>
  <c r="J50" i="37"/>
  <c r="J82" i="58"/>
  <c r="J81" i="58"/>
  <c r="J80" i="58"/>
  <c r="J79" i="58"/>
  <c r="E331" i="38"/>
  <c r="E325" i="38"/>
  <c r="F54" i="66"/>
  <c r="I466" i="41"/>
  <c r="I489" i="37"/>
  <c r="I489" i="41" s="1"/>
  <c r="I46" i="41"/>
  <c r="J40" i="41"/>
  <c r="J479" i="37"/>
  <c r="F103" i="66"/>
  <c r="E126" i="76" s="1"/>
  <c r="J474" i="41"/>
  <c r="H33" i="58"/>
  <c r="H33" i="41" s="1"/>
  <c r="H31" i="58"/>
  <c r="H31" i="41" s="1"/>
  <c r="H32" i="58"/>
  <c r="H32" i="41" s="1"/>
  <c r="H34" i="58"/>
  <c r="H34" i="41" s="1"/>
  <c r="J53" i="41"/>
  <c r="J28" i="41"/>
  <c r="I49" i="37"/>
  <c r="I49" i="41" s="1"/>
  <c r="I47" i="37"/>
  <c r="I50" i="37"/>
  <c r="I50" i="41" s="1"/>
  <c r="I48" i="37"/>
  <c r="J37" i="41"/>
  <c r="I62" i="41"/>
  <c r="E90" i="38"/>
  <c r="C59" i="39"/>
  <c r="C60" i="39" s="1"/>
  <c r="C56" i="39"/>
  <c r="J92" i="41"/>
  <c r="I24" i="41"/>
  <c r="I91" i="41"/>
  <c r="S245" i="66"/>
  <c r="W245" i="66"/>
  <c r="P245" i="66"/>
  <c r="N245" i="66"/>
  <c r="H64" i="58"/>
  <c r="H64" i="41" s="1"/>
  <c r="H66" i="58"/>
  <c r="H66" i="41" s="1"/>
  <c r="H65" i="58"/>
  <c r="H65" i="41" s="1"/>
  <c r="H63" i="58"/>
  <c r="H63" i="41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16" i="58"/>
  <c r="J17" i="58"/>
  <c r="J15" i="58"/>
  <c r="J18" i="58"/>
  <c r="I67" i="41"/>
  <c r="I37" i="41"/>
  <c r="F102" i="66"/>
  <c r="J489" i="37"/>
  <c r="J466" i="41"/>
  <c r="J52" i="41"/>
  <c r="H17" i="58"/>
  <c r="H16" i="58"/>
  <c r="H15" i="58"/>
  <c r="H18" i="58"/>
  <c r="H18" i="41" s="1"/>
  <c r="I82" i="37"/>
  <c r="I81" i="37"/>
  <c r="I80" i="37"/>
  <c r="I79" i="37"/>
  <c r="I76" i="41"/>
  <c r="I61" i="41"/>
  <c r="I23" i="41"/>
  <c r="I92" i="41"/>
  <c r="I74" i="41"/>
  <c r="I31" i="37"/>
  <c r="I34" i="37"/>
  <c r="I33" i="37"/>
  <c r="I32" i="37"/>
  <c r="I32" i="41" s="1"/>
  <c r="E319" i="38"/>
  <c r="E313" i="38"/>
  <c r="S53" i="66"/>
  <c r="W53" i="66"/>
  <c r="P53" i="66"/>
  <c r="N53" i="66"/>
  <c r="I66" i="37"/>
  <c r="I63" i="37"/>
  <c r="I64" i="37"/>
  <c r="I65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67" i="72"/>
  <c r="F67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J56" i="41"/>
  <c r="J23" i="41"/>
  <c r="J51" i="41"/>
  <c r="J67" i="41"/>
  <c r="J60" i="4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38" i="41"/>
  <c r="I87" i="41"/>
  <c r="J65" i="37"/>
  <c r="J65" i="41" s="1"/>
  <c r="J63" i="37"/>
  <c r="J66" i="37"/>
  <c r="J66" i="41" s="1"/>
  <c r="J64" i="37"/>
  <c r="I25" i="41"/>
  <c r="I93" i="41"/>
  <c r="H31" i="53"/>
  <c r="G31" i="53" s="1"/>
  <c r="G37" i="53"/>
  <c r="I72" i="41"/>
  <c r="I31" i="58"/>
  <c r="I34" i="58"/>
  <c r="I32" i="58"/>
  <c r="I33" i="58"/>
  <c r="I81" i="58"/>
  <c r="I82" i="58"/>
  <c r="I80" i="58"/>
  <c r="I79" i="58"/>
  <c r="I489" i="58"/>
  <c r="F198" i="66"/>
  <c r="S101" i="66"/>
  <c r="W101" i="66"/>
  <c r="P101" i="66"/>
  <c r="N101" i="66"/>
  <c r="J58" i="41"/>
  <c r="J26" i="41"/>
  <c r="J54" i="41"/>
  <c r="J68" i="41"/>
  <c r="J59" i="41"/>
  <c r="J71" i="41"/>
  <c r="J88" i="41"/>
  <c r="H474" i="58"/>
  <c r="H466" i="58"/>
  <c r="E741" i="76"/>
  <c r="J149" i="66"/>
  <c r="D13" i="53"/>
  <c r="F13" i="53" s="1"/>
  <c r="H7" i="53" s="1"/>
  <c r="I88" i="41"/>
  <c r="J34" i="37"/>
  <c r="J34" i="41" s="1"/>
  <c r="J33" i="37"/>
  <c r="J32" i="37"/>
  <c r="J32" i="41" s="1"/>
  <c r="J31" i="37"/>
  <c r="J31" i="41" s="1"/>
  <c r="H79" i="58"/>
  <c r="H79" i="41" s="1"/>
  <c r="H81" i="58"/>
  <c r="H81" i="41" s="1"/>
  <c r="H82" i="58"/>
  <c r="H82" i="41" s="1"/>
  <c r="H80" i="58"/>
  <c r="H80" i="41" s="1"/>
  <c r="I27" i="41"/>
  <c r="F246" i="66"/>
  <c r="J489" i="58"/>
  <c r="I73" i="4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F55" i="66"/>
  <c r="E78" i="76" s="1"/>
  <c r="I479" i="37"/>
  <c r="I474" i="41"/>
  <c r="I45" i="41"/>
  <c r="S197" i="66"/>
  <c r="W197" i="66"/>
  <c r="P197" i="66"/>
  <c r="N197" i="66"/>
  <c r="I39" i="41"/>
  <c r="J55" i="41"/>
  <c r="I57" i="41"/>
  <c r="J24" i="41"/>
  <c r="I66" i="58"/>
  <c r="I65" i="58"/>
  <c r="I63" i="58"/>
  <c r="I64" i="58"/>
  <c r="I64" i="41" s="1"/>
  <c r="J70" i="41"/>
  <c r="J61" i="41"/>
  <c r="E284" i="72"/>
  <c r="F284" i="72" s="1"/>
  <c r="J74" i="41"/>
  <c r="K58" i="39"/>
  <c r="K57" i="39"/>
  <c r="I90" i="41"/>
  <c r="J79" i="37"/>
  <c r="J79" i="41" s="1"/>
  <c r="J82" i="37"/>
  <c r="J80" i="37"/>
  <c r="J80" i="41" s="1"/>
  <c r="J81" i="37"/>
  <c r="J81" i="41" s="1"/>
  <c r="F247" i="66"/>
  <c r="E270" i="76" s="1"/>
  <c r="J479" i="58"/>
  <c r="I71" i="41"/>
  <c r="J64" i="41" l="1"/>
  <c r="I48" i="41"/>
  <c r="J50" i="41"/>
  <c r="I63" i="41"/>
  <c r="E5" i="72"/>
  <c r="F5" i="72" s="1"/>
  <c r="J48" i="41"/>
  <c r="I65" i="41"/>
  <c r="I66" i="41"/>
  <c r="I18" i="41"/>
  <c r="J63" i="41"/>
  <c r="I34" i="41"/>
  <c r="J18" i="41"/>
  <c r="J33" i="4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30" i="72"/>
  <c r="F130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79" i="41"/>
  <c r="E366" i="38"/>
  <c r="I480" i="37"/>
  <c r="E343" i="38"/>
  <c r="E337" i="38"/>
  <c r="E919" i="76"/>
  <c r="C20" i="8"/>
  <c r="M53" i="66"/>
  <c r="H16" i="41"/>
  <c r="E410" i="38" s="1"/>
  <c r="E413" i="38"/>
  <c r="I424" i="58"/>
  <c r="I423" i="58"/>
  <c r="S149" i="66"/>
  <c r="W149" i="66"/>
  <c r="P149" i="66"/>
  <c r="V149" i="66" s="1"/>
  <c r="N149" i="66"/>
  <c r="O53" i="66"/>
  <c r="Z197" i="66"/>
  <c r="Z53" i="66"/>
  <c r="Y53" i="66"/>
  <c r="E364" i="76"/>
  <c r="Y197" i="66"/>
  <c r="I33" i="41"/>
  <c r="I79" i="41"/>
  <c r="J423" i="58"/>
  <c r="J424" i="58"/>
  <c r="C58" i="39"/>
  <c r="C57" i="39"/>
  <c r="L197" i="66"/>
  <c r="E31" i="76"/>
  <c r="I486" i="58"/>
  <c r="E925" i="76"/>
  <c r="E77" i="76"/>
  <c r="L54" i="66"/>
  <c r="P54" i="66" s="1"/>
  <c r="I80" i="41"/>
  <c r="C58" i="63"/>
  <c r="C52" i="63"/>
  <c r="O245" i="66"/>
  <c r="E556" i="76"/>
  <c r="M197" i="66"/>
  <c r="E931" i="76"/>
  <c r="J47" i="41"/>
  <c r="Z101" i="66"/>
  <c r="O101" i="66"/>
  <c r="Z245" i="66"/>
  <c r="Y101" i="66"/>
  <c r="Y245" i="66"/>
  <c r="E412" i="76"/>
  <c r="E349" i="38"/>
  <c r="E355" i="38"/>
  <c r="I16" i="41"/>
  <c r="E414" i="38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H489" i="58"/>
  <c r="F150" i="66"/>
  <c r="E221" i="76"/>
  <c r="L198" i="66"/>
  <c r="P198" i="66" s="1"/>
  <c r="N198" i="66"/>
  <c r="I31" i="41"/>
  <c r="I81" i="41"/>
  <c r="E690" i="76"/>
  <c r="J5" i="66"/>
  <c r="D7" i="53"/>
  <c r="F7" i="53" s="1"/>
  <c r="H474" i="37"/>
  <c r="H466" i="37"/>
  <c r="J479" i="41"/>
  <c r="J480" i="37"/>
  <c r="E372" i="38"/>
  <c r="E222" i="72"/>
  <c r="F222" i="72" s="1"/>
  <c r="E191" i="72"/>
  <c r="F191" i="72" s="1"/>
  <c r="J16" i="41"/>
  <c r="E412" i="38" s="1"/>
  <c r="C48" i="63"/>
  <c r="C42" i="63"/>
  <c r="H15" i="41"/>
  <c r="H424" i="58"/>
  <c r="H424" i="41" s="1"/>
  <c r="H423" i="5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I47" i="41"/>
  <c r="E269" i="76"/>
  <c r="L246" i="66"/>
  <c r="P246" i="66" s="1"/>
  <c r="F151" i="66"/>
  <c r="E174" i="76" s="1"/>
  <c r="H479" i="58"/>
  <c r="I82" i="41"/>
  <c r="J489" i="4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23" i="37"/>
  <c r="J15" i="41"/>
  <c r="J424" i="37"/>
  <c r="E29" i="53" s="1"/>
  <c r="I15" i="41"/>
  <c r="I424" i="37"/>
  <c r="I424" i="41" s="1"/>
  <c r="E411" i="38" s="1"/>
  <c r="I423" i="37"/>
  <c r="L53" i="66"/>
  <c r="I486" i="37"/>
  <c r="E13" i="76"/>
  <c r="E913" i="76"/>
  <c r="J82" i="41"/>
  <c r="O197" i="66"/>
  <c r="E508" i="7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00" i="72"/>
  <c r="F100" i="72" s="1"/>
  <c r="H17" i="41"/>
  <c r="C38" i="63"/>
  <c r="C32" i="63"/>
  <c r="E390" i="38"/>
  <c r="J480" i="58"/>
  <c r="E391" i="38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L102" i="66"/>
  <c r="P102" i="66" s="1"/>
  <c r="E125" i="76"/>
  <c r="J17" i="41"/>
  <c r="C28" i="63"/>
  <c r="C18" i="63"/>
  <c r="I17" i="41"/>
  <c r="C12" i="63"/>
  <c r="E384" i="38"/>
  <c r="I480" i="58"/>
  <c r="E385" i="38" s="1"/>
  <c r="N54" i="66" l="1"/>
  <c r="D29" i="53"/>
  <c r="F29" i="53" s="1"/>
  <c r="H35" i="53" s="1"/>
  <c r="M145" i="66"/>
  <c r="E1012" i="76"/>
  <c r="J498" i="37"/>
  <c r="J500" i="37"/>
  <c r="J499" i="37"/>
  <c r="Z198" i="66"/>
  <c r="Y54" i="66"/>
  <c r="Y198" i="66"/>
  <c r="E365" i="76"/>
  <c r="Z54" i="66"/>
  <c r="O54" i="66"/>
  <c r="H466" i="41"/>
  <c r="F6" i="66"/>
  <c r="H489" i="37"/>
  <c r="H489" i="41" s="1"/>
  <c r="E509" i="76"/>
  <c r="O198" i="66"/>
  <c r="I9" i="8"/>
  <c r="F18" i="39"/>
  <c r="E285" i="72"/>
  <c r="F285" i="72" s="1"/>
  <c r="I425" i="37"/>
  <c r="E317" i="38"/>
  <c r="I423" i="41"/>
  <c r="F98" i="66"/>
  <c r="E121" i="76" s="1"/>
  <c r="E6" i="72"/>
  <c r="F6" i="72" s="1"/>
  <c r="H479" i="37"/>
  <c r="H474" i="41"/>
  <c r="F7" i="66"/>
  <c r="E255" i="72"/>
  <c r="F255" i="72" s="1"/>
  <c r="E991" i="76"/>
  <c r="K266" i="66"/>
  <c r="N266" i="66" s="1"/>
  <c r="E577" i="76" s="1"/>
  <c r="U197" i="66"/>
  <c r="Q197" i="66"/>
  <c r="R197" i="66" s="1"/>
  <c r="T197" i="66" s="1"/>
  <c r="V197" i="66"/>
  <c r="X197" i="66" s="1"/>
  <c r="H480" i="58"/>
  <c r="E379" i="38" s="1"/>
  <c r="E378" i="38"/>
  <c r="H425" i="58"/>
  <c r="E305" i="38"/>
  <c r="H423" i="41"/>
  <c r="F194" i="66"/>
  <c r="E217" i="7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/>
  <c r="F192" i="72" s="1"/>
  <c r="W5" i="66"/>
  <c r="S5" i="66"/>
  <c r="P5" i="66"/>
  <c r="V5" i="66" s="1"/>
  <c r="X5" i="66" s="1"/>
  <c r="N5" i="66"/>
  <c r="E173" i="76"/>
  <c r="L150" i="66"/>
  <c r="P150" i="66" s="1"/>
  <c r="V150" i="66" s="1"/>
  <c r="X150" i="66" s="1"/>
  <c r="N150" i="66"/>
  <c r="F97" i="66"/>
  <c r="E161" i="72"/>
  <c r="F161" i="72" s="1"/>
  <c r="L101" i="66"/>
  <c r="E937" i="76"/>
  <c r="J486" i="37"/>
  <c r="E19" i="76"/>
  <c r="E1011" i="76"/>
  <c r="I500" i="37"/>
  <c r="I498" i="37"/>
  <c r="D17" i="53"/>
  <c r="M97" i="66"/>
  <c r="I499" i="37"/>
  <c r="H13" i="53"/>
  <c r="G13" i="53" s="1"/>
  <c r="G7" i="53"/>
  <c r="I425" i="58"/>
  <c r="C49" i="63" s="1"/>
  <c r="E329" i="38"/>
  <c r="F242" i="66"/>
  <c r="E265" i="76" s="1"/>
  <c r="E17" i="53"/>
  <c r="V101" i="66"/>
  <c r="X101" i="66" s="1"/>
  <c r="U101" i="66"/>
  <c r="Q101" i="66"/>
  <c r="Q245" i="66"/>
  <c r="V245" i="66"/>
  <c r="X245" i="66" s="1"/>
  <c r="U245" i="66"/>
  <c r="E353" i="38"/>
  <c r="F290" i="66"/>
  <c r="E313" i="76" s="1"/>
  <c r="J425" i="58"/>
  <c r="C59" i="63" s="1"/>
  <c r="Q53" i="66"/>
  <c r="R53" i="66" s="1"/>
  <c r="T53" i="66" s="1"/>
  <c r="U53" i="66"/>
  <c r="V53" i="66"/>
  <c r="X53" i="66" s="1"/>
  <c r="F193" i="66"/>
  <c r="E943" i="76"/>
  <c r="D20" i="8"/>
  <c r="M101" i="66"/>
  <c r="E990" i="76"/>
  <c r="K247" i="66"/>
  <c r="N247" i="66" s="1"/>
  <c r="E558" i="76" s="1"/>
  <c r="F145" i="66"/>
  <c r="J424" i="41"/>
  <c r="E415" i="38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N246" i="66"/>
  <c r="E972" i="76"/>
  <c r="K103" i="66"/>
  <c r="N103" i="66" s="1"/>
  <c r="E68" i="72"/>
  <c r="F68" i="72" s="1"/>
  <c r="E460" i="76"/>
  <c r="O149" i="66"/>
  <c r="H498" i="58"/>
  <c r="C41" i="63" s="1"/>
  <c r="M193" i="66"/>
  <c r="D11" i="53"/>
  <c r="H500" i="58"/>
  <c r="E1013" i="76"/>
  <c r="H499" i="58"/>
  <c r="I480" i="41"/>
  <c r="E367" i="38"/>
  <c r="N102" i="66"/>
  <c r="J480" i="41"/>
  <c r="E373" i="38"/>
  <c r="E955" i="76"/>
  <c r="M245" i="66"/>
  <c r="E1014" i="76"/>
  <c r="D23" i="53"/>
  <c r="I500" i="58"/>
  <c r="I499" i="58"/>
  <c r="I498" i="58"/>
  <c r="C51" i="63" s="1"/>
  <c r="M241" i="66"/>
  <c r="X149" i="66"/>
  <c r="E11" i="53"/>
  <c r="K55" i="66"/>
  <c r="N55" i="66" s="1"/>
  <c r="E966" i="76"/>
  <c r="E984" i="76"/>
  <c r="K199" i="66"/>
  <c r="N199" i="66" s="1"/>
  <c r="E510" i="76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J423" i="41"/>
  <c r="F146" i="66"/>
  <c r="E169" i="76" s="1"/>
  <c r="E341" i="38"/>
  <c r="J425" i="37"/>
  <c r="K218" i="66"/>
  <c r="N218" i="66" s="1"/>
  <c r="E529" i="76" s="1"/>
  <c r="E985" i="76"/>
  <c r="I486" i="41"/>
  <c r="E131" i="72"/>
  <c r="F131" i="72" s="1"/>
  <c r="E37" i="72"/>
  <c r="F37" i="72" s="1"/>
  <c r="E949" i="76"/>
  <c r="E37" i="76"/>
  <c r="L245" i="66"/>
  <c r="J486" i="58"/>
  <c r="M49" i="66"/>
  <c r="H498" i="37"/>
  <c r="H500" i="37"/>
  <c r="D5" i="53"/>
  <c r="F5" i="53" s="1"/>
  <c r="H11" i="53" s="1"/>
  <c r="H499" i="37"/>
  <c r="E1010" i="76"/>
  <c r="E101" i="72" l="1"/>
  <c r="F101" i="72" s="1"/>
  <c r="F11" i="53"/>
  <c r="H5" i="53" s="1"/>
  <c r="G5" i="53" s="1"/>
  <c r="E287" i="38" s="1"/>
  <c r="E973" i="76"/>
  <c r="K122" i="66"/>
  <c r="N122" i="66" s="1"/>
  <c r="H499" i="41"/>
  <c r="E417" i="38"/>
  <c r="F36" i="66"/>
  <c r="E414" i="76"/>
  <c r="Y103" i="66"/>
  <c r="Y247" i="66"/>
  <c r="Z103" i="66"/>
  <c r="Z247" i="66"/>
  <c r="G11" i="53"/>
  <c r="E299" i="38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F179" i="66"/>
  <c r="E422" i="38"/>
  <c r="G18" i="39"/>
  <c r="J9" i="8"/>
  <c r="F17" i="53"/>
  <c r="O5" i="66"/>
  <c r="Y149" i="66"/>
  <c r="E316" i="76"/>
  <c r="Z5" i="66"/>
  <c r="Z149" i="66"/>
  <c r="Y5" i="66"/>
  <c r="H500" i="41"/>
  <c r="E416" i="38"/>
  <c r="F35" i="66"/>
  <c r="E905" i="76"/>
  <c r="M194" i="66"/>
  <c r="N194" i="66" s="1"/>
  <c r="M98" i="66"/>
  <c r="N98" i="66" s="1"/>
  <c r="E917" i="76"/>
  <c r="L6" i="66"/>
  <c r="P6" i="66" s="1"/>
  <c r="V6" i="66" s="1"/>
  <c r="X6" i="66" s="1"/>
  <c r="F132" i="66"/>
  <c r="E421" i="38"/>
  <c r="C2" i="63"/>
  <c r="C11" i="63"/>
  <c r="H498" i="41"/>
  <c r="M3" i="41" s="1"/>
  <c r="E223" i="72"/>
  <c r="F223" i="72" s="1"/>
  <c r="E929" i="76"/>
  <c r="M242" i="66"/>
  <c r="N242" i="66" s="1"/>
  <c r="E553" i="76" s="1"/>
  <c r="I500" i="41"/>
  <c r="E418" i="38"/>
  <c r="F83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C39" i="63"/>
  <c r="H425" i="4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C19" i="63"/>
  <c r="I425" i="41"/>
  <c r="E420" i="38"/>
  <c r="F131" i="66"/>
  <c r="E216" i="76"/>
  <c r="H6" i="8"/>
  <c r="E120" i="76"/>
  <c r="K151" i="66"/>
  <c r="N151" i="66" s="1"/>
  <c r="E462" i="76" s="1"/>
  <c r="E978" i="7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V54" i="66"/>
  <c r="X54" i="66" s="1"/>
  <c r="U54" i="66"/>
  <c r="Q54" i="66"/>
  <c r="C22" i="63"/>
  <c r="C31" i="63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E953" i="76"/>
  <c r="M290" i="66"/>
  <c r="N290" i="66" s="1"/>
  <c r="E601" i="76" s="1"/>
  <c r="F227" i="66"/>
  <c r="E424" i="38"/>
  <c r="U149" i="66"/>
  <c r="Q149" i="66"/>
  <c r="J500" i="58"/>
  <c r="J500" i="41" s="1"/>
  <c r="E1015" i="76"/>
  <c r="J498" i="58"/>
  <c r="C61" i="63" s="1"/>
  <c r="D35" i="53"/>
  <c r="J499" i="58"/>
  <c r="M289" i="66"/>
  <c r="R245" i="66"/>
  <c r="T245" i="66" s="1"/>
  <c r="E295" i="38"/>
  <c r="E289" i="38"/>
  <c r="E461" i="76"/>
  <c r="E979" i="76"/>
  <c r="K170" i="66"/>
  <c r="N170" i="66" s="1"/>
  <c r="E481" i="76" s="1"/>
  <c r="C21" i="63"/>
  <c r="I498" i="41"/>
  <c r="N3" i="41" s="1"/>
  <c r="E425" i="38"/>
  <c r="F228" i="66"/>
  <c r="Z102" i="66"/>
  <c r="E413" i="76"/>
  <c r="Y102" i="66"/>
  <c r="Z246" i="66"/>
  <c r="O102" i="66"/>
  <c r="Y246" i="66"/>
  <c r="E967" i="76"/>
  <c r="K74" i="66"/>
  <c r="N74" i="66" s="1"/>
  <c r="J425" i="41"/>
  <c r="C29" i="63"/>
  <c r="E168" i="76"/>
  <c r="R101" i="66"/>
  <c r="T101" i="66" s="1"/>
  <c r="E301" i="38"/>
  <c r="E307" i="38"/>
  <c r="J486" i="4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79" i="41"/>
  <c r="E360" i="38"/>
  <c r="H480" i="37"/>
  <c r="E887" i="76"/>
  <c r="L49" i="66"/>
  <c r="H484" i="37"/>
  <c r="E5" i="76"/>
  <c r="E557" i="76"/>
  <c r="O246" i="66"/>
  <c r="M146" i="66"/>
  <c r="N146" i="66" s="1"/>
  <c r="E941" i="76"/>
  <c r="Y55" i="66"/>
  <c r="E366" i="76"/>
  <c r="Y199" i="66"/>
  <c r="Z199" i="66"/>
  <c r="Z55" i="66"/>
  <c r="F180" i="66"/>
  <c r="E423" i="38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84" i="66"/>
  <c r="E419" i="38"/>
  <c r="I499" i="4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7" i="72"/>
  <c r="F7" i="72" s="1"/>
  <c r="V198" i="66"/>
  <c r="X198" i="66" s="1"/>
  <c r="U198" i="66"/>
  <c r="Q198" i="66"/>
  <c r="E38" i="72" l="1"/>
  <c r="F38" i="72" s="1"/>
  <c r="E286" i="72"/>
  <c r="F286" i="72" s="1"/>
  <c r="E132" i="72"/>
  <c r="F132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93" i="72"/>
  <c r="F193" i="72" s="1"/>
  <c r="F276" i="66"/>
  <c r="E427" i="38"/>
  <c r="E250" i="76"/>
  <c r="J498" i="41"/>
  <c r="O3" i="41" s="1"/>
  <c r="E162" i="72"/>
  <c r="F162" i="72" s="1"/>
  <c r="E1022" i="76"/>
  <c r="H488" i="58"/>
  <c r="L179" i="66"/>
  <c r="V246" i="66"/>
  <c r="X246" i="66" s="1"/>
  <c r="Q246" i="66"/>
  <c r="U246" i="66"/>
  <c r="E154" i="76"/>
  <c r="J488" i="37"/>
  <c r="E1020" i="76"/>
  <c r="L131" i="66"/>
  <c r="P131" i="66" s="1"/>
  <c r="Y98" i="66"/>
  <c r="Y242" i="66"/>
  <c r="E409" i="76"/>
  <c r="Z242" i="66"/>
  <c r="Z98" i="66"/>
  <c r="E106" i="76"/>
  <c r="Z50" i="66"/>
  <c r="E505" i="76"/>
  <c r="Y50" i="66"/>
  <c r="Z194" i="66"/>
  <c r="Y194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59" i="76"/>
  <c r="E202" i="76"/>
  <c r="N179" i="66"/>
  <c r="N49" i="66"/>
  <c r="R49" i="66"/>
  <c r="T49" i="66" s="1"/>
  <c r="P49" i="66"/>
  <c r="V49" i="66" s="1"/>
  <c r="X49" i="66" s="1"/>
  <c r="E907" i="76"/>
  <c r="M149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03" i="72"/>
  <c r="F103" i="72" s="1"/>
  <c r="L83" i="66"/>
  <c r="P83" i="66" s="1"/>
  <c r="E1018" i="76"/>
  <c r="I488" i="37"/>
  <c r="L132" i="66"/>
  <c r="P132" i="66" s="1"/>
  <c r="E1021" i="76"/>
  <c r="J487" i="37"/>
  <c r="E1017" i="76"/>
  <c r="H487" i="37"/>
  <c r="L36" i="66"/>
  <c r="N36" i="66" s="1"/>
  <c r="E1019" i="76"/>
  <c r="I487" i="37"/>
  <c r="L84" i="66"/>
  <c r="P84" i="66" s="1"/>
  <c r="E107" i="76"/>
  <c r="E69" i="72"/>
  <c r="F69" i="72" s="1"/>
  <c r="E25" i="76"/>
  <c r="L149" i="66"/>
  <c r="R149" i="66" s="1"/>
  <c r="T149" i="66" s="1"/>
  <c r="H486" i="58"/>
  <c r="E901" i="76"/>
  <c r="Z74" i="66"/>
  <c r="Y218" i="66"/>
  <c r="E385" i="76"/>
  <c r="Y74" i="66"/>
  <c r="Z218" i="66"/>
  <c r="E251" i="76"/>
  <c r="E889" i="76"/>
  <c r="L5" i="66"/>
  <c r="R5" i="66" s="1"/>
  <c r="T5" i="66" s="1"/>
  <c r="E7" i="76"/>
  <c r="H486" i="37"/>
  <c r="H486" i="41" s="1"/>
  <c r="E426" i="38"/>
  <c r="F275" i="66"/>
  <c r="E256" i="72"/>
  <c r="F256" i="72" s="1"/>
  <c r="E155" i="76"/>
  <c r="E58" i="76"/>
  <c r="Q5" i="66"/>
  <c r="U5" i="66"/>
  <c r="H484" i="58"/>
  <c r="H484" i="41" s="1"/>
  <c r="E23" i="76"/>
  <c r="E899" i="76"/>
  <c r="L193" i="66"/>
  <c r="L227" i="66"/>
  <c r="P227" i="66" s="1"/>
  <c r="I488" i="58"/>
  <c r="E1024" i="76"/>
  <c r="E361" i="38"/>
  <c r="H480" i="41"/>
  <c r="E1025" i="76"/>
  <c r="L228" i="66"/>
  <c r="P228" i="66" s="1"/>
  <c r="I487" i="58"/>
  <c r="E895" i="76"/>
  <c r="M5" i="66"/>
  <c r="H9" i="8" s="1"/>
  <c r="B20" i="8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99" i="41"/>
  <c r="E1016" i="76"/>
  <c r="L35" i="66"/>
  <c r="N35" i="66" s="1"/>
  <c r="H488" i="37"/>
  <c r="H488" i="41" s="1"/>
  <c r="H23" i="53"/>
  <c r="G17" i="53"/>
  <c r="E311" i="38" s="1"/>
  <c r="Z266" i="66"/>
  <c r="Y266" i="66"/>
  <c r="Z122" i="66"/>
  <c r="Y122" i="66"/>
  <c r="E433" i="76"/>
  <c r="E203" i="76"/>
  <c r="Q102" i="66"/>
  <c r="V102" i="66"/>
  <c r="X102" i="66" s="1"/>
  <c r="U102" i="66"/>
  <c r="E1023" i="76"/>
  <c r="H487" i="58"/>
  <c r="L180" i="66"/>
  <c r="Z146" i="66"/>
  <c r="Y146" i="66"/>
  <c r="Z290" i="66"/>
  <c r="Y290" i="66"/>
  <c r="E457" i="76"/>
  <c r="E960" i="76"/>
  <c r="K7" i="66"/>
  <c r="N7" i="66" s="1"/>
  <c r="N6" i="66"/>
  <c r="I488" i="41" l="1"/>
  <c r="N132" i="66"/>
  <c r="H487" i="41"/>
  <c r="E133" i="72"/>
  <c r="F133" i="72" s="1"/>
  <c r="N84" i="66"/>
  <c r="E346" i="76"/>
  <c r="Z179" i="66"/>
  <c r="Y179" i="66"/>
  <c r="Z35" i="66"/>
  <c r="O35" i="66"/>
  <c r="E961" i="76"/>
  <c r="K26" i="66"/>
  <c r="N26" i="66" s="1"/>
  <c r="J488" i="58"/>
  <c r="J488" i="41" s="1"/>
  <c r="L275" i="66"/>
  <c r="P275" i="66" s="1"/>
  <c r="E1026" i="7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276" i="66"/>
  <c r="P276" i="66" s="1"/>
  <c r="E1027" i="76"/>
  <c r="J487" i="58"/>
  <c r="J487" i="41" s="1"/>
  <c r="E911" i="76"/>
  <c r="L97" i="66"/>
  <c r="E11" i="76"/>
  <c r="I484" i="37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N83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98" i="76"/>
  <c r="N275" i="66"/>
  <c r="R180" i="66"/>
  <c r="T180" i="66" s="1"/>
  <c r="P180" i="66"/>
  <c r="V180" i="66" s="1"/>
  <c r="X180" i="66" s="1"/>
  <c r="E347" i="76"/>
  <c r="Z180" i="66"/>
  <c r="Y180" i="66"/>
  <c r="Z36" i="66"/>
  <c r="Y36" i="66"/>
  <c r="E299" i="76"/>
  <c r="N276" i="66"/>
  <c r="R35" i="66"/>
  <c r="T35" i="66" s="1"/>
  <c r="P35" i="66"/>
  <c r="V35" i="66" s="1"/>
  <c r="X35" i="66" s="1"/>
  <c r="E39" i="72"/>
  <c r="F39" i="72" s="1"/>
  <c r="E224" i="72"/>
  <c r="F224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04" i="72"/>
  <c r="F104" i="72" s="1"/>
  <c r="Y35" i="66"/>
  <c r="O179" i="66"/>
  <c r="E490" i="76"/>
  <c r="E317" i="76"/>
  <c r="Y150" i="66"/>
  <c r="O6" i="66"/>
  <c r="Z150" i="66"/>
  <c r="Z6" i="66"/>
  <c r="Y6" i="66"/>
  <c r="O150" i="66"/>
  <c r="N180" i="66"/>
  <c r="E491" i="76" s="1"/>
  <c r="Z228" i="66"/>
  <c r="Y228" i="66"/>
  <c r="Z84" i="66"/>
  <c r="E395" i="76"/>
  <c r="Y84" i="66"/>
  <c r="Y151" i="66"/>
  <c r="E318" i="76"/>
  <c r="Z151" i="66"/>
  <c r="Z7" i="66"/>
  <c r="Y7" i="66"/>
  <c r="I487" i="41"/>
  <c r="N131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P179" i="66"/>
  <c r="V179" i="66" s="1"/>
  <c r="X179" i="66" s="1"/>
  <c r="R179" i="66"/>
  <c r="T179" i="66" s="1"/>
  <c r="P193" i="66"/>
  <c r="V193" i="66" s="1"/>
  <c r="X193" i="66" s="1"/>
  <c r="R193" i="66"/>
  <c r="T193" i="66" s="1"/>
  <c r="N193" i="66"/>
  <c r="E443" i="76"/>
  <c r="Z276" i="66"/>
  <c r="Y276" i="66"/>
  <c r="Y132" i="66"/>
  <c r="O132" i="66"/>
  <c r="Z132" i="66"/>
  <c r="E287" i="72"/>
  <c r="F287" i="72" s="1"/>
  <c r="N228" i="66"/>
  <c r="O84" i="66" s="1"/>
  <c r="E360" i="76"/>
  <c r="Z193" i="66"/>
  <c r="Y193" i="66"/>
  <c r="Y49" i="66"/>
  <c r="Z49" i="66"/>
  <c r="E8" i="72"/>
  <c r="F8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R36" i="66"/>
  <c r="T36" i="66" s="1"/>
  <c r="P36" i="66"/>
  <c r="V36" i="66" s="1"/>
  <c r="X36" i="66" s="1"/>
  <c r="N227" i="66"/>
  <c r="E163" i="72" l="1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94" i="72"/>
  <c r="F194" i="72" s="1"/>
  <c r="E134" i="72"/>
  <c r="F134" i="72" s="1"/>
  <c r="Q179" i="66"/>
  <c r="U179" i="66"/>
  <c r="E587" i="76"/>
  <c r="O276" i="66"/>
  <c r="O180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U35" i="66"/>
  <c r="Q35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U150" i="66"/>
  <c r="Q150" i="66"/>
  <c r="O36" i="66"/>
  <c r="Y227" i="66"/>
  <c r="Y83" i="66"/>
  <c r="Z83" i="66"/>
  <c r="O83" i="66"/>
  <c r="E394" i="76"/>
  <c r="Z227" i="66"/>
  <c r="E257" i="72"/>
  <c r="F257" i="72" s="1"/>
  <c r="E442" i="76"/>
  <c r="O131" i="66"/>
  <c r="Z131" i="66"/>
  <c r="Y131" i="66"/>
  <c r="Z275" i="66"/>
  <c r="Y275" i="66"/>
  <c r="E70" i="72"/>
  <c r="F70" i="72" s="1"/>
  <c r="V132" i="66"/>
  <c r="X132" i="66" s="1"/>
  <c r="Q132" i="66"/>
  <c r="R132" i="66" s="1"/>
  <c r="T132" i="66" s="1"/>
  <c r="U132" i="66"/>
  <c r="E539" i="76"/>
  <c r="O228" i="66"/>
  <c r="E504" i="76"/>
  <c r="O193" i="66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538" i="76"/>
  <c r="O227" i="66"/>
  <c r="Z170" i="66"/>
  <c r="Y26" i="66"/>
  <c r="E337" i="76"/>
  <c r="Y170" i="66"/>
  <c r="Z26" i="66"/>
  <c r="U6" i="66"/>
  <c r="Q6" i="66"/>
  <c r="O275" i="66"/>
  <c r="E586" i="7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95" i="72"/>
  <c r="F195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/>
  <c r="F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84" i="66"/>
  <c r="Q84" i="66"/>
  <c r="R84" i="66" s="1"/>
  <c r="T84" i="66" s="1"/>
  <c r="V84" i="66"/>
  <c r="X84" i="66" s="1"/>
  <c r="O49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25" i="72"/>
  <c r="F225" i="72" s="1"/>
  <c r="P97" i="66"/>
  <c r="N97" i="66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4" i="72"/>
  <c r="F164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Q180" i="66"/>
  <c r="U180" i="66"/>
  <c r="U83" i="66"/>
  <c r="Q83" i="66"/>
  <c r="R83" i="66" s="1"/>
  <c r="T83" i="66" s="1"/>
  <c r="V83" i="66"/>
  <c r="X83" i="66" s="1"/>
  <c r="U228" i="66"/>
  <c r="V228" i="66"/>
  <c r="X228" i="66" s="1"/>
  <c r="Q228" i="66"/>
  <c r="R228" i="66" s="1"/>
  <c r="T228" i="66" s="1"/>
  <c r="U276" i="66"/>
  <c r="Q276" i="66"/>
  <c r="R276" i="66" s="1"/>
  <c r="T276" i="66" s="1"/>
  <c r="V276" i="66"/>
  <c r="X276" i="66" s="1"/>
  <c r="Q193" i="66"/>
  <c r="U193" i="66"/>
  <c r="V227" i="66"/>
  <c r="X227" i="66" s="1"/>
  <c r="Q227" i="66"/>
  <c r="R227" i="66" s="1"/>
  <c r="T227" i="66" s="1"/>
  <c r="U227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65" i="72"/>
  <c r="F165" i="72" s="1"/>
  <c r="U36" i="66"/>
  <c r="Q36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U49" i="66"/>
  <c r="Q49" i="66"/>
  <c r="U275" i="66"/>
  <c r="Q275" i="66"/>
  <c r="R275" i="66" s="1"/>
  <c r="T275" i="66" s="1"/>
  <c r="V275" i="66"/>
  <c r="X275" i="66" s="1"/>
  <c r="Z241" i="66"/>
  <c r="Y241" i="66"/>
  <c r="E408" i="76"/>
  <c r="Z97" i="66"/>
  <c r="Y97" i="66"/>
  <c r="E288" i="72"/>
  <c r="F288" i="72" s="1"/>
  <c r="Q131" i="66"/>
  <c r="R131" i="66" s="1"/>
  <c r="T131" i="66" s="1"/>
  <c r="U131" i="66"/>
  <c r="V131" i="66"/>
  <c r="X131" i="66" s="1"/>
  <c r="E135" i="72"/>
  <c r="F135" i="72" s="1"/>
  <c r="E41" i="72" l="1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58" i="72"/>
  <c r="F258" i="72" s="1"/>
  <c r="E196" i="72"/>
  <c r="F196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26" i="72"/>
  <c r="F226" i="72" s="1"/>
  <c r="E106" i="72"/>
  <c r="F106" i="72" s="1"/>
  <c r="E71" i="72"/>
  <c r="F71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27" i="72"/>
  <c r="F227" i="72" s="1"/>
  <c r="E136" i="72"/>
  <c r="F136" i="72" s="1"/>
  <c r="E289" i="72"/>
  <c r="F289" i="72" s="1"/>
  <c r="E42" i="72"/>
  <c r="F42" i="72" s="1"/>
  <c r="E11" i="72"/>
  <c r="F11" i="72" s="1"/>
  <c r="E167" i="72" l="1"/>
  <c r="F167" i="72" s="1"/>
  <c r="E259" i="72"/>
  <c r="F259" i="72" s="1"/>
  <c r="G260" i="72" s="1"/>
  <c r="E197" i="72"/>
  <c r="F19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98" i="72"/>
  <c r="F19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7" i="72"/>
  <c r="F107" i="72" s="1"/>
  <c r="E72" i="72"/>
  <c r="F72" i="72" s="1"/>
  <c r="H261" i="72" l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8" i="72"/>
  <c r="F228" i="72" s="1"/>
  <c r="E43" i="72"/>
  <c r="F4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08" i="72"/>
  <c r="F108" i="72" s="1"/>
  <c r="E168" i="72"/>
  <c r="F168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73" i="72"/>
  <c r="F73" i="72" s="1"/>
  <c r="E137" i="72"/>
  <c r="F137" i="72" s="1"/>
  <c r="E12" i="72"/>
  <c r="F12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/>
  <c r="F1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29" i="72"/>
  <c r="F229" i="72" s="1"/>
  <c r="E261" i="72"/>
  <c r="F261" i="72" s="1"/>
  <c r="E291" i="72"/>
  <c r="F291" i="72" s="1"/>
  <c r="E74" i="72" l="1"/>
  <c r="F74" i="72" s="1"/>
  <c r="E109" i="72"/>
  <c r="F10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4" i="72"/>
  <c r="F44" i="72" s="1"/>
  <c r="E169" i="72"/>
  <c r="F169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8" i="72"/>
  <c r="F138" i="72" s="1"/>
  <c r="E200" i="72"/>
  <c r="F200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4" i="72"/>
  <c r="F1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39" i="72"/>
  <c r="F139" i="72" s="1"/>
  <c r="E292" i="72"/>
  <c r="F292" i="72" s="1"/>
  <c r="E262" i="72"/>
  <c r="F262" i="72" s="1"/>
  <c r="E230" i="72"/>
  <c r="F230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75" i="72" l="1"/>
  <c r="F7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10" i="72"/>
  <c r="F110" i="72" s="1"/>
  <c r="E201" i="72"/>
  <c r="F20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70" i="72"/>
  <c r="F17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93" i="72"/>
  <c r="F293" i="72" s="1"/>
  <c r="E45" i="72"/>
  <c r="F45" i="72" s="1"/>
  <c r="E263" i="72" l="1"/>
  <c r="F263" i="72" s="1"/>
  <c r="E76" i="72"/>
  <c r="F76" i="72" s="1"/>
  <c r="E140" i="72"/>
  <c r="F14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31" i="72"/>
  <c r="F23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5" i="72"/>
  <c r="F15" i="72" s="1"/>
  <c r="G141" i="72" l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6" i="72"/>
  <c r="F46" i="72" s="1"/>
  <c r="E77" i="72"/>
  <c r="F77" i="72" s="1"/>
  <c r="E202" i="72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11" i="72"/>
  <c r="F1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71" i="72"/>
  <c r="F17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94" i="72"/>
  <c r="F294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5" i="72"/>
  <c r="F265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7" i="72"/>
  <c r="F47" i="72" s="1"/>
  <c r="E16" i="72"/>
  <c r="F1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2" i="72"/>
  <c r="F232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42" i="72" l="1"/>
  <c r="F14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5" i="72"/>
  <c r="F295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8" i="72"/>
  <c r="F7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72" i="72"/>
  <c r="F172" i="72" s="1"/>
  <c r="E112" i="72"/>
  <c r="F112" i="72" s="1"/>
  <c r="E203" i="72"/>
  <c r="F203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6" i="72"/>
  <c r="F266" i="72" s="1"/>
  <c r="E17" i="72"/>
  <c r="F17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48" i="72"/>
  <c r="F48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4" i="72"/>
  <c r="F23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6" i="72"/>
  <c r="F296" i="72" s="1"/>
  <c r="E79" i="72"/>
  <c r="F79" i="72" s="1"/>
  <c r="E204" i="72"/>
  <c r="F204" i="72" s="1"/>
  <c r="E144" i="72"/>
  <c r="F14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3" i="72"/>
  <c r="F17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 l="1"/>
  <c r="F23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7" i="72"/>
  <c r="F26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49" i="72"/>
  <c r="F49" i="72" s="1"/>
  <c r="E18" i="72"/>
  <c r="F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4" i="72"/>
  <c r="F114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45" i="72"/>
  <c r="F145" i="72" s="1"/>
  <c r="G146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97" i="72"/>
  <c r="F29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0" i="72"/>
  <c r="F80" i="72" s="1"/>
  <c r="E205" i="72"/>
  <c r="F205" i="72" s="1"/>
  <c r="H147" i="72" l="1"/>
  <c r="I148" i="72" s="1"/>
  <c r="J149" i="72" s="1"/>
  <c r="K150" i="72" s="1"/>
  <c r="L151" i="72" s="1"/>
  <c r="M152" i="72" s="1"/>
  <c r="N153" i="72" s="1"/>
  <c r="O154" i="72" s="1"/>
  <c r="P155" i="72" s="1"/>
  <c r="Q156" i="72" s="1"/>
  <c r="E146" i="72"/>
  <c r="F146" i="72" s="1"/>
  <c r="E50" i="72"/>
  <c r="F50" i="72" s="1"/>
  <c r="E19" i="72"/>
  <c r="F19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5" i="72"/>
  <c r="F115" i="72" s="1"/>
  <c r="E237" i="72"/>
  <c r="F237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8" i="72"/>
  <c r="F268" i="72" s="1"/>
  <c r="E175" i="72"/>
  <c r="F175" i="72" s="1"/>
  <c r="E20" i="72" l="1"/>
  <c r="F2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98" i="72"/>
  <c r="F298" i="72" s="1"/>
  <c r="E81" i="72"/>
  <c r="F81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76" i="72"/>
  <c r="F176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16" i="72"/>
  <c r="F116" i="72" s="1"/>
  <c r="E51" i="72"/>
  <c r="F51" i="72" s="1"/>
  <c r="E206" i="72"/>
  <c r="F206" i="72" s="1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38" i="72"/>
  <c r="F238" i="72" s="1"/>
  <c r="E269" i="72"/>
  <c r="F269" i="72" s="1"/>
  <c r="E21" i="72"/>
  <c r="F21" i="72" s="1"/>
  <c r="E148" i="72"/>
  <c r="F148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82" i="72"/>
  <c r="F82" i="72" s="1"/>
  <c r="G149" i="72"/>
  <c r="H150" i="72" s="1"/>
  <c r="I151" i="72" s="1"/>
  <c r="J152" i="72" s="1"/>
  <c r="K153" i="72" s="1"/>
  <c r="L154" i="72" s="1"/>
  <c r="M155" i="72" s="1"/>
  <c r="N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99" i="72"/>
  <c r="F299" i="72" s="1"/>
  <c r="E117" i="72"/>
  <c r="F117" i="72" s="1"/>
  <c r="E52" i="72"/>
  <c r="F52" i="72" s="1"/>
  <c r="E177" i="72"/>
  <c r="F177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9" i="72"/>
  <c r="F149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2" i="72"/>
  <c r="F22" i="72" s="1"/>
  <c r="G118" i="72"/>
  <c r="H119" i="72" s="1"/>
  <c r="I120" i="72" s="1"/>
  <c r="J121" i="72" s="1"/>
  <c r="K122" i="72" s="1"/>
  <c r="L123" i="72" s="1"/>
  <c r="M124" i="72" s="1"/>
  <c r="N125" i="72" s="1"/>
  <c r="E118" i="72"/>
  <c r="F1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300" i="72"/>
  <c r="F300" i="72" s="1"/>
  <c r="E270" i="72"/>
  <c r="F270" i="72" s="1"/>
  <c r="E208" i="72"/>
  <c r="F208" i="72" s="1"/>
  <c r="E240" i="72" l="1"/>
  <c r="F240" i="72" s="1"/>
  <c r="E241" i="72" s="1"/>
  <c r="F24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83" i="72"/>
  <c r="F83" i="72" s="1"/>
  <c r="E53" i="72"/>
  <c r="F53" i="72" s="1"/>
  <c r="G150" i="72"/>
  <c r="H151" i="72" s="1"/>
  <c r="I152" i="72" s="1"/>
  <c r="J153" i="72" s="1"/>
  <c r="K154" i="72" s="1"/>
  <c r="L155" i="72" s="1"/>
  <c r="M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9" i="72"/>
  <c r="H120" i="72" s="1"/>
  <c r="I121" i="72" s="1"/>
  <c r="J122" i="72" s="1"/>
  <c r="K123" i="72" s="1"/>
  <c r="L124" i="72" s="1"/>
  <c r="M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8" i="72"/>
  <c r="F178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19" i="72"/>
  <c r="F119" i="72" s="1"/>
  <c r="E150" i="72"/>
  <c r="F15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2" i="72"/>
  <c r="H243" i="72" s="1"/>
  <c r="I244" i="72" s="1"/>
  <c r="J245" i="72" s="1"/>
  <c r="K246" i="72" s="1"/>
  <c r="L247" i="72" s="1"/>
  <c r="M248" i="72" s="1"/>
  <c r="N249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301" i="72"/>
  <c r="F30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9" i="72"/>
  <c r="F209" i="72" s="1"/>
  <c r="E271" i="72"/>
  <c r="F271" i="72" s="1"/>
  <c r="E242" i="72" l="1"/>
  <c r="F242" i="72" s="1"/>
  <c r="G243" i="72" s="1"/>
  <c r="E84" i="72"/>
  <c r="F8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4" i="72"/>
  <c r="F24" i="72" s="1"/>
  <c r="E179" i="72"/>
  <c r="F179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4" i="72"/>
  <c r="F54" i="72" s="1"/>
  <c r="G151" i="72"/>
  <c r="H152" i="72" s="1"/>
  <c r="I153" i="72" s="1"/>
  <c r="J154" i="72" s="1"/>
  <c r="K155" i="72" s="1"/>
  <c r="L156" i="72" s="1"/>
  <c r="G120" i="72"/>
  <c r="H121" i="72" s="1"/>
  <c r="I122" i="72" s="1"/>
  <c r="J123" i="72" s="1"/>
  <c r="K124" i="72" s="1"/>
  <c r="L125" i="72" s="1"/>
  <c r="H244" i="72" l="1"/>
  <c r="I245" i="72" s="1"/>
  <c r="J246" i="72" s="1"/>
  <c r="K247" i="72" s="1"/>
  <c r="L248" i="72" s="1"/>
  <c r="M249" i="72" s="1"/>
  <c r="E243" i="72"/>
  <c r="F243" i="72" s="1"/>
  <c r="E120" i="72"/>
  <c r="F120" i="72" s="1"/>
  <c r="G121" i="72" s="1"/>
  <c r="H122" i="72" s="1"/>
  <c r="I123" i="72" s="1"/>
  <c r="J124" i="72" s="1"/>
  <c r="K125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51" i="72"/>
  <c r="F151" i="72" s="1"/>
  <c r="G244" i="72"/>
  <c r="H245" i="72" s="1"/>
  <c r="I246" i="72" s="1"/>
  <c r="J247" i="72" s="1"/>
  <c r="K248" i="72" s="1"/>
  <c r="L249" i="72" s="1"/>
  <c r="G55" i="72"/>
  <c r="H56" i="72" s="1"/>
  <c r="I57" i="72" s="1"/>
  <c r="J58" i="72" s="1"/>
  <c r="K59" i="72" s="1"/>
  <c r="L60" i="72" s="1"/>
  <c r="M61" i="72" s="1"/>
  <c r="N62" i="72" s="1"/>
  <c r="O63" i="72" s="1"/>
  <c r="G180" i="72"/>
  <c r="H181" i="72" s="1"/>
  <c r="I182" i="72" s="1"/>
  <c r="J183" i="72" s="1"/>
  <c r="K184" i="72" s="1"/>
  <c r="L185" i="72" s="1"/>
  <c r="M186" i="72" s="1"/>
  <c r="N187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E210" i="72"/>
  <c r="F210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80" i="72"/>
  <c r="F180" i="72" s="1"/>
  <c r="E55" i="72"/>
  <c r="F55" i="72" s="1"/>
  <c r="G86" i="72"/>
  <c r="H87" i="72" s="1"/>
  <c r="I88" i="72" s="1"/>
  <c r="J89" i="72" s="1"/>
  <c r="K90" i="72" s="1"/>
  <c r="L91" i="72" s="1"/>
  <c r="M92" i="72" s="1"/>
  <c r="N93" i="72" s="1"/>
  <c r="O94" i="72" s="1"/>
  <c r="E25" i="72"/>
  <c r="F25" i="72" s="1"/>
  <c r="E244" i="72"/>
  <c r="F244" i="72" s="1"/>
  <c r="G211" i="72"/>
  <c r="H212" i="72" s="1"/>
  <c r="I213" i="72" s="1"/>
  <c r="J214" i="72" s="1"/>
  <c r="K215" i="72" s="1"/>
  <c r="L216" i="72" s="1"/>
  <c r="M217" i="72" s="1"/>
  <c r="N218" i="72" s="1"/>
  <c r="G152" i="72"/>
  <c r="H153" i="72" s="1"/>
  <c r="I154" i="72" s="1"/>
  <c r="J155" i="72" s="1"/>
  <c r="K156" i="72" s="1"/>
  <c r="E273" i="72"/>
  <c r="F273" i="72" s="1"/>
  <c r="G181" i="72"/>
  <c r="H182" i="72" s="1"/>
  <c r="I183" i="72" s="1"/>
  <c r="J184" i="72" s="1"/>
  <c r="K185" i="72" s="1"/>
  <c r="L186" i="72" s="1"/>
  <c r="M187" i="72" s="1"/>
  <c r="E121" i="72"/>
  <c r="F121" i="72" s="1"/>
  <c r="G56" i="72"/>
  <c r="H57" i="72" s="1"/>
  <c r="I58" i="72" s="1"/>
  <c r="J59" i="72" s="1"/>
  <c r="K60" i="72" s="1"/>
  <c r="L61" i="72" s="1"/>
  <c r="M62" i="72" s="1"/>
  <c r="N63" i="72" s="1"/>
  <c r="E181" i="72" l="1"/>
  <c r="F181" i="72" s="1"/>
  <c r="G182" i="72" s="1"/>
  <c r="H183" i="72" s="1"/>
  <c r="I184" i="72" s="1"/>
  <c r="J185" i="72" s="1"/>
  <c r="K186" i="72" s="1"/>
  <c r="L187" i="72" s="1"/>
  <c r="E56" i="72"/>
  <c r="F56" i="72" s="1"/>
  <c r="E304" i="72"/>
  <c r="F304" i="72" s="1"/>
  <c r="G122" i="72"/>
  <c r="H123" i="72" s="1"/>
  <c r="I124" i="72" s="1"/>
  <c r="J125" i="72" s="1"/>
  <c r="E211" i="72"/>
  <c r="F211" i="72" s="1"/>
  <c r="G245" i="72"/>
  <c r="H246" i="72" s="1"/>
  <c r="I247" i="72" s="1"/>
  <c r="J248" i="72" s="1"/>
  <c r="K249" i="72" s="1"/>
  <c r="G274" i="72"/>
  <c r="H275" i="72" s="1"/>
  <c r="I276" i="72" s="1"/>
  <c r="J277" i="72" s="1"/>
  <c r="K278" i="72" s="1"/>
  <c r="L279" i="72" s="1"/>
  <c r="M280" i="72" s="1"/>
  <c r="G26" i="72"/>
  <c r="H27" i="72" s="1"/>
  <c r="I28" i="72" s="1"/>
  <c r="J29" i="72" s="1"/>
  <c r="K30" i="72" s="1"/>
  <c r="L31" i="72" s="1"/>
  <c r="M32" i="72" s="1"/>
  <c r="E152" i="72"/>
  <c r="F152" i="72" s="1"/>
  <c r="E86" i="72"/>
  <c r="F86" i="72" s="1"/>
  <c r="E26" i="72" l="1"/>
  <c r="F26" i="72" s="1"/>
  <c r="G27" i="72" s="1"/>
  <c r="H28" i="72" s="1"/>
  <c r="I29" i="72" s="1"/>
  <c r="J30" i="72" s="1"/>
  <c r="K31" i="72" s="1"/>
  <c r="L32" i="72" s="1"/>
  <c r="G87" i="72"/>
  <c r="H88" i="72" s="1"/>
  <c r="I89" i="72" s="1"/>
  <c r="J90" i="72" s="1"/>
  <c r="K91" i="72" s="1"/>
  <c r="L92" i="72" s="1"/>
  <c r="M93" i="72" s="1"/>
  <c r="N94" i="72" s="1"/>
  <c r="E245" i="72"/>
  <c r="F245" i="72" s="1"/>
  <c r="G153" i="72"/>
  <c r="H154" i="72" s="1"/>
  <c r="I155" i="72" s="1"/>
  <c r="J156" i="72" s="1"/>
  <c r="G212" i="72"/>
  <c r="H213" i="72" s="1"/>
  <c r="I214" i="72" s="1"/>
  <c r="J215" i="72" s="1"/>
  <c r="K216" i="72" s="1"/>
  <c r="L217" i="72" s="1"/>
  <c r="M218" i="72" s="1"/>
  <c r="E122" i="72"/>
  <c r="F122" i="72" s="1"/>
  <c r="E182" i="72"/>
  <c r="F182" i="72" s="1"/>
  <c r="G305" i="72"/>
  <c r="H306" i="72" s="1"/>
  <c r="I307" i="72" s="1"/>
  <c r="J308" i="72" s="1"/>
  <c r="K309" i="72" s="1"/>
  <c r="L310" i="72" s="1"/>
  <c r="M311" i="72" s="1"/>
  <c r="E274" i="72"/>
  <c r="F274" i="72" s="1"/>
  <c r="G57" i="72"/>
  <c r="H58" i="72" s="1"/>
  <c r="I59" i="72" s="1"/>
  <c r="J60" i="72" s="1"/>
  <c r="K61" i="72" s="1"/>
  <c r="L62" i="72" s="1"/>
  <c r="M63" i="72" s="1"/>
  <c r="E57" i="72" l="1"/>
  <c r="F57" i="72" s="1"/>
  <c r="G58" i="72" s="1"/>
  <c r="H59" i="72" s="1"/>
  <c r="I60" i="72" s="1"/>
  <c r="J61" i="72" s="1"/>
  <c r="K62" i="72" s="1"/>
  <c r="L63" i="72" s="1"/>
  <c r="G123" i="72"/>
  <c r="H124" i="72" s="1"/>
  <c r="I125" i="72" s="1"/>
  <c r="E212" i="72"/>
  <c r="F212" i="72" s="1"/>
  <c r="G275" i="72"/>
  <c r="H276" i="72" s="1"/>
  <c r="I277" i="72" s="1"/>
  <c r="J278" i="72" s="1"/>
  <c r="K279" i="72" s="1"/>
  <c r="L280" i="72" s="1"/>
  <c r="E305" i="72"/>
  <c r="F305" i="72" s="1"/>
  <c r="E153" i="72"/>
  <c r="F153" i="72" s="1"/>
  <c r="G246" i="72"/>
  <c r="H247" i="72" s="1"/>
  <c r="I248" i="72" s="1"/>
  <c r="J249" i="72" s="1"/>
  <c r="G183" i="72"/>
  <c r="H184" i="72" s="1"/>
  <c r="I185" i="72" s="1"/>
  <c r="J186" i="72" s="1"/>
  <c r="K187" i="72" s="1"/>
  <c r="E183" i="72"/>
  <c r="F183" i="72" s="1"/>
  <c r="E27" i="72"/>
  <c r="F27" i="72" s="1"/>
  <c r="E87" i="72"/>
  <c r="F87" i="72" s="1"/>
  <c r="E246" i="72" l="1"/>
  <c r="F246" i="72" s="1"/>
  <c r="G247" i="72" s="1"/>
  <c r="H248" i="72" s="1"/>
  <c r="I249" i="72" s="1"/>
  <c r="G306" i="72"/>
  <c r="H307" i="72" s="1"/>
  <c r="I308" i="72" s="1"/>
  <c r="J309" i="72" s="1"/>
  <c r="K310" i="72" s="1"/>
  <c r="L311" i="72" s="1"/>
  <c r="G154" i="72"/>
  <c r="H155" i="72" s="1"/>
  <c r="I156" i="72" s="1"/>
  <c r="G88" i="72"/>
  <c r="H89" i="72" s="1"/>
  <c r="I90" i="72" s="1"/>
  <c r="J91" i="72" s="1"/>
  <c r="K92" i="72" s="1"/>
  <c r="L93" i="72" s="1"/>
  <c r="M94" i="72" s="1"/>
  <c r="E275" i="72"/>
  <c r="F275" i="72" s="1"/>
  <c r="G184" i="72"/>
  <c r="H185" i="72" s="1"/>
  <c r="I186" i="72" s="1"/>
  <c r="J187" i="72" s="1"/>
  <c r="G213" i="72"/>
  <c r="H214" i="72" s="1"/>
  <c r="I215" i="72" s="1"/>
  <c r="J216" i="72" s="1"/>
  <c r="K217" i="72" s="1"/>
  <c r="L218" i="72" s="1"/>
  <c r="E123" i="72"/>
  <c r="F123" i="72" s="1"/>
  <c r="G28" i="72"/>
  <c r="H29" i="72" s="1"/>
  <c r="I30" i="72" s="1"/>
  <c r="J31" i="72" s="1"/>
  <c r="K32" i="72" s="1"/>
  <c r="E58" i="72"/>
  <c r="F58" i="72" s="1"/>
  <c r="E184" i="72" l="1"/>
  <c r="F184" i="72" s="1"/>
  <c r="G185" i="72" s="1"/>
  <c r="H186" i="72" s="1"/>
  <c r="I187" i="72" s="1"/>
  <c r="E213" i="72"/>
  <c r="F213" i="72" s="1"/>
  <c r="G214" i="72" s="1"/>
  <c r="H215" i="72" s="1"/>
  <c r="I216" i="72" s="1"/>
  <c r="J217" i="72" s="1"/>
  <c r="K218" i="72" s="1"/>
  <c r="G276" i="72"/>
  <c r="H277" i="72" s="1"/>
  <c r="I278" i="72" s="1"/>
  <c r="J279" i="72" s="1"/>
  <c r="K280" i="72" s="1"/>
  <c r="E28" i="72"/>
  <c r="F28" i="72" s="1"/>
  <c r="E88" i="72"/>
  <c r="F88" i="72" s="1"/>
  <c r="G124" i="72"/>
  <c r="H125" i="72" s="1"/>
  <c r="E154" i="72"/>
  <c r="F154" i="72" s="1"/>
  <c r="E306" i="72"/>
  <c r="F306" i="72" s="1"/>
  <c r="E247" i="72"/>
  <c r="F247" i="72" s="1"/>
  <c r="G59" i="72"/>
  <c r="H60" i="72" s="1"/>
  <c r="I61" i="72" s="1"/>
  <c r="J62" i="72" s="1"/>
  <c r="K63" i="72" s="1"/>
  <c r="E124" i="72" l="1"/>
  <c r="F124" i="72" s="1"/>
  <c r="G125" i="72" s="1"/>
  <c r="E125" i="72" s="1"/>
  <c r="F125" i="72" s="1"/>
  <c r="AL125" i="72" s="1"/>
  <c r="G89" i="72"/>
  <c r="H90" i="72" s="1"/>
  <c r="I91" i="72" s="1"/>
  <c r="J92" i="72" s="1"/>
  <c r="K93" i="72" s="1"/>
  <c r="L94" i="72" s="1"/>
  <c r="G40" i="26" a="1"/>
  <c r="G40" i="26" s="1"/>
  <c r="H224" i="35" s="1"/>
  <c r="G29" i="72"/>
  <c r="H30" i="72" s="1"/>
  <c r="I31" i="72" s="1"/>
  <c r="J32" i="72" s="1"/>
  <c r="G155" i="72"/>
  <c r="H156" i="72" s="1"/>
  <c r="E59" i="72"/>
  <c r="F59" i="72" s="1"/>
  <c r="G248" i="72"/>
  <c r="H249" i="72" s="1"/>
  <c r="E248" i="72"/>
  <c r="F248" i="72" s="1"/>
  <c r="G249" i="72" s="1"/>
  <c r="E249" i="72" s="1"/>
  <c r="F249" i="72" s="1"/>
  <c r="E185" i="72"/>
  <c r="F185" i="72" s="1"/>
  <c r="E276" i="72"/>
  <c r="F276" i="72" s="1"/>
  <c r="G307" i="72"/>
  <c r="H308" i="72" s="1"/>
  <c r="I309" i="72" s="1"/>
  <c r="J310" i="72" s="1"/>
  <c r="K311" i="72" s="1"/>
  <c r="E307" i="72"/>
  <c r="F307" i="72" s="1"/>
  <c r="E214" i="72"/>
  <c r="F214" i="72" s="1"/>
  <c r="G60" i="72" l="1"/>
  <c r="H61" i="72" s="1"/>
  <c r="I62" i="72" s="1"/>
  <c r="J63" i="72" s="1"/>
  <c r="G215" i="72"/>
  <c r="H216" i="72" s="1"/>
  <c r="I217" i="72" s="1"/>
  <c r="J218" i="72" s="1"/>
  <c r="E155" i="72"/>
  <c r="F155" i="72" s="1"/>
  <c r="G156" i="72" s="1"/>
  <c r="E156" i="72" s="1"/>
  <c r="F156" i="72" s="1"/>
  <c r="G308" i="72"/>
  <c r="H309" i="72" s="1"/>
  <c r="I310" i="72" s="1"/>
  <c r="J311" i="72" s="1"/>
  <c r="E29" i="72"/>
  <c r="F29" i="72" s="1"/>
  <c r="G277" i="72"/>
  <c r="H278" i="72" s="1"/>
  <c r="I279" i="72" s="1"/>
  <c r="J280" i="72" s="1"/>
  <c r="G186" i="72"/>
  <c r="H187" i="72" s="1"/>
  <c r="I85" i="58"/>
  <c r="I85" i="41" s="1"/>
  <c r="I83" i="58"/>
  <c r="I83" i="41" s="1"/>
  <c r="I84" i="58"/>
  <c r="I86" i="58"/>
  <c r="I86" i="41" s="1"/>
  <c r="E89" i="72"/>
  <c r="F89" i="72" s="1"/>
  <c r="E308" i="72" l="1"/>
  <c r="F308" i="72" s="1"/>
  <c r="I84" i="41"/>
  <c r="E23" i="53"/>
  <c r="F23" i="53" s="1"/>
  <c r="F241" i="66"/>
  <c r="E186" i="72"/>
  <c r="F186" i="72" s="1"/>
  <c r="G187" i="72" s="1"/>
  <c r="E187" i="72" s="1"/>
  <c r="F187" i="72" s="1"/>
  <c r="E215" i="72"/>
  <c r="F215" i="72" s="1"/>
  <c r="G30" i="72"/>
  <c r="H31" i="72" s="1"/>
  <c r="I32" i="72" s="1"/>
  <c r="E30" i="72"/>
  <c r="F30" i="72" s="1"/>
  <c r="G90" i="72"/>
  <c r="H91" i="72" s="1"/>
  <c r="I92" i="72" s="1"/>
  <c r="J93" i="72" s="1"/>
  <c r="K94" i="72" s="1"/>
  <c r="E277" i="72"/>
  <c r="F277" i="72" s="1"/>
  <c r="E60" i="72"/>
  <c r="F60" i="72" s="1"/>
  <c r="G31" i="72" l="1"/>
  <c r="H32" i="72" s="1"/>
  <c r="G216" i="72"/>
  <c r="H217" i="72" s="1"/>
  <c r="I218" i="72" s="1"/>
  <c r="E264" i="76"/>
  <c r="I6" i="8"/>
  <c r="H17" i="53"/>
  <c r="G23" i="53"/>
  <c r="E323" i="38" s="1"/>
  <c r="G61" i="72"/>
  <c r="H62" i="72" s="1"/>
  <c r="I63" i="72" s="1"/>
  <c r="E61" i="72"/>
  <c r="F61" i="72" s="1"/>
  <c r="G278" i="72"/>
  <c r="H279" i="72" s="1"/>
  <c r="I280" i="72" s="1"/>
  <c r="E90" i="72"/>
  <c r="F90" i="72" s="1"/>
  <c r="G309" i="72"/>
  <c r="H310" i="72" s="1"/>
  <c r="I311" i="72" s="1"/>
  <c r="E309" i="72"/>
  <c r="F309" i="72" s="1"/>
  <c r="G91" i="72" l="1"/>
  <c r="H92" i="72" s="1"/>
  <c r="I93" i="72" s="1"/>
  <c r="J94" i="72" s="1"/>
  <c r="E278" i="72"/>
  <c r="F278" i="72" s="1"/>
  <c r="G310" i="72"/>
  <c r="H311" i="72" s="1"/>
  <c r="E216" i="72"/>
  <c r="F216" i="72" s="1"/>
  <c r="G62" i="72"/>
  <c r="H63" i="72" s="1"/>
  <c r="E31" i="72"/>
  <c r="F31" i="72" s="1"/>
  <c r="G32" i="72" s="1"/>
  <c r="E32" i="72" s="1"/>
  <c r="F32" i="72" s="1"/>
  <c r="AL32" i="72" s="1"/>
  <c r="E29" i="76"/>
  <c r="L241" i="66"/>
  <c r="I484" i="58"/>
  <c r="I484" i="41" s="1"/>
  <c r="E923" i="76"/>
  <c r="G217" i="72" l="1"/>
  <c r="H218" i="72" s="1"/>
  <c r="E62" i="72"/>
  <c r="F62" i="72" s="1"/>
  <c r="G63" i="72" s="1"/>
  <c r="E63" i="72" s="1"/>
  <c r="F63" i="72" s="1"/>
  <c r="AL63" i="72" s="1"/>
  <c r="E310" i="72"/>
  <c r="F310" i="72" s="1"/>
  <c r="G311" i="72" s="1"/>
  <c r="E311" i="72" s="1"/>
  <c r="F311" i="72" s="1"/>
  <c r="H40" i="26" s="1" a="1"/>
  <c r="H40" i="26" s="1"/>
  <c r="I224" i="35" s="1"/>
  <c r="P241" i="66"/>
  <c r="N241" i="66"/>
  <c r="G279" i="72"/>
  <c r="H280" i="72" s="1"/>
  <c r="E91" i="72"/>
  <c r="F91" i="72" s="1"/>
  <c r="E279" i="72" l="1"/>
  <c r="F279" i="72" s="1"/>
  <c r="G280" i="72" s="1"/>
  <c r="E280" i="72" s="1"/>
  <c r="F280" i="72" s="1"/>
  <c r="O241" i="66"/>
  <c r="E552" i="76"/>
  <c r="O97" i="66"/>
  <c r="G92" i="72"/>
  <c r="H93" i="72" s="1"/>
  <c r="I94" i="72" s="1"/>
  <c r="J86" i="58"/>
  <c r="J86" i="41" s="1"/>
  <c r="J85" i="58"/>
  <c r="J85" i="41" s="1"/>
  <c r="J84" i="58"/>
  <c r="J83" i="58"/>
  <c r="J83" i="41" s="1"/>
  <c r="E217" i="72"/>
  <c r="F217" i="72" s="1"/>
  <c r="G218" i="72" s="1"/>
  <c r="E218" i="72" s="1"/>
  <c r="F218" i="72" s="1"/>
  <c r="E92" i="72" l="1"/>
  <c r="F92" i="72" s="1"/>
  <c r="J84" i="41"/>
  <c r="E35" i="53"/>
  <c r="F35" i="53" s="1"/>
  <c r="F289" i="66"/>
  <c r="U97" i="66"/>
  <c r="Q97" i="66"/>
  <c r="R97" i="66" s="1"/>
  <c r="T97" i="66" s="1"/>
  <c r="V97" i="66"/>
  <c r="X97" i="66" s="1"/>
  <c r="V241" i="66"/>
  <c r="X241" i="66" s="1"/>
  <c r="Q241" i="66"/>
  <c r="R241" i="66" s="1"/>
  <c r="T241" i="66" s="1"/>
  <c r="U241" i="66"/>
  <c r="E312" i="76" l="1"/>
  <c r="J6" i="8"/>
  <c r="H29" i="53"/>
  <c r="G29" i="53" s="1"/>
  <c r="E335" i="38" s="1"/>
  <c r="G35" i="53"/>
  <c r="E347" i="38" s="1"/>
  <c r="G93" i="72"/>
  <c r="H94" i="72" s="1"/>
  <c r="E93" i="72" l="1"/>
  <c r="F93" i="72" s="1"/>
  <c r="G94" i="72" s="1"/>
  <c r="E94" i="72" s="1"/>
  <c r="F94" i="72" s="1"/>
  <c r="AL94" i="72" s="1"/>
  <c r="AL127" i="72" s="1"/>
  <c r="J484" i="58"/>
  <c r="E947" i="76"/>
  <c r="L289" i="66"/>
  <c r="E35" i="76"/>
  <c r="J484" i="37"/>
  <c r="L145" i="66"/>
  <c r="E935" i="76"/>
  <c r="E17" i="76"/>
  <c r="P145" i="66" l="1"/>
  <c r="N145" i="66"/>
  <c r="P289" i="66"/>
  <c r="N289" i="66"/>
  <c r="J484" i="41"/>
  <c r="Z289" i="66" l="1"/>
  <c r="Y289" i="66"/>
  <c r="O145" i="66"/>
  <c r="Y145" i="66"/>
  <c r="Z145" i="66"/>
  <c r="E456" i="76"/>
  <c r="E600" i="76"/>
  <c r="O289" i="66"/>
  <c r="U289" i="66" l="1"/>
  <c r="Q289" i="66"/>
  <c r="R289" i="66" s="1"/>
  <c r="T289" i="66" s="1"/>
  <c r="V289" i="66"/>
  <c r="X289" i="66" s="1"/>
  <c r="V145" i="66"/>
  <c r="X145" i="66" s="1"/>
  <c r="U145" i="66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<sst xmlns="http://schemas.openxmlformats.org/spreadsheetml/2006/main" count="5492" uniqueCount="353">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</sst>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74155.975569424932</c:v>
                </c:pt>
                <c:pt idx="2">
                  <c:v>70686.63290047292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4858.6029771409403</c:v>
                </c:pt>
                <c:pt idx="2">
                  <c:v>4631.2215430572669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613613.82101263222</c:v>
                </c:pt>
                <c:pt idx="2">
                  <c:v>585501.82101263199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12265.133468342916</c:v>
                </c:pt>
                <c:pt idx="2">
                  <c:v>11682.05177374404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18193.556686420929</c:v>
                </c:pt>
                <c:pt idx="2">
                  <c:v>17343.819969290049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52925.933419821624</c:v>
                </c:pt>
                <c:pt idx="2">
                  <c:v>50473.437639579861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967031.32982244994</c:v>
                </c:pt>
                <c:pt idx="2">
                  <c:v>921947.59542252438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162562.74758924721</c:v>
                </c:pt>
                <c:pt idx="2">
                  <c:v>154973.70741201349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43662.768038462207</c:v>
                </c:pt>
                <c:pt idx="2">
                  <c:v>41650.276973976142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108273.79573620003</c:v>
                </c:pt>
                <c:pt idx="2">
                  <c:v>103196.87061462598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78400.766659210989</c:v>
                </c:pt>
                <c:pt idx="2">
                  <c:v>74652.472469952132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257889.03288314602</c:v>
                </c:pt>
                <c:pt idx="2">
                  <c:v>249962.47512458937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7718.2749249601193</c:v>
                </c:pt>
                <c:pt idx="2">
                  <c:v>7391.5138632010585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100144.88922061925</c:v>
                </c:pt>
                <c:pt idx="2">
                  <c:v>95620.614801779942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56.668332882847857</c:v>
                </c:pt>
                <c:pt idx="2">
                  <c:v>58.368400012648195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21.593398424851557</c:v>
                </c:pt>
                <c:pt idx="2">
                  <c:v>19.35899029524785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7583424.2540253261</c:v>
                </c:pt>
                <c:pt idx="2">
                  <c:v>7808407.2979824394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1842016.1365374885</c:v>
                </c:pt>
                <c:pt idx="2">
                  <c:v>1659373.2047878599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2083427.3984942674</c:v>
                </c:pt>
                <c:pt idx="11">
                  <c:v>1854256.1997123619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832832.03286710405</c:v>
                </c:pt>
                <c:pt idx="17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31343245.674840968</c:v>
                </c:pt>
                <c:pt idx="2">
                  <c:v>30689860.22411558</c:v>
                </c:pt>
                <c:pt idx="3">
                  <c:v>8803491.7355084848</c:v>
                </c:pt>
                <c:pt idx="4">
                  <c:v>28521927.915010508</c:v>
                </c:pt>
                <c:pt idx="5">
                  <c:v>27737309.195274569</c:v>
                </c:pt>
                <c:pt idx="21">
                  <c:v>3230529.0722415126</c:v>
                </c:pt>
                <c:pt idx="22">
                  <c:v>2821317.7598304613</c:v>
                </c:pt>
                <c:pt idx="23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904.29280606983355</c:v>
                </c:pt>
                <c:pt idx="5">
                  <c:v>933.86301198509727</c:v>
                </c:pt>
                <c:pt idx="6">
                  <c:v>4441.5</c:v>
                </c:pt>
                <c:pt idx="7">
                  <c:v>8138.6352546285043</c:v>
                </c:pt>
                <c:pt idx="8">
                  <c:v>8404.7671078658768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36296483.567630656</c:v>
                </c:pt>
                <c:pt idx="2">
                  <c:v>36957131.680754602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85677.000000000058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22471048.58236064</c:v>
                </c:pt>
                <c:pt idx="23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3857832.553697275</c:v>
                </c:pt>
                <c:pt idx="2">
                  <c:v>3625241.4712972497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75934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2083427.3984942674</c:v>
                </c:pt>
                <c:pt idx="23">
                  <c:v>1854256.1997123619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6993509.1072690254</c:v>
                </c:pt>
                <c:pt idx="2">
                  <c:v>7056262.6880902732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3786</c:v>
                </c:pt>
                <c:pt idx="7">
                  <c:v>3785.9999999999995</c:v>
                </c:pt>
                <c:pt idx="8">
                  <c:v>3786.0000000000005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17371.896185037214</c:v>
                </c:pt>
                <c:pt idx="23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1390628.5884001986</c:v>
                </c:pt>
                <c:pt idx="5">
                  <c:v>1364056.2909282311</c:v>
                </c:pt>
                <c:pt idx="6">
                  <c:v>4353509.666666667</c:v>
                </c:pt>
                <c:pt idx="7">
                  <c:v>12515657.295601793</c:v>
                </c:pt>
                <c:pt idx="8">
                  <c:v>12276506.618354084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7627415.7043524273</c:v>
                </c:pt>
                <c:pt idx="2">
                  <c:v>7748548.5225462476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</c:v>
                </c:pt>
                <c:pt idx="8">
                  <c:v>330026</c:v>
                </c:pt>
                <c:pt idx="21">
                  <c:v>1274488.0820395502</c:v>
                </c:pt>
                <c:pt idx="22">
                  <c:v>945982.65677317674</c:v>
                </c:pt>
                <c:pt idx="23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196601.20651859304</c:v>
                </c:pt>
                <c:pt idx="2">
                  <c:v>198579.43612733553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196601.20651859304</c:v>
                </c:pt>
                <c:pt idx="23">
                  <c:v>198579.43612733553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482330.02495117608</c:v>
                </c:pt>
                <c:pt idx="2">
                  <c:v>483842.67134054581</c:v>
                </c:pt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6435644.6271964246</c:v>
                </c:pt>
                <c:pt idx="2">
                  <c:v>6453953.2613177337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  <c:pt idx="6">
                  <c:v>28644.999999999993</c:v>
                </c:pt>
                <c:pt idx="7">
                  <c:v>28644.999999999996</c:v>
                </c:pt>
                <c:pt idx="8">
                  <c:v>28644.999999999996</c:v>
                </c:pt>
                <c:pt idx="21">
                  <c:v>1637775.5474174484</c:v>
                </c:pt>
                <c:pt idx="22">
                  <c:v>4395047.4696619669</c:v>
                </c:pt>
                <c:pt idx="23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1725913.3013923911</c:v>
                </c:pt>
                <c:pt idx="5">
                  <c:v>1652348.9209216826</c:v>
                </c:pt>
                <c:pt idx="6">
                  <c:v>2914869.3333333335</c:v>
                </c:pt>
                <c:pt idx="7">
                  <c:v>15533219.712531526</c:v>
                </c:pt>
                <c:pt idx="8">
                  <c:v>14871140.288295148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1641575.358461577</c:v>
                </c:pt>
                <c:pt idx="23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507903.43810879742</c:v>
                </c:pt>
                <c:pt idx="2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218331.04510476126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219549.23701107962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2083427.3984942674</c:v>
                </c:pt>
                <c:pt idx="11">
                  <c:v>1854256.1997123619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832832.03286710405</c:v>
                </c:pt>
                <c:pt idx="17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56.668332882847857</c:v>
                </c:pt>
                <c:pt idx="2">
                  <c:v>58.368400012648195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21.593398424851557</c:v>
                </c:pt>
                <c:pt idx="2">
                  <c:v>19.35899029524785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7583424.2540253261</c:v>
                </c:pt>
                <c:pt idx="2">
                  <c:v>7808407.2979824394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1842016.1365374885</c:v>
                </c:pt>
                <c:pt idx="2">
                  <c:v>1659373.2047878599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04850"/>
          <a:ext cx="1355271" cy="4159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813177" y="182469"/>
          <a:ext cx="1206500" cy="3815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  <cell r="W5" t="e">
            <v>#REF!</v>
          </cell>
        </row>
        <row r="6">
          <cell r="R6" t="str">
            <v>Skovtype2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  <cell r="W6" t="e">
            <v>#REF!</v>
          </cell>
        </row>
        <row r="7">
          <cell r="R7" t="str">
            <v>Skovtype3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  <cell r="W7" t="e">
            <v>#REF!</v>
          </cell>
        </row>
        <row r="8">
          <cell r="R8" t="str">
            <v>Skovtype4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  <cell r="W8" t="e">
            <v>#REF!</v>
          </cell>
        </row>
        <row r="9">
          <cell r="R9" t="str">
            <v>Skovtype5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  <cell r="W9" t="e">
            <v>#REF!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7476849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88783117.15581906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770833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28703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51851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9814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09721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8347552336681505" maxValue="856024.05830682674"/>
    </cacheField>
    <cacheField name="Udbytte, hovedafgrøde" numFmtId="0">
      <sharedItems containsSemiMixedTypes="0" containsString="0" containsNumber="1" minValue="11.317329453669405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1">
      <sharedItems containsSemiMixedTypes="0" containsString="0" containsNumber="1" minValue="5.1084006447812618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44444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699.0512854034223" maxValue="28775768.450113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44444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675927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6460.5510413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25286.45082149099"/>
    <x v="1"/>
  </r>
  <r>
    <s v="Total produktion"/>
    <s v="Vestdanmark"/>
    <x v="5"/>
    <x v="1"/>
    <n v="195082.22598438186"/>
    <x v="1"/>
  </r>
  <r>
    <s v="Total produktion"/>
    <s v="Vestdanmark"/>
    <x v="39"/>
    <x v="1"/>
    <n v="588783117.15581906"/>
    <x v="1"/>
  </r>
  <r>
    <s v="Total produktion"/>
    <s v="Vestdanmark"/>
    <x v="40"/>
    <x v="1"/>
    <n v="26963545.84914279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1122133.6966349066"/>
    <x v="1"/>
  </r>
  <r>
    <s v="Total produktion"/>
    <s v="Vestdanmark"/>
    <x v="47"/>
    <x v="1"/>
    <n v="32218.723811815202"/>
    <x v="1"/>
  </r>
  <r>
    <s v="Total produktion"/>
    <s v="Vestdanmark"/>
    <x v="6"/>
    <x v="1"/>
    <n v="0"/>
    <x v="1"/>
  </r>
  <r>
    <s v="Total produktion"/>
    <s v="Vestdanmark"/>
    <x v="7"/>
    <x v="1"/>
    <n v="28400602.406294856"/>
    <x v="1"/>
  </r>
  <r>
    <s v="Total produktion"/>
    <s v="Vestdanmark"/>
    <x v="8"/>
    <x v="1"/>
    <n v="0"/>
    <x v="1"/>
  </r>
  <r>
    <s v="Total produktion"/>
    <s v="Vestdanmark"/>
    <x v="9"/>
    <x v="1"/>
    <n v="218755.7836858769"/>
    <x v="1"/>
  </r>
  <r>
    <s v="Total produktion"/>
    <s v="Vestdanmark"/>
    <x v="0"/>
    <x v="1"/>
    <n v="2975351.7262968849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715738.37153588282"/>
    <x v="1"/>
  </r>
  <r>
    <s v="Total produktion"/>
    <s v="Vestdanmark"/>
    <x v="13"/>
    <x v="1"/>
    <n v="1783325.2175353111"/>
    <x v="1"/>
  </r>
  <r>
    <s v="Total produktion"/>
    <s v="Vestdanmark"/>
    <x v="14"/>
    <x v="1"/>
    <n v="5398533.7934721429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5921155.5578735983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028163.7902040067"/>
    <x v="1"/>
  </r>
  <r>
    <s v="Total produktion"/>
    <s v="Vestdanmark"/>
    <x v="2"/>
    <x v="1"/>
    <n v="154113.19774513159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371797.62097043003"/>
    <x v="1"/>
  </r>
  <r>
    <s v="Total produktion"/>
    <s v="Vestdanmark"/>
    <x v="27"/>
    <x v="1"/>
    <n v="185898.81048521501"/>
    <x v="1"/>
  </r>
  <r>
    <s v="Total produktion"/>
    <s v="Vestdanmark"/>
    <x v="1"/>
    <x v="1"/>
    <n v="118975.23871053761"/>
    <x v="1"/>
  </r>
  <r>
    <s v="Total produktion"/>
    <s v="Vestdanmark"/>
    <x v="28"/>
    <x v="1"/>
    <n v="4946902.7535971384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70319.2592548286"/>
    <x v="1"/>
  </r>
  <r>
    <s v="Total produktion"/>
    <s v="Vestdanmark"/>
    <x v="36"/>
    <x v="1"/>
    <n v="393189.96929349634"/>
    <x v="1"/>
  </r>
  <r>
    <s v="Total produktion"/>
    <s v="Vestdanmark"/>
    <x v="37"/>
    <x v="2"/>
    <n v="208223.23899291924"/>
    <x v="1"/>
  </r>
  <r>
    <s v="Total produktion"/>
    <s v="Vestdanmark"/>
    <x v="38"/>
    <x v="2"/>
    <n v="224901.75438810108"/>
    <x v="1"/>
  </r>
  <r>
    <s v="Total produktion"/>
    <s v="Vestdanmark"/>
    <x v="5"/>
    <x v="2"/>
    <n v="197484.13479984918"/>
    <x v="1"/>
  </r>
  <r>
    <s v="Total produktion"/>
    <s v="Vestdanmark"/>
    <x v="39"/>
    <x v="2"/>
    <n v="582835224.4318006"/>
    <x v="1"/>
  </r>
  <r>
    <s v="Total produktion"/>
    <s v="Vestdanmark"/>
    <x v="40"/>
    <x v="2"/>
    <n v="26332676.453754772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1122115.8049381305"/>
    <x v="1"/>
  </r>
  <r>
    <s v="Total produktion"/>
    <s v="Vestdanmark"/>
    <x v="47"/>
    <x v="2"/>
    <n v="32149.585150650411"/>
    <x v="1"/>
  </r>
  <r>
    <s v="Total produktion"/>
    <s v="Vestdanmark"/>
    <x v="6"/>
    <x v="2"/>
    <n v="0"/>
    <x v="1"/>
  </r>
  <r>
    <s v="Total produktion"/>
    <s v="Vestdanmark"/>
    <x v="7"/>
    <x v="2"/>
    <n v="28775768.450113945"/>
    <x v="1"/>
  </r>
  <r>
    <s v="Total produktion"/>
    <s v="Vestdanmark"/>
    <x v="8"/>
    <x v="2"/>
    <n v="0"/>
    <x v="1"/>
  </r>
  <r>
    <s v="Total produktion"/>
    <s v="Vestdanmark"/>
    <x v="9"/>
    <x v="2"/>
    <n v="216581.36093452224"/>
    <x v="1"/>
  </r>
  <r>
    <s v="Total produktion"/>
    <s v="Vestdanmark"/>
    <x v="0"/>
    <x v="2"/>
    <n v="2778972.7829183596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714570.3554189268"/>
    <x v="1"/>
  </r>
  <r>
    <s v="Total produktion"/>
    <s v="Vestdanmark"/>
    <x v="13"/>
    <x v="2"/>
    <n v="1781984.509456197"/>
    <x v="1"/>
  </r>
  <r>
    <s v="Total produktion"/>
    <s v="Vestdanmark"/>
    <x v="14"/>
    <x v="2"/>
    <n v="5414026.8902810384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5980572.939879527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027472.506321969"/>
    <x v="1"/>
  </r>
  <r>
    <s v="Total produktion"/>
    <s v="Vestdanmark"/>
    <x v="2"/>
    <x v="2"/>
    <n v="154949.7490442262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370660.6274963881"/>
    <x v="1"/>
  </r>
  <r>
    <s v="Total produktion"/>
    <s v="Vestdanmark"/>
    <x v="27"/>
    <x v="2"/>
    <n v="185330.31374819405"/>
    <x v="1"/>
  </r>
  <r>
    <s v="Total produktion"/>
    <s v="Vestdanmark"/>
    <x v="1"/>
    <x v="2"/>
    <n v="118611.40079884419"/>
    <x v="1"/>
  </r>
  <r>
    <s v="Total produktion"/>
    <s v="Vestdanmark"/>
    <x v="28"/>
    <x v="2"/>
    <n v="4928756.7934970316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364632.0694843589"/>
    <x v="1"/>
  </r>
  <r>
    <s v="Total produktion"/>
    <s v="Vestdanmark"/>
    <x v="36"/>
    <x v="2"/>
    <n v="462686.21419248445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65459.686512202337"/>
    <x v="1"/>
  </r>
  <r>
    <s v="Total produktion"/>
    <s v="Østdanmark"/>
    <x v="5"/>
    <x v="1"/>
    <n v="168912.745758362"/>
    <x v="1"/>
  </r>
  <r>
    <s v="Total produktion"/>
    <s v="Østdanmark"/>
    <x v="39"/>
    <x v="1"/>
    <n v="124673463.48885044"/>
    <x v="1"/>
  </r>
  <r>
    <s v="Total produktion"/>
    <s v="Østdanmark"/>
    <x v="40"/>
    <x v="1"/>
    <n v="4379699.8256981792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346630.49211305089"/>
    <x v="1"/>
  </r>
  <r>
    <s v="Total produktion"/>
    <s v="Østdanmark"/>
    <x v="47"/>
    <x v="1"/>
    <n v="9699.0512854034223"/>
    <x v="1"/>
  </r>
  <r>
    <s v="Total produktion"/>
    <s v="Østdanmark"/>
    <x v="6"/>
    <x v="1"/>
    <n v="0"/>
    <x v="1"/>
  </r>
  <r>
    <s v="Total produktion"/>
    <s v="Østdanmark"/>
    <x v="7"/>
    <x v="1"/>
    <n v="7895881.161335798"/>
    <x v="1"/>
  </r>
  <r>
    <s v="Total produktion"/>
    <s v="Østdanmark"/>
    <x v="8"/>
    <x v="1"/>
    <n v="0"/>
    <x v="1"/>
  </r>
  <r>
    <s v="Total produktion"/>
    <s v="Østdanmark"/>
    <x v="9"/>
    <x v="1"/>
    <n v="65388.861876856266"/>
    <x v="1"/>
  </r>
  <r>
    <s v="Total produktion"/>
    <s v="Østdanmark"/>
    <x v="0"/>
    <x v="1"/>
    <n v="882480.82740038994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209163.10303539436"/>
    <x v="1"/>
  </r>
  <r>
    <s v="Total produktion"/>
    <s v="Østdanmark"/>
    <x v="13"/>
    <x v="1"/>
    <n v="508362.7913025436"/>
    <x v="1"/>
  </r>
  <r>
    <s v="Total produktion"/>
    <s v="Østdanmark"/>
    <x v="14"/>
    <x v="1"/>
    <n v="1594975.3137968828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1706260.1464788285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299252.17599197297"/>
    <x v="1"/>
  </r>
  <r>
    <s v="Total produktion"/>
    <s v="Østdanmark"/>
    <x v="2"/>
    <x v="1"/>
    <n v="42488.00877346145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110532.40398074606"/>
    <x v="1"/>
  </r>
  <r>
    <s v="Total produktion"/>
    <s v="Østdanmark"/>
    <x v="27"/>
    <x v="1"/>
    <n v="55266.201990373032"/>
    <x v="1"/>
  </r>
  <r>
    <s v="Total produktion"/>
    <s v="Østdanmark"/>
    <x v="1"/>
    <x v="1"/>
    <n v="35370.36927383874"/>
    <x v="1"/>
  </r>
  <r>
    <s v="Total produktion"/>
    <s v="Østdanmark"/>
    <x v="28"/>
    <x v="1"/>
    <n v="1488741.8735992862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1256.09920674853"/>
    <x v="1"/>
  </r>
  <r>
    <s v="Total produktion"/>
    <s v="Østdanmark"/>
    <x v="36"/>
    <x v="1"/>
    <n v="114713.46881530106"/>
    <x v="1"/>
  </r>
  <r>
    <s v="Total produktion"/>
    <s v="Østdanmark"/>
    <x v="37"/>
    <x v="2"/>
    <n v="17476.099590900943"/>
    <x v="1"/>
  </r>
  <r>
    <s v="Total produktion"/>
    <s v="Østdanmark"/>
    <x v="38"/>
    <x v="2"/>
    <n v="67062.574851910627"/>
    <x v="1"/>
  </r>
  <r>
    <s v="Total produktion"/>
    <s v="Østdanmark"/>
    <x v="5"/>
    <x v="2"/>
    <n v="172292.68030975034"/>
    <x v="1"/>
  </r>
  <r>
    <s v="Total produktion"/>
    <s v="Østdanmark"/>
    <x v="39"/>
    <x v="2"/>
    <n v="125480344.36478814"/>
    <x v="1"/>
  </r>
  <r>
    <s v="Total produktion"/>
    <s v="Østdanmark"/>
    <x v="40"/>
    <x v="2"/>
    <n v="4357183.77036080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355996.9988204384"/>
    <x v="1"/>
  </r>
  <r>
    <s v="Total produktion"/>
    <s v="Østdanmark"/>
    <x v="47"/>
    <x v="2"/>
    <n v="9944.0855806479794"/>
    <x v="1"/>
  </r>
  <r>
    <s v="Total produktion"/>
    <s v="Østdanmark"/>
    <x v="6"/>
    <x v="2"/>
    <n v="0"/>
    <x v="1"/>
  </r>
  <r>
    <s v="Total produktion"/>
    <s v="Østdanmark"/>
    <x v="7"/>
    <x v="2"/>
    <n v="8181363.2306406535"/>
    <x v="1"/>
  </r>
  <r>
    <s v="Total produktion"/>
    <s v="Østdanmark"/>
    <x v="8"/>
    <x v="2"/>
    <n v="0"/>
    <x v="1"/>
  </r>
  <r>
    <s v="Total produktion"/>
    <s v="Østdanmark"/>
    <x v="9"/>
    <x v="2"/>
    <n v="66539.660453061777"/>
    <x v="1"/>
  </r>
  <r>
    <s v="Total produktion"/>
    <s v="Østdanmark"/>
    <x v="0"/>
    <x v="2"/>
    <n v="846268.68837888993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214327.36252781507"/>
    <x v="1"/>
  </r>
  <r>
    <s v="Total produktion"/>
    <s v="Østdanmark"/>
    <x v="13"/>
    <x v="2"/>
    <n v="520788.5325158292"/>
    <x v="1"/>
  </r>
  <r>
    <s v="Total produktion"/>
    <s v="Østdanmark"/>
    <x v="14"/>
    <x v="2"/>
    <n v="1642235.7978092346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1767975.5826667205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306756.0551149071"/>
    <x v="1"/>
  </r>
  <r>
    <s v="Total produktion"/>
    <s v="Østdanmark"/>
    <x v="2"/>
    <x v="2"/>
    <n v="43629.687083109289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113182.04384415773"/>
    <x v="1"/>
  </r>
  <r>
    <s v="Total produktion"/>
    <s v="Østdanmark"/>
    <x v="27"/>
    <x v="2"/>
    <n v="56591.021922078864"/>
    <x v="1"/>
  </r>
  <r>
    <s v="Total produktion"/>
    <s v="Østdanmark"/>
    <x v="1"/>
    <x v="2"/>
    <n v="36218.254030130476"/>
    <x v="1"/>
  </r>
  <r>
    <s v="Total produktion"/>
    <s v="Østdanmark"/>
    <x v="28"/>
    <x v="2"/>
    <n v="1525196.467820702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85847.82849847211"/>
    <x v="1"/>
  </r>
  <r>
    <s v="Total produktion"/>
    <s v="Østdanmark"/>
    <x v="36"/>
    <x v="2"/>
    <n v="127046.30450353827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160787.975346299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27085.2981014848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1122133.6966349066"/>
    <x v="2"/>
  </r>
  <r>
    <s v="Ubrugt"/>
    <s v="Vestdanmark"/>
    <x v="47"/>
    <x v="1"/>
    <n v="-225704.57056610042"/>
    <x v="2"/>
  </r>
  <r>
    <s v="Ubrugt"/>
    <s v="Vestdanmark"/>
    <x v="6"/>
    <x v="1"/>
    <n v="-114193.60000000001"/>
    <x v="2"/>
  </r>
  <r>
    <s v="Ubrugt"/>
    <s v="Vestdanmark"/>
    <x v="7"/>
    <x v="1"/>
    <n v="16095873.539727367"/>
    <x v="2"/>
  </r>
  <r>
    <s v="Ubrugt"/>
    <s v="Vestdanmark"/>
    <x v="8"/>
    <x v="1"/>
    <n v="0"/>
    <x v="2"/>
  </r>
  <r>
    <s v="Ubrugt"/>
    <s v="Vestdanmark"/>
    <x v="9"/>
    <x v="1"/>
    <n v="-51384.92989941369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715738.37153588282"/>
    <x v="2"/>
  </r>
  <r>
    <s v="Ubrugt"/>
    <s v="Vestdanmark"/>
    <x v="13"/>
    <x v="1"/>
    <n v="1659793.53443852"/>
    <x v="2"/>
  </r>
  <r>
    <s v="Ubrugt"/>
    <s v="Vestdanmark"/>
    <x v="14"/>
    <x v="1"/>
    <n v="-618633.05067147128"/>
    <x v="2"/>
  </r>
  <r>
    <s v="Ubrugt"/>
    <s v="Vestdanmark"/>
    <x v="15"/>
    <x v="1"/>
    <n v="-513284.74461432674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7902.9014472356066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028163.790204006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-28200.295606047235"/>
    <x v="2"/>
  </r>
  <r>
    <s v="Ubrugt"/>
    <s v="Vestdanmark"/>
    <x v="1"/>
    <x v="1"/>
    <n v="0"/>
    <x v="2"/>
  </r>
  <r>
    <s v="Ubrugt"/>
    <s v="Vestdanmark"/>
    <x v="28"/>
    <x v="1"/>
    <n v="3132884.1088179974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160403.2789129091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533363.4753597751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1122115.8049381305"/>
    <x v="2"/>
  </r>
  <r>
    <s v="Ubrugt"/>
    <s v="Vestdanmark"/>
    <x v="47"/>
    <x v="2"/>
    <n v="-235829.33520037105"/>
    <x v="2"/>
  </r>
  <r>
    <s v="Ubrugt"/>
    <s v="Vestdanmark"/>
    <x v="6"/>
    <x v="2"/>
    <n v="-114193.60000000001"/>
    <x v="2"/>
  </r>
  <r>
    <s v="Ubrugt"/>
    <s v="Vestdanmark"/>
    <x v="7"/>
    <x v="2"/>
    <n v="16471368.236203289"/>
    <x v="2"/>
  </r>
  <r>
    <s v="Ubrugt"/>
    <s v="Vestdanmark"/>
    <x v="8"/>
    <x v="2"/>
    <n v="0"/>
    <x v="2"/>
  </r>
  <r>
    <s v="Ubrugt"/>
    <s v="Vestdanmark"/>
    <x v="9"/>
    <x v="2"/>
    <n v="-64091.297748916026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714570.3554189268"/>
    <x v="2"/>
  </r>
  <r>
    <s v="Ubrugt"/>
    <s v="Vestdanmark"/>
    <x v="13"/>
    <x v="2"/>
    <n v="1653636.7107617604"/>
    <x v="2"/>
  </r>
  <r>
    <s v="Ubrugt"/>
    <s v="Vestdanmark"/>
    <x v="14"/>
    <x v="2"/>
    <n v="-614659.78317224141"/>
    <x v="2"/>
  </r>
  <r>
    <s v="Ubrugt"/>
    <s v="Vestdanmark"/>
    <x v="15"/>
    <x v="2"/>
    <n v="-435280.77140187437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68794.72865909710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027472.506321969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-28768.792343068199"/>
    <x v="2"/>
  </r>
  <r>
    <s v="Ubrugt"/>
    <s v="Vestdanmark"/>
    <x v="1"/>
    <x v="2"/>
    <n v="0"/>
    <x v="2"/>
  </r>
  <r>
    <s v="Ubrugt"/>
    <s v="Vestdanmark"/>
    <x v="28"/>
    <x v="2"/>
    <n v="3114881.14974258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57543.069758462239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394232.46172897657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346630.49211305089"/>
    <x v="2"/>
  </r>
  <r>
    <s v="Ubrugt"/>
    <s v="Østdanmark"/>
    <x v="47"/>
    <x v="1"/>
    <n v="-213624.89136790586"/>
    <x v="2"/>
  </r>
  <r>
    <s v="Ubrugt"/>
    <s v="Østdanmark"/>
    <x v="6"/>
    <x v="1"/>
    <n v="-28548.400000000001"/>
    <x v="2"/>
  </r>
  <r>
    <s v="Ubrugt"/>
    <s v="Østdanmark"/>
    <x v="7"/>
    <x v="1"/>
    <n v="6375175.0426332736"/>
    <x v="2"/>
  </r>
  <r>
    <s v="Ubrugt"/>
    <s v="Østdanmark"/>
    <x v="8"/>
    <x v="1"/>
    <n v="0"/>
    <x v="2"/>
  </r>
  <r>
    <s v="Ubrugt"/>
    <s v="Østdanmark"/>
    <x v="9"/>
    <x v="1"/>
    <n v="-168513.58332318871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209163.10303539436"/>
    <x v="2"/>
  </r>
  <r>
    <s v="Ubrugt"/>
    <s v="Østdanmark"/>
    <x v="13"/>
    <x v="1"/>
    <n v="401402.37666332704"/>
    <x v="2"/>
  </r>
  <r>
    <s v="Ubrugt"/>
    <s v="Østdanmark"/>
    <x v="14"/>
    <x v="1"/>
    <n v="636004.9468565085"/>
    <x v="2"/>
  </r>
  <r>
    <s v="Ubrugt"/>
    <s v="Østdanmark"/>
    <x v="15"/>
    <x v="1"/>
    <n v="-319547.2882527773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938079.75532594114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299252.17599197297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28987.432488374656"/>
    <x v="2"/>
  </r>
  <r>
    <s v="Ubrugt"/>
    <s v="Østdanmark"/>
    <x v="1"/>
    <x v="1"/>
    <n v="0"/>
    <x v="2"/>
  </r>
  <r>
    <s v="Ubrugt"/>
    <s v="Østdanmark"/>
    <x v="28"/>
    <x v="1"/>
    <n v="1262163.3608439695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59145.958098170529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19187.55348123703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355996.9988204384"/>
    <x v="2"/>
  </r>
  <r>
    <s v="Ubrugt"/>
    <s v="Østdanmark"/>
    <x v="47"/>
    <x v="2"/>
    <n v="-223850.93041182583"/>
    <x v="2"/>
  </r>
  <r>
    <s v="Ubrugt"/>
    <s v="Østdanmark"/>
    <x v="6"/>
    <x v="2"/>
    <n v="-28548.400000000001"/>
    <x v="2"/>
  </r>
  <r>
    <s v="Ubrugt"/>
    <s v="Østdanmark"/>
    <x v="7"/>
    <x v="2"/>
    <n v="6660328.4592812965"/>
    <x v="2"/>
  </r>
  <r>
    <s v="Ubrugt"/>
    <s v="Østdanmark"/>
    <x v="8"/>
    <x v="2"/>
    <n v="0"/>
    <x v="2"/>
  </r>
  <r>
    <s v="Ubrugt"/>
    <s v="Østdanmark"/>
    <x v="9"/>
    <x v="2"/>
    <n v="-178329.8562969502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214327.36252781507"/>
    <x v="2"/>
  </r>
  <r>
    <s v="Ubrugt"/>
    <s v="Østdanmark"/>
    <x v="13"/>
    <x v="2"/>
    <n v="408813.02485627594"/>
    <x v="2"/>
  </r>
  <r>
    <s v="Ubrugt"/>
    <s v="Østdanmark"/>
    <x v="14"/>
    <x v="2"/>
    <n v="671233.57359918463"/>
    <x v="2"/>
  </r>
  <r>
    <s v="Ubrugt"/>
    <s v="Østdanmark"/>
    <x v="15"/>
    <x v="2"/>
    <n v="-301568.11342159985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998320.7463079008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306756.0551149071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30312.252420080491"/>
    <x v="2"/>
  </r>
  <r>
    <s v="Ubrugt"/>
    <s v="Østdanmark"/>
    <x v="1"/>
    <x v="2"/>
    <n v="0"/>
    <x v="2"/>
  </r>
  <r>
    <s v="Ubrugt"/>
    <s v="Østdanmark"/>
    <x v="28"/>
    <x v="2"/>
    <n v="1298474.9540406957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3567349.858292963"/>
    <x v="4"/>
  </r>
  <r>
    <s v="Biogas"/>
    <s v="Vestdanmark"/>
    <x v="16"/>
    <x v="1"/>
    <n v="11685147.040202204"/>
    <x v="4"/>
  </r>
  <r>
    <s v="Biogas"/>
    <s v="Vestdanmark"/>
    <x v="44"/>
    <x v="1"/>
    <n v="7508.4535219909349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6395.5240148628"/>
    <x v="4"/>
  </r>
  <r>
    <s v="Biogas"/>
    <s v="Vestdanmark"/>
    <x v="14"/>
    <x v="1"/>
    <n v="2922.545553110308"/>
    <x v="4"/>
  </r>
  <r>
    <s v="Biogas"/>
    <s v="Vestdanmark"/>
    <x v="7"/>
    <x v="1"/>
    <n v="67038.95730919046"/>
    <x v="4"/>
  </r>
  <r>
    <s v="Biogas"/>
    <s v="Vestdanmark"/>
    <x v="18"/>
    <x v="1"/>
    <n v="256198.86995640022"/>
    <x v="4"/>
  </r>
  <r>
    <s v="Biogas"/>
    <s v="Vestdanmark"/>
    <x v="28"/>
    <x v="1"/>
    <n v="22018.622466809651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12989062.590821605"/>
    <x v="4"/>
  </r>
  <r>
    <s v="Biogas"/>
    <s v="Vestdanmark"/>
    <x v="16"/>
    <x v="2"/>
    <n v="11461865.852294842"/>
    <x v="4"/>
  </r>
  <r>
    <s v="Biogas"/>
    <s v="Vestdanmark"/>
    <x v="44"/>
    <x v="2"/>
    <n v="7753.9785502341792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5765.563352610865"/>
    <x v="4"/>
  </r>
  <r>
    <s v="Biogas"/>
    <s v="Vestdanmark"/>
    <x v="14"/>
    <x v="2"/>
    <n v="2904.8671673179329"/>
    <x v="4"/>
  </r>
  <r>
    <s v="Biogas"/>
    <s v="Vestdanmark"/>
    <x v="7"/>
    <x v="2"/>
    <n v="66710.304652357008"/>
    <x v="4"/>
  </r>
  <r>
    <s v="Biogas"/>
    <s v="Vestdanmark"/>
    <x v="18"/>
    <x v="2"/>
    <n v="254724.42475046791"/>
    <x v="4"/>
  </r>
  <r>
    <s v="Biogas"/>
    <s v="Vestdanmark"/>
    <x v="28"/>
    <x v="2"/>
    <n v="21875.621442119991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965869.8542385614"/>
    <x v="4"/>
  </r>
  <r>
    <s v="Biogas"/>
    <s v="Østdanmark"/>
    <x v="16"/>
    <x v="1"/>
    <n v="830510.25539958803"/>
    <x v="4"/>
  </r>
  <r>
    <s v="Biogas"/>
    <s v="Østdanmark"/>
    <x v="44"/>
    <x v="1"/>
    <n v="630.18173263756921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19538.475985137196"/>
    <x v="4"/>
  </r>
  <r>
    <s v="Biogas"/>
    <s v="Østdanmark"/>
    <x v="14"/>
    <x v="1"/>
    <n v="863.45444688969167"/>
    <x v="4"/>
  </r>
  <r>
    <s v="Biogas"/>
    <s v="Østdanmark"/>
    <x v="7"/>
    <x v="1"/>
    <n v="18638.04269080954"/>
    <x v="4"/>
  </r>
  <r>
    <s v="Biogas"/>
    <s v="Østdanmark"/>
    <x v="18"/>
    <x v="1"/>
    <n v="73827.130043599784"/>
    <x v="4"/>
  </r>
  <r>
    <s v="Biogas"/>
    <s v="Østdanmark"/>
    <x v="28"/>
    <x v="1"/>
    <n v="6626.3775331903453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882077.6974735428"/>
    <x v="4"/>
  </r>
  <r>
    <s v="Biogas"/>
    <s v="Østdanmark"/>
    <x v="16"/>
    <x v="2"/>
    <n v="814640.76605924184"/>
    <x v="4"/>
  </r>
  <r>
    <s v="Biogas"/>
    <s v="Østdanmark"/>
    <x v="44"/>
    <x v="2"/>
    <n v="650.78855763169781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0168.436647389117"/>
    <x v="4"/>
  </r>
  <r>
    <s v="Biogas"/>
    <s v="Østdanmark"/>
    <x v="14"/>
    <x v="2"/>
    <n v="881.1328326820676"/>
    <x v="4"/>
  </r>
  <r>
    <s v="Biogas"/>
    <s v="Østdanmark"/>
    <x v="7"/>
    <x v="2"/>
    <n v="18966.695347643046"/>
    <x v="4"/>
  </r>
  <r>
    <s v="Biogas"/>
    <s v="Østdanmark"/>
    <x v="18"/>
    <x v="2"/>
    <n v="75301.575249532107"/>
    <x v="4"/>
  </r>
  <r>
    <s v="Biogas"/>
    <s v="Østdanmark"/>
    <x v="28"/>
    <x v="2"/>
    <n v="6769.3785578800062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718311.2555674212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1792000.0223123315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718311.2555674212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1792000.0223123315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01872.0730281085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219952.13522212644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01872.0730281084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219952.13522212638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418895.3547153"/>
    <x v="2"/>
  </r>
  <r>
    <s v="Energi"/>
    <s v="Vestdanmark"/>
    <x v="1"/>
    <x v="1"/>
    <n v="118975.23871053761"/>
    <x v="2"/>
  </r>
  <r>
    <s v="Energi"/>
    <s v="Vestdanmark"/>
    <x v="2"/>
    <x v="1"/>
    <n v="154113.19774513159"/>
    <x v="2"/>
  </r>
  <r>
    <s v="Energi"/>
    <s v="Vestdanmark"/>
    <x v="3"/>
    <x v="1"/>
    <n v="1270319.2592548286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93189.96929349634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64532.04377896746"/>
    <x v="2"/>
  </r>
  <r>
    <s v="Energi"/>
    <s v="Østdanmark"/>
    <x v="1"/>
    <x v="1"/>
    <n v="35370.36927383874"/>
    <x v="2"/>
  </r>
  <r>
    <s v="Energi"/>
    <s v="Østdanmark"/>
    <x v="2"/>
    <x v="1"/>
    <n v="42488.00877346145"/>
    <x v="2"/>
  </r>
  <r>
    <s v="Energi"/>
    <s v="Østdanmark"/>
    <x v="3"/>
    <x v="1"/>
    <n v="371256.09920674853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4713.46881530106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226107.8204227064"/>
    <x v="2"/>
  </r>
  <r>
    <s v="Energi"/>
    <s v="Vestdanmark"/>
    <x v="1"/>
    <x v="2"/>
    <n v="118611.40079884419"/>
    <x v="2"/>
  </r>
  <r>
    <s v="Energi"/>
    <s v="Vestdanmark"/>
    <x v="2"/>
    <x v="2"/>
    <n v="154949.74904422625"/>
    <x v="2"/>
  </r>
  <r>
    <s v="Energi"/>
    <s v="Vestdanmark"/>
    <x v="3"/>
    <x v="2"/>
    <n v="1364632.069484358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462686.21419248445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28148.37928965548"/>
    <x v="2"/>
  </r>
  <r>
    <s v="Energi"/>
    <s v="Østdanmark"/>
    <x v="1"/>
    <x v="2"/>
    <n v="36218.254030130476"/>
    <x v="2"/>
  </r>
  <r>
    <s v="Energi"/>
    <s v="Østdanmark"/>
    <x v="2"/>
    <x v="2"/>
    <n v="43629.687083109289"/>
    <x v="2"/>
  </r>
  <r>
    <s v="Energi"/>
    <s v="Østdanmark"/>
    <x v="3"/>
    <x v="2"/>
    <n v="385847.82849847211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27046.30450353827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507483.3175881065"/>
    <x v="5"/>
  </r>
  <r>
    <s v="Gødning"/>
    <s v="Vestdanmark"/>
    <x v="16"/>
    <x v="1"/>
    <n v="1298349.6711335778"/>
    <x v="5"/>
  </r>
  <r>
    <s v="Gødning"/>
    <s v="Vestdanmark"/>
    <x v="44"/>
    <x v="1"/>
    <n v="834.27261355454812"/>
    <x v="5"/>
  </r>
  <r>
    <s v="Gødning"/>
    <s v="Vestdanmark"/>
    <x v="42"/>
    <x v="1"/>
    <n v="502160.95849399589"/>
    <x v="5"/>
  </r>
  <r>
    <s v="Gødning"/>
    <s v="Vestdanmark"/>
    <x v="40"/>
    <x v="1"/>
    <n v="24536460.551041305"/>
    <x v="5"/>
  </r>
  <r>
    <s v="Gødning"/>
    <s v="Vestdanmark"/>
    <x v="15"/>
    <x v="1"/>
    <n v="513284.74461432674"/>
    <x v="5"/>
  </r>
  <r>
    <s v="Gødning"/>
    <s v="Vestdanmark"/>
    <x v="32"/>
    <x v="2"/>
    <n v="1443229.1767579557"/>
    <x v="5"/>
  </r>
  <r>
    <s v="Gødning"/>
    <s v="Vestdanmark"/>
    <x v="16"/>
    <x v="2"/>
    <n v="1273540.6502549821"/>
    <x v="5"/>
  </r>
  <r>
    <s v="Gødning"/>
    <s v="Vestdanmark"/>
    <x v="44"/>
    <x v="2"/>
    <n v="861.55317224824194"/>
    <x v="5"/>
  </r>
  <r>
    <s v="Gødning"/>
    <s v="Vestdanmark"/>
    <x v="42"/>
    <x v="2"/>
    <n v="525831.49845533748"/>
    <x v="5"/>
  </r>
  <r>
    <s v="Gødning"/>
    <s v="Vestdanmark"/>
    <x v="40"/>
    <x v="2"/>
    <n v="23799312.978394996"/>
    <x v="5"/>
  </r>
  <r>
    <s v="Gødning"/>
    <s v="Vestdanmark"/>
    <x v="15"/>
    <x v="2"/>
    <n v="435280.77140187437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218429.98380428454"/>
    <x v="5"/>
  </r>
  <r>
    <s v="Gødning"/>
    <s v="Østdanmark"/>
    <x v="16"/>
    <x v="1"/>
    <n v="92278.917266620876"/>
    <x v="5"/>
  </r>
  <r>
    <s v="Gødning"/>
    <s v="Østdanmark"/>
    <x v="44"/>
    <x v="1"/>
    <n v="70.020192515285444"/>
    <x v="5"/>
  </r>
  <r>
    <s v="Gødning"/>
    <s v="Østdanmark"/>
    <x v="42"/>
    <x v="1"/>
    <n v="67774.717172805787"/>
    <x v="5"/>
  </r>
  <r>
    <s v="Gødning"/>
    <s v="Østdanmark"/>
    <x v="40"/>
    <x v="1"/>
    <n v="3985467.3639692026"/>
    <x v="5"/>
  </r>
  <r>
    <s v="Gødning"/>
    <s v="Østdanmark"/>
    <x v="15"/>
    <x v="1"/>
    <n v="319547.2882527773"/>
    <x v="5"/>
  </r>
  <r>
    <s v="Gødning"/>
    <s v="Østdanmark"/>
    <x v="32"/>
    <x v="2"/>
    <n v="209119.74416372692"/>
    <x v="5"/>
  </r>
  <r>
    <s v="Gødning"/>
    <s v="Østdanmark"/>
    <x v="16"/>
    <x v="2"/>
    <n v="90515.640673249072"/>
    <x v="5"/>
  </r>
  <r>
    <s v="Gødning"/>
    <s v="Østdanmark"/>
    <x v="44"/>
    <x v="2"/>
    <n v="72.309839736855295"/>
    <x v="5"/>
  </r>
  <r>
    <s v="Gødning"/>
    <s v="Østdanmark"/>
    <x v="42"/>
    <x v="2"/>
    <n v="71371.713113742837"/>
    <x v="5"/>
  </r>
  <r>
    <s v="Gødning"/>
    <s v="Østdanmark"/>
    <x v="40"/>
    <x v="2"/>
    <n v="3937996.2168795727"/>
    <x v="5"/>
  </r>
  <r>
    <s v="Gødning"/>
    <s v="Østdanmark"/>
    <x v="15"/>
    <x v="2"/>
    <n v="301568.11342159985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371797.62097043003"/>
    <x v="3"/>
  </r>
  <r>
    <s v="Rapskageproduktion"/>
    <s v="Vestdanmark"/>
    <x v="26"/>
    <x v="2"/>
    <n v="370660.6274963881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0532.40398074606"/>
    <x v="3"/>
  </r>
  <r>
    <s v="Rapskageproduktion"/>
    <s v="Østdanmark"/>
    <x v="26"/>
    <x v="2"/>
    <n v="113182.04384415773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</r>
  <r>
    <x v="4"/>
    <x v="10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</r>
  <r>
    <x v="11"/>
    <x v="10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</r>
  <r>
    <x v="16"/>
    <x v="5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</r>
  <r>
    <x v="21"/>
    <x v="10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</r>
  <r>
    <x v="22"/>
    <x v="5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</r>
  <r>
    <x v="23"/>
    <x v="10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</r>
  <r>
    <x v="31"/>
    <x v="7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</r>
  <r>
    <x v="37"/>
    <x v="9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</r>
  <r>
    <x v="38"/>
    <x v="4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</r>
  <r>
    <x v="47"/>
    <x v="10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</r>
  <r>
    <x v="4"/>
    <x v="10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</r>
  <r>
    <x v="11"/>
    <x v="10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</r>
  <r>
    <x v="16"/>
    <x v="5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</r>
  <r>
    <x v="21"/>
    <x v="10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</r>
  <r>
    <x v="22"/>
    <x v="5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</r>
  <r>
    <x v="23"/>
    <x v="10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</r>
  <r>
    <x v="31"/>
    <x v="7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</r>
  <r>
    <x v="37"/>
    <x v="9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</r>
  <r>
    <x v="38"/>
    <x v="4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</r>
  <r>
    <x v="47"/>
    <x v="10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</r>
  <r>
    <x v="4"/>
    <x v="10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</r>
  <r>
    <x v="11"/>
    <x v="10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</r>
  <r>
    <x v="16"/>
    <x v="5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</r>
  <r>
    <x v="21"/>
    <x v="10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</r>
  <r>
    <x v="22"/>
    <x v="5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</r>
  <r>
    <x v="23"/>
    <x v="10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</r>
  <r>
    <x v="31"/>
    <x v="7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</r>
  <r>
    <x v="37"/>
    <x v="9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</r>
  <r>
    <x v="38"/>
    <x v="4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</r>
  <r>
    <x v="47"/>
    <x v="10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</r>
  <r>
    <x v="4"/>
    <x v="10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</r>
  <r>
    <x v="11"/>
    <x v="10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</r>
  <r>
    <x v="16"/>
    <x v="5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</r>
  <r>
    <x v="21"/>
    <x v="10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</r>
  <r>
    <x v="22"/>
    <x v="5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</r>
  <r>
    <x v="23"/>
    <x v="10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</r>
  <r>
    <x v="31"/>
    <x v="7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</r>
  <r>
    <x v="37"/>
    <x v="9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</r>
  <r>
    <x v="38"/>
    <x v="4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</r>
  <r>
    <x v="47"/>
    <x v="10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743903.2153695561"/>
    <s v="CO2 - atmosfære"/>
    <x v="0"/>
  </r>
  <r>
    <s v="Vestdanmark"/>
    <x v="1"/>
    <n v="5058223.5325662289"/>
    <s v="Landbrug"/>
    <x v="1"/>
  </r>
  <r>
    <s v="Vestdanmark"/>
    <x v="1"/>
    <n v="4050999.7757368749"/>
    <s v="Landbrug"/>
    <x v="2"/>
  </r>
  <r>
    <s v="Vestdanmark"/>
    <x v="1"/>
    <n v="1046391.7276882209"/>
    <s v="Landbrug"/>
    <x v="2"/>
  </r>
  <r>
    <s v="Vestdanmark"/>
    <x v="1"/>
    <n v="2072025.0312862033"/>
    <s v="Landbrug"/>
    <x v="2"/>
  </r>
  <r>
    <s v="Vestdanmark"/>
    <x v="1"/>
    <n v="-37462.493699251529"/>
    <s v="Hav"/>
    <x v="3"/>
  </r>
  <r>
    <s v="Vestdanmark"/>
    <x v="1"/>
    <n v="-1396531.3776739447"/>
    <s v="Skov"/>
    <x v="4"/>
  </r>
  <r>
    <s v="Vestdanmark"/>
    <x v="1"/>
    <n v="-533211.89581500459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549928.1636323752"/>
    <s v="CO2 - atmosfære"/>
    <x v="0"/>
  </r>
  <r>
    <s v="Vestdanmark"/>
    <x v="2"/>
    <n v="5037270.6270728866"/>
    <s v="Landbrug"/>
    <x v="1"/>
  </r>
  <r>
    <s v="Vestdanmark"/>
    <x v="2"/>
    <n v="3832222.5506338608"/>
    <s v="Landbrug"/>
    <x v="2"/>
  </r>
  <r>
    <s v="Vestdanmark"/>
    <x v="2"/>
    <n v="1046391.7276882206"/>
    <s v="Landbrug"/>
    <x v="2"/>
  </r>
  <r>
    <s v="Vestdanmark"/>
    <x v="2"/>
    <n v="2072025.0312862035"/>
    <s v="Landbrug"/>
    <x v="2"/>
  </r>
  <r>
    <s v="Vestdanmark"/>
    <x v="2"/>
    <n v="-37462.493699251529"/>
    <s v="Hav"/>
    <x v="3"/>
  </r>
  <r>
    <s v="Vestdanmark"/>
    <x v="2"/>
    <n v="-2463056.8824032876"/>
    <s v="Skov"/>
    <x v="4"/>
  </r>
  <r>
    <s v="Vestdanmark"/>
    <x v="2"/>
    <n v="-1434861.8727212753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07155.6185848154"/>
    <s v="CO2 - atmosfære"/>
    <x v="0"/>
  </r>
  <r>
    <s v="Østdanmark"/>
    <x v="1"/>
    <n v="449093.3493058047"/>
    <s v="Landbrug"/>
    <x v="1"/>
  </r>
  <r>
    <s v="Østdanmark"/>
    <x v="1"/>
    <n v="1210391.4501010706"/>
    <s v="Landbrug"/>
    <x v="2"/>
  </r>
  <r>
    <s v="Østdanmark"/>
    <x v="1"/>
    <n v="158923.71142052949"/>
    <s v="Landbrug"/>
    <x v="2"/>
  </r>
  <r>
    <s v="Østdanmark"/>
    <x v="1"/>
    <n v="314605.50569502515"/>
    <s v="Landbrug"/>
    <x v="2"/>
  </r>
  <r>
    <s v="Østdanmark"/>
    <x v="1"/>
    <n v="-12810.937899750508"/>
    <s v="Hav"/>
    <x v="3"/>
  </r>
  <r>
    <s v="Østdanmark"/>
    <x v="1"/>
    <n v="-312239.17435557954"/>
    <s v="Skov"/>
    <x v="4"/>
  </r>
  <r>
    <s v="Østdanmark"/>
    <x v="1"/>
    <n v="-151348.59104210144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04565.0788984322"/>
    <s v="CO2 - atmosfære"/>
    <x v="0"/>
  </r>
  <r>
    <s v="Østdanmark"/>
    <x v="2"/>
    <n v="447960.28277222451"/>
    <s v="Landbrug"/>
    <x v="1"/>
  </r>
  <r>
    <s v="Østdanmark"/>
    <x v="2"/>
    <n v="1177164.1923635819"/>
    <s v="Landbrug"/>
    <x v="2"/>
  </r>
  <r>
    <s v="Østdanmark"/>
    <x v="2"/>
    <n v="158923.71142052949"/>
    <s v="Landbrug"/>
    <x v="2"/>
  </r>
  <r>
    <s v="Østdanmark"/>
    <x v="2"/>
    <n v="314605.50569502515"/>
    <s v="Landbrug"/>
    <x v="2"/>
  </r>
  <r>
    <s v="Østdanmark"/>
    <x v="2"/>
    <n v="-12810.937899750508"/>
    <s v="Hav"/>
    <x v="3"/>
  </r>
  <r>
    <s v="Østdanmark"/>
    <x v="2"/>
    <n v="-511804.64176831604"/>
    <s v="Skov"/>
    <x v="4"/>
  </r>
  <r>
    <s v="Østdanmark"/>
    <x v="2"/>
    <n v="-321546.79332585231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  <n v="0"/>
    <x v="1"/>
  </r>
  <r>
    <x v="4"/>
    <s v="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  <n v="0"/>
    <x v="0"/>
  </r>
  <r>
    <x v="23"/>
    <s v="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n v="0"/>
    <x v="1"/>
  </r>
  <r>
    <x v="38"/>
    <s v="Græs og urter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n v="0"/>
    <x v="1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  <n v="0"/>
    <x v="1"/>
  </r>
  <r>
    <x v="4"/>
    <s v="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  <n v="0"/>
    <x v="0"/>
  </r>
  <r>
    <x v="23"/>
    <s v="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n v="0"/>
    <x v="1"/>
  </r>
  <r>
    <x v="38"/>
    <s v="Græs og urter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n v="0"/>
    <x v="1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  <n v="0"/>
    <x v="1"/>
  </r>
  <r>
    <x v="4"/>
    <s v="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  <n v="0"/>
    <x v="0"/>
  </r>
  <r>
    <x v="23"/>
    <s v="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n v="0"/>
    <x v="1"/>
  </r>
  <r>
    <x v="38"/>
    <s v="Græs og urter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n v="0"/>
    <x v="1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  <n v="0"/>
    <x v="1"/>
  </r>
  <r>
    <x v="4"/>
    <s v="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  <n v="0"/>
    <x v="0"/>
  </r>
  <r>
    <x v="23"/>
    <s v="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n v="0"/>
    <x v="1"/>
  </r>
  <r>
    <x v="38"/>
    <s v="Græs og urter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n v="0"/>
    <x v="1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  <x v="0"/>
  </r>
  <r>
    <x v="4"/>
    <s v="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  <x v="0"/>
  </r>
  <r>
    <x v="23"/>
    <s v="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x v="0"/>
  </r>
  <r>
    <x v="38"/>
    <s v="Græs og urter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x v="0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  <x v="0"/>
  </r>
  <r>
    <x v="4"/>
    <s v="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  <x v="0"/>
  </r>
  <r>
    <x v="23"/>
    <s v="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x v="0"/>
  </r>
  <r>
    <x v="38"/>
    <s v="Græs og urter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x v="0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  <x v="0"/>
  </r>
  <r>
    <x v="4"/>
    <s v="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  <x v="0"/>
  </r>
  <r>
    <x v="23"/>
    <s v="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x v="0"/>
  </r>
  <r>
    <x v="38"/>
    <s v="Græs og urter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x v="0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  <x v="0"/>
  </r>
  <r>
    <x v="4"/>
    <s v="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  <x v="0"/>
  </r>
  <r>
    <x v="23"/>
    <s v="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x v="0"/>
  </r>
  <r>
    <x v="38"/>
    <s v="Græs og urter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x v="0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26883.0692116532"/>
    <n v="4394450.3151736883"/>
    <n v="2066411.7099110438"/>
    <n v="2066411.7099110438"/>
  </r>
  <r>
    <x v="0"/>
    <x v="1"/>
    <x v="1"/>
    <s v="Konventionel"/>
    <x v="0"/>
    <s v="Halm"/>
    <n v="48240.728267248036"/>
    <n v="186209.21111157746"/>
    <n v="79642.656105363611"/>
    <n v="79642.656105363611"/>
  </r>
  <r>
    <x v="0"/>
    <x v="2"/>
    <x v="1"/>
    <s v="Konventionel"/>
    <x v="0"/>
    <s v="Halm"/>
    <n v="70593.939138620815"/>
    <n v="310613.33220993163"/>
    <n v="239007.87369557522"/>
    <n v="239007.87369557522"/>
  </r>
  <r>
    <x v="0"/>
    <x v="3"/>
    <x v="1"/>
    <s v="Konventionel"/>
    <x v="0"/>
    <s v="Græs"/>
    <n v="390893.45805628493"/>
    <n v="19396133.388752859"/>
    <n v="0"/>
    <n v="19396133.388752859"/>
  </r>
  <r>
    <x v="0"/>
    <x v="4"/>
    <x v="1"/>
    <s v="Konventionel"/>
    <x v="0"/>
    <s v="Grøntsager"/>
    <n v="8107.6700316972328"/>
    <n v="168234.15315771758"/>
    <n v="0"/>
    <n v="168234.15315771758"/>
  </r>
  <r>
    <x v="0"/>
    <x v="5"/>
    <x v="1"/>
    <s v="Konventionel"/>
    <x v="0"/>
    <s v="Kartofler"/>
    <n v="34101.613418011875"/>
    <n v="1448326.1952718589"/>
    <n v="0"/>
    <n v="1448326.1952718589"/>
  </r>
  <r>
    <x v="0"/>
    <x v="6"/>
    <x v="1"/>
    <s v="Konventionel"/>
    <x v="0"/>
    <s v="Roer"/>
    <n v="52119.510438661928"/>
    <n v="4234904.6989265"/>
    <n v="0"/>
    <n v="4234904.6989265"/>
  </r>
  <r>
    <x v="0"/>
    <x v="7"/>
    <x v="1"/>
    <s v="Konventionel"/>
    <x v="0"/>
    <s v="Majs"/>
    <n v="105524.55030616655"/>
    <n v="4696897.7341274731"/>
    <n v="0"/>
    <n v="4696897.7341274731"/>
  </r>
  <r>
    <x v="0"/>
    <x v="8"/>
    <x v="1"/>
    <s v="Konventionel"/>
    <x v="0"/>
    <s v="Frugt"/>
    <n v="3161.7072804056943"/>
    <n v="26842.894810644346"/>
    <n v="0"/>
    <n v="26842.894810644346"/>
  </r>
  <r>
    <x v="0"/>
    <x v="9"/>
    <x v="1"/>
    <s v="Konventionel"/>
    <x v="0"/>
    <s v="Øvrige"/>
    <n v="27983.408918054"/>
    <n v="833792.07128881384"/>
    <n v="0"/>
    <n v="833792.07128881384"/>
  </r>
  <r>
    <x v="0"/>
    <x v="10"/>
    <x v="1"/>
    <s v="Konventionel"/>
    <x v="0"/>
    <s v="Halm"/>
    <n v="62909.407824974456"/>
    <n v="898903.76887326152"/>
    <n v="215141.99653839541"/>
    <n v="215141.99653839541"/>
  </r>
  <r>
    <x v="0"/>
    <x v="11"/>
    <x v="1"/>
    <s v="Konventionel"/>
    <x v="0"/>
    <s v="Juletræer"/>
    <n v="11815.471108305517"/>
    <n v="590773.55541527586"/>
    <n v="0"/>
    <n v="590773.55541527586"/>
  </r>
  <r>
    <x v="0"/>
    <x v="12"/>
    <x v="1"/>
    <s v="Konventionel"/>
    <x v="0"/>
    <s v="Pil &amp; poppel"/>
    <n v="4543.567209346289"/>
    <n v="110818.71242308023"/>
    <n v="0"/>
    <n v="110818.71242308023"/>
  </r>
  <r>
    <x v="0"/>
    <x v="13"/>
    <x v="1"/>
    <s v="Konventionel"/>
    <x v="0"/>
    <s v="Græs"/>
    <n v="110217.685427045"/>
    <n v="1519901.8820389507"/>
    <n v="0"/>
    <n v="1519901.8820389507"/>
  </r>
  <r>
    <x v="0"/>
    <x v="0"/>
    <x v="2"/>
    <s v="Konventionel"/>
    <x v="0"/>
    <s v="Halm"/>
    <n v="565604.28432456835"/>
    <n v="3964886.033115224"/>
    <n v="1864416.7847345923"/>
    <n v="1864416.7847345923"/>
  </r>
  <r>
    <x v="0"/>
    <x v="1"/>
    <x v="2"/>
    <s v="Konventionel"/>
    <x v="0"/>
    <s v="Halm"/>
    <n v="43525.122829055959"/>
    <n v="168006.97412015602"/>
    <n v="71857.463888489583"/>
    <n v="71857.463888489583"/>
  </r>
  <r>
    <x v="0"/>
    <x v="2"/>
    <x v="2"/>
    <s v="Konventionel"/>
    <x v="0"/>
    <s v="Halm"/>
    <n v="63693.272932644599"/>
    <n v="280250.40090363624"/>
    <n v="215644.48617112168"/>
    <n v="215644.48617112168"/>
  </r>
  <r>
    <x v="0"/>
    <x v="3"/>
    <x v="2"/>
    <s v="Konventionel"/>
    <x v="0"/>
    <s v="Græs"/>
    <n v="352683.02088476752"/>
    <n v="17500131.496302165"/>
    <n v="0"/>
    <n v="17500131.496302165"/>
  </r>
  <r>
    <x v="0"/>
    <x v="4"/>
    <x v="2"/>
    <s v="Konventionel"/>
    <x v="0"/>
    <s v="Grøntsager"/>
    <n v="7315.1328071193957"/>
    <n v="151789.00574772747"/>
    <n v="0"/>
    <n v="151789.00574772747"/>
  </r>
  <r>
    <x v="0"/>
    <x v="5"/>
    <x v="2"/>
    <s v="Konventionel"/>
    <x v="0"/>
    <s v="Kartofler"/>
    <n v="30768.128218654325"/>
    <n v="1306750.0804822131"/>
    <n v="0"/>
    <n v="1306750.0804822131"/>
  </r>
  <r>
    <x v="0"/>
    <x v="6"/>
    <x v="2"/>
    <s v="Konventionel"/>
    <x v="0"/>
    <s v="Roer"/>
    <n v="47024.748073158291"/>
    <n v="3820936.246421996"/>
    <n v="0"/>
    <n v="3820936.246421996"/>
  </r>
  <r>
    <x v="0"/>
    <x v="7"/>
    <x v="2"/>
    <s v="Konventionel"/>
    <x v="0"/>
    <s v="Majs"/>
    <n v="95209.363094857908"/>
    <n v="4237768.7513521258"/>
    <n v="0"/>
    <n v="4237768.7513521258"/>
  </r>
  <r>
    <x v="0"/>
    <x v="8"/>
    <x v="2"/>
    <s v="Konventionel"/>
    <x v="0"/>
    <s v="Frugt"/>
    <n v="2852.6455273812289"/>
    <n v="24218.960527466639"/>
    <n v="0"/>
    <n v="24218.960527466639"/>
  </r>
  <r>
    <x v="0"/>
    <x v="9"/>
    <x v="2"/>
    <s v="Konventionel"/>
    <x v="0"/>
    <s v="Øvrige"/>
    <n v="25247.987625446389"/>
    <n v="752287.61298318754"/>
    <n v="0"/>
    <n v="752287.61298318754"/>
  </r>
  <r>
    <x v="0"/>
    <x v="10"/>
    <x v="2"/>
    <s v="Konventionel"/>
    <x v="0"/>
    <s v="Halm"/>
    <n v="56759.916382609546"/>
    <n v="811034.54191161145"/>
    <n v="194111.53523939487"/>
    <n v="194111.53523939487"/>
  </r>
  <r>
    <x v="0"/>
    <x v="11"/>
    <x v="2"/>
    <s v="Konventionel"/>
    <x v="0"/>
    <s v="Juletræer"/>
    <n v="10660.490621600164"/>
    <n v="533024.53108000825"/>
    <n v="0"/>
    <n v="533024.53108000825"/>
  </r>
  <r>
    <x v="0"/>
    <x v="12"/>
    <x v="2"/>
    <s v="Konventionel"/>
    <x v="0"/>
    <s v="Pil &amp; poppel"/>
    <n v="4099.4265213680974"/>
    <n v="99986.012716295067"/>
    <n v="0"/>
    <n v="99986.012716295067"/>
  </r>
  <r>
    <x v="0"/>
    <x v="13"/>
    <x v="2"/>
    <s v="Konventionel"/>
    <x v="0"/>
    <s v="Græs"/>
    <n v="99443.737034197344"/>
    <n v="1371329.1337015815"/>
    <n v="0"/>
    <n v="1371329.1337015815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7837.242015691561"/>
    <n v="459512.17457509862"/>
    <n v="216077.38631381962"/>
    <n v="216077.38631381962"/>
  </r>
  <r>
    <x v="0"/>
    <x v="1"/>
    <x v="1"/>
    <s v="Økologisk"/>
    <x v="0"/>
    <s v="Halm"/>
    <n v="7528.8997873739718"/>
    <n v="16565.085312180214"/>
    <n v="7084.9738581592246"/>
    <n v="7084.9738581592246"/>
  </r>
  <r>
    <x v="0"/>
    <x v="2"/>
    <x v="1"/>
    <s v="Økologisk"/>
    <x v="0"/>
    <s v="Halm"/>
    <n v="11017.551195044869"/>
    <n v="26662.473892008591"/>
    <n v="20515.99378253927"/>
    <n v="20515.99378253927"/>
  </r>
  <r>
    <x v="0"/>
    <x v="3"/>
    <x v="1"/>
    <s v="Økologisk"/>
    <x v="0"/>
    <s v="Græs"/>
    <n v="61006.493453871066"/>
    <n v="2361170.9200412445"/>
    <n v="0"/>
    <n v="2361170.9200412445"/>
  </r>
  <r>
    <x v="0"/>
    <x v="4"/>
    <x v="1"/>
    <s v="Økologisk"/>
    <x v="0"/>
    <s v="Grøntsager"/>
    <n v="1265.3589066810709"/>
    <n v="14966.032468770367"/>
    <n v="0"/>
    <n v="14966.032468770367"/>
  </r>
  <r>
    <x v="0"/>
    <x v="5"/>
    <x v="1"/>
    <s v="Økologisk"/>
    <x v="0"/>
    <s v="Kartofler"/>
    <n v="5322.2171230423164"/>
    <n v="128842.4285851671"/>
    <n v="0"/>
    <n v="128842.4285851671"/>
  </r>
  <r>
    <x v="0"/>
    <x v="6"/>
    <x v="1"/>
    <s v="Økologisk"/>
    <x v="0"/>
    <s v="Roer"/>
    <n v="8134.2588545888566"/>
    <n v="376735.16367906844"/>
    <n v="0"/>
    <n v="376735.16367906844"/>
  </r>
  <r>
    <x v="0"/>
    <x v="7"/>
    <x v="1"/>
    <s v="Økologisk"/>
    <x v="0"/>
    <s v="Majs"/>
    <n v="16469.14946974854"/>
    <n v="608424.72960576124"/>
    <n v="0"/>
    <n v="608424.72960576124"/>
  </r>
  <r>
    <x v="0"/>
    <x v="8"/>
    <x v="1"/>
    <s v="Økologisk"/>
    <x v="0"/>
    <s v="Frugt"/>
    <n v="493.44564491880783"/>
    <n v="2387.9315094555868"/>
    <n v="0"/>
    <n v="2387.9315094555868"/>
  </r>
  <r>
    <x v="0"/>
    <x v="9"/>
    <x v="1"/>
    <s v="Økologisk"/>
    <x v="0"/>
    <s v="Øvrige"/>
    <n v="4367.3528369217229"/>
    <n v="74173.757093264998"/>
    <n v="0"/>
    <n v="74173.757093264998"/>
  </r>
  <r>
    <x v="0"/>
    <x v="10"/>
    <x v="1"/>
    <s v="Økologisk"/>
    <x v="0"/>
    <s v="Halm"/>
    <n v="9818.2312790422566"/>
    <n v="79966.063600921945"/>
    <n v="19138.9325244272"/>
    <n v="19138.9325244272"/>
  </r>
  <r>
    <x v="0"/>
    <x v="11"/>
    <x v="1"/>
    <s v="Økologisk"/>
    <x v="0"/>
    <s v="Juletræer"/>
    <n v="1844.0330631459478"/>
    <n v="52554.942299659517"/>
    <n v="0"/>
    <n v="52554.942299659517"/>
  </r>
  <r>
    <x v="0"/>
    <x v="12"/>
    <x v="1"/>
    <s v="Økologisk"/>
    <x v="0"/>
    <s v="Pil &amp; poppel"/>
    <n v="709.11164538930529"/>
    <n v="9858.3814115098558"/>
    <n v="0"/>
    <n v="9858.3814115098558"/>
  </r>
  <r>
    <x v="0"/>
    <x v="13"/>
    <x v="1"/>
    <s v="Økologisk"/>
    <x v="0"/>
    <s v="Græs"/>
    <n v="17201.604083989681"/>
    <n v="237210.12031821773"/>
    <n v="0"/>
    <n v="237210.12031821773"/>
  </r>
  <r>
    <x v="0"/>
    <x v="0"/>
    <x v="2"/>
    <s v="Økologisk"/>
    <x v="0"/>
    <s v="Halm"/>
    <n v="119976.66637187812"/>
    <n v="563494.40894879994"/>
    <n v="264973.17334561324"/>
    <n v="264973.17334561324"/>
  </r>
  <r>
    <x v="0"/>
    <x v="1"/>
    <x v="2"/>
    <s v="Økologisk"/>
    <x v="0"/>
    <s v="Halm"/>
    <n v="9232.6018122239911"/>
    <n v="20313.570507255226"/>
    <n v="8688.2206337901043"/>
    <n v="8688.2206337901043"/>
  </r>
  <r>
    <x v="0"/>
    <x v="2"/>
    <x v="2"/>
    <s v="Økologisk"/>
    <x v="0"/>
    <s v="Halm"/>
    <n v="13510.694258439762"/>
    <n v="32695.880105424225"/>
    <n v="25158.523386630863"/>
    <n v="25158.523386630863"/>
  </r>
  <r>
    <x v="0"/>
    <x v="3"/>
    <x v="2"/>
    <s v="Økologisk"/>
    <x v="0"/>
    <s v="Græs"/>
    <n v="74811.549884647669"/>
    <n v="2895476.3021154497"/>
    <n v="0"/>
    <n v="2895476.3021154497"/>
  </r>
  <r>
    <x v="0"/>
    <x v="4"/>
    <x v="2"/>
    <s v="Økologisk"/>
    <x v="0"/>
    <s v="Grøntsager"/>
    <n v="1551.6948378738111"/>
    <n v="18352.6706949525"/>
    <n v="0"/>
    <n v="18352.6706949525"/>
  </r>
  <r>
    <x v="0"/>
    <x v="5"/>
    <x v="2"/>
    <s v="Økologisk"/>
    <x v="0"/>
    <s v="Kartofler"/>
    <n v="6526.5726524418269"/>
    <n v="157997.96427648576"/>
    <n v="0"/>
    <n v="157997.96427648576"/>
  </r>
  <r>
    <x v="0"/>
    <x v="6"/>
    <x v="2"/>
    <s v="Økologisk"/>
    <x v="0"/>
    <s v="Roer"/>
    <n v="9974.9465609729705"/>
    <n v="461985.92797647766"/>
    <n v="0"/>
    <n v="461985.92797647766"/>
  </r>
  <r>
    <x v="0"/>
    <x v="7"/>
    <x v="2"/>
    <s v="Økologisk"/>
    <x v="0"/>
    <s v="Majs"/>
    <n v="20195.925504969862"/>
    <n v="746104.1347077532"/>
    <n v="0"/>
    <n v="746104.1347077532"/>
  </r>
  <r>
    <x v="0"/>
    <x v="8"/>
    <x v="2"/>
    <s v="Økologisk"/>
    <x v="0"/>
    <s v="Frugt"/>
    <n v="605.1066270202607"/>
    <n v="2928.2925001391477"/>
    <n v="0"/>
    <n v="2928.2925001391477"/>
  </r>
  <r>
    <x v="0"/>
    <x v="9"/>
    <x v="2"/>
    <s v="Økologisk"/>
    <x v="0"/>
    <s v="Øvrige"/>
    <n v="5355.6337387310523"/>
    <n v="90958.411387967208"/>
    <n v="0"/>
    <n v="90958.411387967208"/>
  </r>
  <r>
    <x v="0"/>
    <x v="10"/>
    <x v="2"/>
    <s v="Økologisk"/>
    <x v="0"/>
    <s v="Halm"/>
    <n v="12039.982262977783"/>
    <n v="98061.449158403935"/>
    <n v="23469.849260763207"/>
    <n v="23469.849260763207"/>
  </r>
  <r>
    <x v="0"/>
    <x v="11"/>
    <x v="2"/>
    <s v="Økologisk"/>
    <x v="0"/>
    <s v="Juletræer"/>
    <n v="2261.3161924606407"/>
    <n v="64447.511485128256"/>
    <n v="0"/>
    <n v="64447.511485128256"/>
  </r>
  <r>
    <x v="0"/>
    <x v="12"/>
    <x v="2"/>
    <s v="Økologisk"/>
    <x v="0"/>
    <s v="Pil &amp; poppel"/>
    <n v="869.57532271444495"/>
    <n v="12089.217901152038"/>
    <n v="0"/>
    <n v="12089.217901152038"/>
  </r>
  <r>
    <x v="0"/>
    <x v="13"/>
    <x v="2"/>
    <s v="Økologisk"/>
    <x v="0"/>
    <s v="Græs"/>
    <n v="21094.126037557013"/>
    <n v="290887.99805791123"/>
    <n v="0"/>
    <n v="290887.9980579112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922.834521505016"/>
    <n v="100294.88399490018"/>
    <n v="47161.876427550407"/>
    <n v="47161.876427550407"/>
  </r>
  <r>
    <x v="0"/>
    <x v="1"/>
    <x v="1"/>
    <s v="Konventionel"/>
    <x v="1"/>
    <s v="Halm"/>
    <n v="1022.0754868257757"/>
    <n v="4734.2536549769929"/>
    <n v="2024.86511546931"/>
    <n v="2024.86511546931"/>
  </r>
  <r>
    <x v="0"/>
    <x v="2"/>
    <x v="1"/>
    <s v="Konventionel"/>
    <x v="1"/>
    <s v="Halm"/>
    <n v="1094.4210545362032"/>
    <n v="5778.543167951153"/>
    <n v="4446.4199453507499"/>
    <n v="4446.4199453507499"/>
  </r>
  <r>
    <x v="0"/>
    <x v="3"/>
    <x v="1"/>
    <s v="Konventionel"/>
    <x v="1"/>
    <s v="Græs"/>
    <n v="10099.70379845663"/>
    <n v="601376.76297530159"/>
    <n v="0"/>
    <n v="601376.76297530159"/>
  </r>
  <r>
    <x v="0"/>
    <x v="4"/>
    <x v="1"/>
    <s v="Konventionel"/>
    <x v="1"/>
    <s v="Grøntsager"/>
    <n v="47.236694555604771"/>
    <n v="1176.1936944345587"/>
    <n v="0"/>
    <n v="1176.1936944345587"/>
  </r>
  <r>
    <x v="0"/>
    <x v="5"/>
    <x v="1"/>
    <s v="Konventionel"/>
    <x v="1"/>
    <s v="Kartofler"/>
    <n v="745.74497398137646"/>
    <n v="38006.951785069898"/>
    <n v="0"/>
    <n v="38006.951785069898"/>
  </r>
  <r>
    <x v="0"/>
    <x v="6"/>
    <x v="1"/>
    <s v="Konventionel"/>
    <x v="1"/>
    <s v="Roer"/>
    <n v="19.564857598470493"/>
    <n v="1907.6612196908661"/>
    <n v="0"/>
    <n v="1907.6612196908661"/>
  </r>
  <r>
    <x v="0"/>
    <x v="7"/>
    <x v="1"/>
    <s v="Konventionel"/>
    <x v="1"/>
    <s v="Majs"/>
    <n v="2525.5291048375989"/>
    <n v="134893.56054758586"/>
    <n v="0"/>
    <n v="134893.56054758586"/>
  </r>
  <r>
    <x v="0"/>
    <x v="8"/>
    <x v="1"/>
    <s v="Konventionel"/>
    <x v="1"/>
    <s v="Frugt"/>
    <n v="43.024559384581636"/>
    <n v="438.33421101011777"/>
    <n v="0"/>
    <n v="438.33421101011777"/>
  </r>
  <r>
    <x v="0"/>
    <x v="9"/>
    <x v="1"/>
    <s v="Konventionel"/>
    <x v="1"/>
    <s v="Øvrige"/>
    <n v="760.92811477857106"/>
    <n v="27207.085346079606"/>
    <n v="0"/>
    <n v="27207.085346079606"/>
  </r>
  <r>
    <x v="0"/>
    <x v="10"/>
    <x v="1"/>
    <s v="Konventionel"/>
    <x v="1"/>
    <s v="Halm"/>
    <n v="1878.1949843406051"/>
    <n v="32204.71993250676"/>
    <n v="7707.819217316287"/>
    <n v="7707.819217316287"/>
  </r>
  <r>
    <x v="0"/>
    <x v="11"/>
    <x v="1"/>
    <s v="Konventionel"/>
    <x v="1"/>
    <s v="Juletræer"/>
    <n v="215.79157245738358"/>
    <n v="12947.494347443017"/>
    <n v="0"/>
    <n v="12947.494347443017"/>
  </r>
  <r>
    <x v="0"/>
    <x v="12"/>
    <x v="1"/>
    <s v="Konventionel"/>
    <x v="1"/>
    <s v="Pil &amp; poppel"/>
    <n v="354.40933333477273"/>
    <n v="10372.956097603106"/>
    <n v="0"/>
    <n v="10372.956097603106"/>
  </r>
  <r>
    <x v="0"/>
    <x v="13"/>
    <x v="1"/>
    <s v="Konventionel"/>
    <x v="1"/>
    <s v="Græs"/>
    <n v="39110.220617481486"/>
    <n v="647195.93077808362"/>
    <n v="0"/>
    <n v="647195.93077808362"/>
  </r>
  <r>
    <x v="0"/>
    <x v="0"/>
    <x v="2"/>
    <s v="Konventionel"/>
    <x v="1"/>
    <s v="Halm"/>
    <n v="11371.489572533685"/>
    <n v="95656.970284153344"/>
    <n v="44980.980407779287"/>
    <n v="44980.980407779287"/>
  </r>
  <r>
    <x v="0"/>
    <x v="1"/>
    <x v="2"/>
    <s v="Konventionel"/>
    <x v="1"/>
    <s v="Halm"/>
    <n v="974.81188049857212"/>
    <n v="4515.3286304693866"/>
    <n v="1931.2297344071458"/>
    <n v="1931.2297344071458"/>
  </r>
  <r>
    <x v="0"/>
    <x v="2"/>
    <x v="2"/>
    <s v="Konventionel"/>
    <x v="1"/>
    <s v="Halm"/>
    <n v="1043.8119884304829"/>
    <n v="5511.32729891295"/>
    <n v="4240.8051501900218"/>
    <n v="4240.8051501900218"/>
  </r>
  <r>
    <x v="0"/>
    <x v="3"/>
    <x v="2"/>
    <s v="Konventionel"/>
    <x v="1"/>
    <s v="Græs"/>
    <n v="9632.665472516439"/>
    <n v="573567.43289551872"/>
    <n v="0"/>
    <n v="573567.43289551872"/>
  </r>
  <r>
    <x v="0"/>
    <x v="4"/>
    <x v="2"/>
    <s v="Konventionel"/>
    <x v="1"/>
    <s v="Grøntsager"/>
    <n v="45.052338738004543"/>
    <n v="1121.8032345763129"/>
    <n v="0"/>
    <n v="1121.8032345763129"/>
  </r>
  <r>
    <x v="0"/>
    <x v="5"/>
    <x v="2"/>
    <s v="Konventionel"/>
    <x v="1"/>
    <s v="Kartofler"/>
    <n v="711.25965726547463"/>
    <n v="36249.404881714057"/>
    <n v="0"/>
    <n v="36249.404881714057"/>
  </r>
  <r>
    <x v="0"/>
    <x v="6"/>
    <x v="2"/>
    <s v="Konventionel"/>
    <x v="1"/>
    <s v="Roer"/>
    <n v="18.660124299119257"/>
    <n v="1819.4456719594964"/>
    <n v="0"/>
    <n v="1819.4456719594964"/>
  </r>
  <r>
    <x v="0"/>
    <x v="7"/>
    <x v="2"/>
    <s v="Konventionel"/>
    <x v="1"/>
    <s v="Majs"/>
    <n v="2408.741631781525"/>
    <n v="128655.70803671482"/>
    <n v="0"/>
    <n v="128655.70803671482"/>
  </r>
  <r>
    <x v="0"/>
    <x v="8"/>
    <x v="2"/>
    <s v="Konventionel"/>
    <x v="1"/>
    <s v="Frugt"/>
    <n v="41.034984384138554"/>
    <n v="418.06442090560358"/>
    <n v="0"/>
    <n v="418.06442090560358"/>
  </r>
  <r>
    <x v="0"/>
    <x v="9"/>
    <x v="2"/>
    <s v="Konventionel"/>
    <x v="1"/>
    <s v="Øvrige"/>
    <n v="725.74068750557353"/>
    <n v="25948.954231810028"/>
    <n v="0"/>
    <n v="25948.954231810028"/>
  </r>
  <r>
    <x v="0"/>
    <x v="10"/>
    <x v="2"/>
    <s v="Konventionel"/>
    <x v="1"/>
    <s v="Halm"/>
    <n v="1791.3420370878605"/>
    <n v="30715.484328691426"/>
    <n v="7351.3882708507945"/>
    <n v="7351.3882708507945"/>
  </r>
  <r>
    <x v="0"/>
    <x v="11"/>
    <x v="2"/>
    <s v="Konventionel"/>
    <x v="1"/>
    <s v="Juletræer"/>
    <n v="205.81277141889186"/>
    <n v="12348.766285133512"/>
    <n v="0"/>
    <n v="12348.766285133512"/>
  </r>
  <r>
    <x v="0"/>
    <x v="12"/>
    <x v="2"/>
    <s v="Konventionel"/>
    <x v="1"/>
    <s v="Pil &amp; poppel"/>
    <n v="338.02046242911848"/>
    <n v="9893.281827193714"/>
    <n v="0"/>
    <n v="9893.281827193714"/>
  </r>
  <r>
    <x v="0"/>
    <x v="13"/>
    <x v="2"/>
    <s v="Konventionel"/>
    <x v="1"/>
    <s v="Græs"/>
    <n v="37301.655502222224"/>
    <n v="617267.79525077331"/>
    <n v="0"/>
    <n v="617267.7952507733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860.7892027782393"/>
    <n v="10487.482378426268"/>
    <n v="4931.5511247074392"/>
    <n v="4931.5511247074392"/>
  </r>
  <r>
    <x v="0"/>
    <x v="1"/>
    <x v="1"/>
    <s v="Økologisk"/>
    <x v="1"/>
    <s v="Halm"/>
    <n v="159.51467135431182"/>
    <n v="421.1570158965082"/>
    <n v="180.13106431833921"/>
    <n v="180.13106431833921"/>
  </r>
  <r>
    <x v="0"/>
    <x v="2"/>
    <x v="1"/>
    <s v="Økologisk"/>
    <x v="1"/>
    <s v="Halm"/>
    <n v="170.80559810680631"/>
    <n v="496.01945690216553"/>
    <n v="381.67246351710207"/>
    <n v="381.67246351710207"/>
  </r>
  <r>
    <x v="0"/>
    <x v="3"/>
    <x v="1"/>
    <s v="Økologisk"/>
    <x v="1"/>
    <s v="Græs"/>
    <n v="1576.2543500481449"/>
    <n v="73208.061435028067"/>
    <n v="0"/>
    <n v="73208.061435028067"/>
  </r>
  <r>
    <x v="0"/>
    <x v="4"/>
    <x v="1"/>
    <s v="Økologisk"/>
    <x v="1"/>
    <s v="Grøntsager"/>
    <n v="7.3722008844007449"/>
    <n v="104.63364715229976"/>
    <n v="0"/>
    <n v="104.63364715229976"/>
  </r>
  <r>
    <x v="0"/>
    <x v="5"/>
    <x v="1"/>
    <s v="Økologisk"/>
    <x v="1"/>
    <s v="Kartofler"/>
    <n v="116.3879439161686"/>
    <n v="3381.0808553307843"/>
    <n v="0"/>
    <n v="3381.0808553307843"/>
  </r>
  <r>
    <x v="0"/>
    <x v="6"/>
    <x v="1"/>
    <s v="Økologisk"/>
    <x v="1"/>
    <s v="Roer"/>
    <n v="3.0534748853104241"/>
    <n v="169.70465994822214"/>
    <n v="0"/>
    <n v="169.70465994822214"/>
  </r>
  <r>
    <x v="0"/>
    <x v="7"/>
    <x v="1"/>
    <s v="Økologisk"/>
    <x v="1"/>
    <s v="Majs"/>
    <n v="394.15772156424953"/>
    <n v="17473.784346077446"/>
    <n v="0"/>
    <n v="17473.784346077446"/>
  </r>
  <r>
    <x v="0"/>
    <x v="8"/>
    <x v="1"/>
    <s v="Økologisk"/>
    <x v="1"/>
    <s v="Frugt"/>
    <n v="6.7148156264954011"/>
    <n v="38.994008713559033"/>
    <n v="0"/>
    <n v="38.994008713559033"/>
  </r>
  <r>
    <x v="0"/>
    <x v="9"/>
    <x v="1"/>
    <s v="Økologisk"/>
    <x v="1"/>
    <s v="Øvrige"/>
    <n v="118.75756704636659"/>
    <n v="2420.3297310760991"/>
    <n v="0"/>
    <n v="2420.3297310760991"/>
  </r>
  <r>
    <x v="0"/>
    <x v="10"/>
    <x v="1"/>
    <s v="Økologisk"/>
    <x v="1"/>
    <s v="Halm"/>
    <n v="293.12869697801352"/>
    <n v="2864.9169928397628"/>
    <n v="685.68403326299199"/>
    <n v="685.68403326299199"/>
  </r>
  <r>
    <x v="0"/>
    <x v="11"/>
    <x v="1"/>
    <s v="Økologisk"/>
    <x v="1"/>
    <s v="Juletræer"/>
    <n v="33.678453504909584"/>
    <n v="1151.8031098679078"/>
    <n v="0"/>
    <n v="1151.8031098679078"/>
  </r>
  <r>
    <x v="0"/>
    <x v="12"/>
    <x v="1"/>
    <s v="Økologisk"/>
    <x v="1"/>
    <s v="Pil &amp; poppel"/>
    <n v="55.312439306583023"/>
    <n v="922.77337770006784"/>
    <n v="0"/>
    <n v="922.77337770006784"/>
  </r>
  <r>
    <x v="0"/>
    <x v="13"/>
    <x v="1"/>
    <s v="Økologisk"/>
    <x v="1"/>
    <s v="Græs"/>
    <n v="6103.9072640000013"/>
    <n v="101007.45740467204"/>
    <n v="0"/>
    <n v="101007.45740467204"/>
  </r>
  <r>
    <x v="0"/>
    <x v="0"/>
    <x v="2"/>
    <s v="Økologisk"/>
    <x v="1"/>
    <s v="Halm"/>
    <n v="2412.1341517495694"/>
    <n v="13594.884564626642"/>
    <n v="6392.7514579540857"/>
    <n v="6392.7514579540857"/>
  </r>
  <r>
    <x v="0"/>
    <x v="1"/>
    <x v="2"/>
    <s v="Økologisk"/>
    <x v="1"/>
    <s v="Halm"/>
    <n v="206.77827768151528"/>
    <n v="545.94427986584378"/>
    <n v="233.50323152377305"/>
    <n v="233.50323152377305"/>
  </r>
  <r>
    <x v="0"/>
    <x v="2"/>
    <x v="2"/>
    <s v="Økologisk"/>
    <x v="1"/>
    <s v="Halm"/>
    <n v="221.41466421252667"/>
    <n v="642.98818487317749"/>
    <n v="494.76060085550256"/>
    <n v="494.76060085550256"/>
  </r>
  <r>
    <x v="0"/>
    <x v="3"/>
    <x v="2"/>
    <s v="Økologisk"/>
    <x v="1"/>
    <s v="Græs"/>
    <n v="2043.2926759883358"/>
    <n v="94899.338897258582"/>
    <n v="0"/>
    <n v="94899.338897258582"/>
  </r>
  <r>
    <x v="0"/>
    <x v="4"/>
    <x v="2"/>
    <s v="Økologisk"/>
    <x v="1"/>
    <s v="Grøntsager"/>
    <n v="9.5565567020009645"/>
    <n v="135.63620927149969"/>
    <n v="0"/>
    <n v="135.63620927149969"/>
  </r>
  <r>
    <x v="0"/>
    <x v="5"/>
    <x v="2"/>
    <s v="Økologisk"/>
    <x v="1"/>
    <s v="Kartofler"/>
    <n v="150.87326063207038"/>
    <n v="4382.8825902436092"/>
    <n v="0"/>
    <n v="4382.8825902436092"/>
  </r>
  <r>
    <x v="0"/>
    <x v="6"/>
    <x v="2"/>
    <s v="Økologisk"/>
    <x v="1"/>
    <s v="Roer"/>
    <n v="3.9582081846616606"/>
    <n v="219.98752215510274"/>
    <n v="0"/>
    <n v="219.98752215510274"/>
  </r>
  <r>
    <x v="0"/>
    <x v="7"/>
    <x v="2"/>
    <s v="Økologisk"/>
    <x v="1"/>
    <s v="Majs"/>
    <n v="510.94519462032349"/>
    <n v="22651.201930100397"/>
    <n v="0"/>
    <n v="22651.201930100397"/>
  </r>
  <r>
    <x v="0"/>
    <x v="8"/>
    <x v="2"/>
    <s v="Økologisk"/>
    <x v="1"/>
    <s v="Frugt"/>
    <n v="8.7043906269384816"/>
    <n v="50.547789073132073"/>
    <n v="0"/>
    <n v="50.547789073132073"/>
  </r>
  <r>
    <x v="0"/>
    <x v="9"/>
    <x v="2"/>
    <s v="Økologisk"/>
    <x v="1"/>
    <s v="Øvrige"/>
    <n v="153.9449943193641"/>
    <n v="3137.464466209758"/>
    <n v="0"/>
    <n v="3137.464466209758"/>
  </r>
  <r>
    <x v="0"/>
    <x v="10"/>
    <x v="2"/>
    <s v="Økologisk"/>
    <x v="1"/>
    <s v="Halm"/>
    <n v="379.98164423075826"/>
    <n v="3713.7812870145081"/>
    <n v="888.84967274832331"/>
    <n v="888.84967274832331"/>
  </r>
  <r>
    <x v="0"/>
    <x v="11"/>
    <x v="2"/>
    <s v="Økologisk"/>
    <x v="1"/>
    <s v="Juletræer"/>
    <n v="43.657254543401301"/>
    <n v="1493.0781053843243"/>
    <n v="0"/>
    <n v="1493.0781053843243"/>
  </r>
  <r>
    <x v="0"/>
    <x v="12"/>
    <x v="2"/>
    <s v="Økologisk"/>
    <x v="1"/>
    <s v="Pil &amp; poppel"/>
    <n v="71.701310212237246"/>
    <n v="1196.1877118334212"/>
    <n v="0"/>
    <n v="1196.1877118334212"/>
  </r>
  <r>
    <x v="0"/>
    <x v="13"/>
    <x v="2"/>
    <s v="Økologisk"/>
    <x v="1"/>
    <s v="Græs"/>
    <n v="7912.4723792592595"/>
    <n v="130935.59293198223"/>
    <n v="0"/>
    <n v="130935.5929319822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6568.2132942811186"/>
    <n v="64460.445270074895"/>
    <n v="30311.372157793521"/>
    <n v="30311.372157793521"/>
  </r>
  <r>
    <x v="0"/>
    <x v="1"/>
    <x v="1"/>
    <s v="Konventionel"/>
    <x v="2"/>
    <s v="Halm"/>
    <n v="378.19261338172629"/>
    <n v="2043.752882714849"/>
    <n v="874.12382572670776"/>
    <n v="874.12382572670776"/>
  </r>
  <r>
    <x v="0"/>
    <x v="2"/>
    <x v="1"/>
    <s v="Konventionel"/>
    <x v="2"/>
    <s v="Halm"/>
    <n v="489.74230890359979"/>
    <n v="3016.8126228461747"/>
    <n v="2321.3490715109133"/>
    <n v="2321.3490715109133"/>
  </r>
  <r>
    <x v="0"/>
    <x v="3"/>
    <x v="1"/>
    <s v="Konventionel"/>
    <x v="2"/>
    <s v="Græs"/>
    <n v="11295.003626335274"/>
    <n v="784641.31191425875"/>
    <n v="0"/>
    <n v="784641.31191425875"/>
  </r>
  <r>
    <x v="0"/>
    <x v="4"/>
    <x v="1"/>
    <s v="Konventionel"/>
    <x v="2"/>
    <s v="Grøntsager"/>
    <n v="13.128323987624659"/>
    <n v="381.37781184049635"/>
    <n v="0"/>
    <n v="381.37781184049635"/>
  </r>
  <r>
    <x v="0"/>
    <x v="5"/>
    <x v="1"/>
    <s v="Konventionel"/>
    <x v="2"/>
    <s v="Kartofler"/>
    <n v="694.88603847076718"/>
    <n v="41317.409117072944"/>
    <n v="0"/>
    <n v="41317.409117072944"/>
  </r>
  <r>
    <x v="0"/>
    <x v="6"/>
    <x v="1"/>
    <s v="Konventionel"/>
    <x v="2"/>
    <s v="Roer"/>
    <n v="7.5145411853341644"/>
    <n v="854.81831489765466"/>
    <n v="0"/>
    <n v="854.81831489765466"/>
  </r>
  <r>
    <x v="0"/>
    <x v="7"/>
    <x v="1"/>
    <s v="Konventionel"/>
    <x v="2"/>
    <s v="Majs"/>
    <n v="934.50676064688525"/>
    <n v="58232.854282950007"/>
    <n v="0"/>
    <n v="58232.854282950007"/>
  </r>
  <r>
    <x v="0"/>
    <x v="8"/>
    <x v="1"/>
    <s v="Konventionel"/>
    <x v="2"/>
    <s v="Frugt"/>
    <n v="26.780123981156589"/>
    <n v="318.30855364002724"/>
    <n v="0"/>
    <n v="318.30855364002724"/>
  </r>
  <r>
    <x v="0"/>
    <x v="9"/>
    <x v="1"/>
    <s v="Konventionel"/>
    <x v="2"/>
    <s v="Øvrige"/>
    <n v="473.63063203897667"/>
    <n v="19757.180178371891"/>
    <n v="0"/>
    <n v="19757.180178371891"/>
  </r>
  <r>
    <x v="0"/>
    <x v="10"/>
    <x v="1"/>
    <s v="Konventionel"/>
    <x v="2"/>
    <s v="Halm"/>
    <n v="1506.9343192300419"/>
    <n v="30145.324525652635"/>
    <n v="7214.9272584273413"/>
    <n v="7214.9272584273413"/>
  </r>
  <r>
    <x v="0"/>
    <x v="11"/>
    <x v="1"/>
    <s v="Konventionel"/>
    <x v="2"/>
    <s v="Juletræer"/>
    <n v="134.31689126300301"/>
    <n v="9402.1823884102105"/>
    <n v="0"/>
    <n v="9402.1823884102105"/>
  </r>
  <r>
    <x v="0"/>
    <x v="12"/>
    <x v="1"/>
    <s v="Konventionel"/>
    <x v="2"/>
    <s v="Pil &amp; poppel"/>
    <n v="317.05822466486404"/>
    <n v="10826.37840319048"/>
    <n v="0"/>
    <n v="10826.37840319048"/>
  </r>
  <r>
    <x v="0"/>
    <x v="13"/>
    <x v="1"/>
    <s v="Konventionel"/>
    <x v="2"/>
    <s v="Græs"/>
    <n v="30276.156716444439"/>
    <n v="584511.4815676763"/>
    <n v="0"/>
    <n v="584511.4815676763"/>
  </r>
  <r>
    <x v="0"/>
    <x v="0"/>
    <x v="2"/>
    <s v="Konventionel"/>
    <x v="2"/>
    <s v="Halm"/>
    <n v="6264.4808876091583"/>
    <n v="61479.61543099628"/>
    <n v="28909.69020830017"/>
    <n v="28909.69020830017"/>
  </r>
  <r>
    <x v="0"/>
    <x v="1"/>
    <x v="2"/>
    <s v="Konventionel"/>
    <x v="2"/>
    <s v="Halm"/>
    <n v="360.7039376184095"/>
    <n v="1949.244078889885"/>
    <n v="833.7019147104437"/>
    <n v="833.7019147104437"/>
  </r>
  <r>
    <x v="0"/>
    <x v="2"/>
    <x v="2"/>
    <s v="Konventionel"/>
    <x v="2"/>
    <s v="Halm"/>
    <n v="467.09526571730612"/>
    <n v="2877.3068368186059"/>
    <n v="2214.0034497069405"/>
    <n v="2214.0034497069405"/>
  </r>
  <r>
    <x v="0"/>
    <x v="3"/>
    <x v="2"/>
    <s v="Konventionel"/>
    <x v="2"/>
    <s v="Græs"/>
    <n v="10772.691319915146"/>
    <n v="748357.32061186526"/>
    <n v="0"/>
    <n v="748357.32061186526"/>
  </r>
  <r>
    <x v="0"/>
    <x v="4"/>
    <x v="2"/>
    <s v="Konventionel"/>
    <x v="2"/>
    <s v="Grøntsager"/>
    <n v="12.5212338610293"/>
    <n v="363.74184366290115"/>
    <n v="0"/>
    <n v="363.74184366290115"/>
  </r>
  <r>
    <x v="0"/>
    <x v="5"/>
    <x v="2"/>
    <s v="Konventionel"/>
    <x v="2"/>
    <s v="Kartofler"/>
    <n v="662.7525800443733"/>
    <n v="39406.777481601363"/>
    <n v="0"/>
    <n v="39406.777481601363"/>
  </r>
  <r>
    <x v="0"/>
    <x v="6"/>
    <x v="2"/>
    <s v="Konventionel"/>
    <x v="2"/>
    <s v="Roer"/>
    <n v="7.1670479513302716"/>
    <n v="815.2891442665491"/>
    <n v="0"/>
    <n v="815.2891442665491"/>
  </r>
  <r>
    <x v="0"/>
    <x v="7"/>
    <x v="2"/>
    <s v="Konventionel"/>
    <x v="2"/>
    <s v="Majs"/>
    <n v="891.29257518344548"/>
    <n v="55540.005529981223"/>
    <n v="0"/>
    <n v="55540.005529981223"/>
  </r>
  <r>
    <x v="0"/>
    <x v="8"/>
    <x v="2"/>
    <s v="Konventionel"/>
    <x v="2"/>
    <s v="Frugt"/>
    <n v="25.541736745033738"/>
    <n v="303.58908295147103"/>
    <n v="0"/>
    <n v="303.58908295147103"/>
  </r>
  <r>
    <x v="0"/>
    <x v="9"/>
    <x v="2"/>
    <s v="Konventionel"/>
    <x v="2"/>
    <s v="Øvrige"/>
    <n v="451.72863749382168"/>
    <n v="18843.553349314232"/>
    <n v="0"/>
    <n v="18843.553349314232"/>
  </r>
  <r>
    <x v="0"/>
    <x v="10"/>
    <x v="2"/>
    <s v="Konventionel"/>
    <x v="2"/>
    <s v="Halm"/>
    <n v="1437.2494952194038"/>
    <n v="28751.321079379675"/>
    <n v="6881.2890037023753"/>
    <n v="6881.2890037023753"/>
  </r>
  <r>
    <x v="0"/>
    <x v="11"/>
    <x v="2"/>
    <s v="Konventionel"/>
    <x v="2"/>
    <s v="Juletræer"/>
    <n v="128.10570553985832"/>
    <n v="8967.399387790083"/>
    <n v="0"/>
    <n v="8967.399387790083"/>
  </r>
  <r>
    <x v="0"/>
    <x v="12"/>
    <x v="2"/>
    <s v="Konventionel"/>
    <x v="2"/>
    <s v="Pil &amp; poppel"/>
    <n v="302.39657265724026"/>
    <n v="10325.736627320399"/>
    <n v="0"/>
    <n v="10325.736627320399"/>
  </r>
  <r>
    <x v="0"/>
    <x v="13"/>
    <x v="2"/>
    <s v="Konventionel"/>
    <x v="2"/>
    <s v="Græs"/>
    <n v="28876.103226666663"/>
    <n v="557482.04889402667"/>
    <n v="0"/>
    <n v="557482.04889402667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025.0968725178625"/>
    <n v="6740.4014736165018"/>
    <n v="3169.5533082918196"/>
    <n v="3169.5533082918196"/>
  </r>
  <r>
    <x v="0"/>
    <x v="1"/>
    <x v="1"/>
    <s v="Økologisk"/>
    <x v="2"/>
    <s v="Halm"/>
    <n v="59.024280701194286"/>
    <n v="181.81131135827471"/>
    <n v="77.761651317537769"/>
    <n v="77.761651317537769"/>
  </r>
  <r>
    <x v="0"/>
    <x v="2"/>
    <x v="1"/>
    <s v="Økologisk"/>
    <x v="2"/>
    <s v="Halm"/>
    <n v="76.433770753741015"/>
    <n v="258.95761531367458"/>
    <n v="199.26031047362466"/>
    <n v="199.26031047362466"/>
  </r>
  <r>
    <x v="0"/>
    <x v="3"/>
    <x v="1"/>
    <s v="Økologisk"/>
    <x v="2"/>
    <s v="Græs"/>
    <n v="1762.8040341679332"/>
    <n v="95517.607103550836"/>
    <n v="0"/>
    <n v="95517.607103550836"/>
  </r>
  <r>
    <x v="0"/>
    <x v="4"/>
    <x v="1"/>
    <s v="Økologisk"/>
    <x v="2"/>
    <s v="Grøntsager"/>
    <n v="2.0489291772593399"/>
    <n v="33.927193781648775"/>
    <n v="0"/>
    <n v="33.927193781648775"/>
  </r>
  <r>
    <x v="0"/>
    <x v="5"/>
    <x v="1"/>
    <s v="Økologisk"/>
    <x v="2"/>
    <s v="Kartofler"/>
    <n v="108.45042218907928"/>
    <n v="3675.5776087384543"/>
    <n v="0"/>
    <n v="3675.5776087384543"/>
  </r>
  <r>
    <x v="0"/>
    <x v="6"/>
    <x v="1"/>
    <s v="Økologisk"/>
    <x v="2"/>
    <s v="Roer"/>
    <n v="1.1727896647631355"/>
    <n v="76.044242001589041"/>
    <n v="0"/>
    <n v="76.044242001589041"/>
  </r>
  <r>
    <x v="0"/>
    <x v="7"/>
    <x v="1"/>
    <s v="Økologisk"/>
    <x v="2"/>
    <s v="Majs"/>
    <n v="145.84787593910929"/>
    <n v="7543.3425692538149"/>
    <n v="0"/>
    <n v="7543.3425692538149"/>
  </r>
  <r>
    <x v="0"/>
    <x v="8"/>
    <x v="1"/>
    <s v="Økologisk"/>
    <x v="2"/>
    <s v="Frugt"/>
    <n v="4.179556921914612"/>
    <n v="28.316581737109932"/>
    <n v="0"/>
    <n v="28.316581737109932"/>
  </r>
  <r>
    <x v="0"/>
    <x v="9"/>
    <x v="1"/>
    <s v="Økologisk"/>
    <x v="2"/>
    <s v="Øvrige"/>
    <n v="73.919231589898089"/>
    <n v="1757.5896123996729"/>
    <n v="0"/>
    <n v="1757.5896123996729"/>
  </r>
  <r>
    <x v="0"/>
    <x v="10"/>
    <x v="1"/>
    <s v="Økologisk"/>
    <x v="2"/>
    <s v="Halm"/>
    <n v="235.18628103590248"/>
    <n v="2681.7141297675953"/>
    <n v="641.83659252714904"/>
    <n v="641.83659252714904"/>
  </r>
  <r>
    <x v="0"/>
    <x v="11"/>
    <x v="1"/>
    <s v="Økologisk"/>
    <x v="2"/>
    <s v="Juletræer"/>
    <n v="20.962751815613185"/>
    <n v="836.41379744296592"/>
    <n v="0"/>
    <n v="836.41379744296592"/>
  </r>
  <r>
    <x v="0"/>
    <x v="12"/>
    <x v="1"/>
    <s v="Økologisk"/>
    <x v="2"/>
    <s v="Pil &amp; poppel"/>
    <n v="49.483075525730229"/>
    <n v="963.10961633006627"/>
    <n v="0"/>
    <n v="963.10961633006627"/>
  </r>
  <r>
    <x v="0"/>
    <x v="13"/>
    <x v="1"/>
    <s v="Økologisk"/>
    <x v="2"/>
    <s v="Græs"/>
    <n v="4725.1805279999999"/>
    <n v="91224.335273567995"/>
    <n v="0"/>
    <n v="91224.335273567995"/>
  </r>
  <r>
    <x v="0"/>
    <x v="0"/>
    <x v="2"/>
    <s v="Økologisk"/>
    <x v="2"/>
    <s v="Halm"/>
    <n v="1328.8292791898216"/>
    <n v="8737.5574657991692"/>
    <n v="4108.6802144523581"/>
    <n v="4108.6802144523581"/>
  </r>
  <r>
    <x v="0"/>
    <x v="1"/>
    <x v="2"/>
    <s v="Økologisk"/>
    <x v="2"/>
    <s v="Halm"/>
    <n v="76.512956464511106"/>
    <n v="235.68132953850429"/>
    <n v="100.8021405968082"/>
    <n v="100.8021405968082"/>
  </r>
  <r>
    <x v="0"/>
    <x v="2"/>
    <x v="2"/>
    <s v="Økologisk"/>
    <x v="2"/>
    <s v="Halm"/>
    <n v="99.080813940034645"/>
    <n v="335.68579762883741"/>
    <n v="258.30040246580973"/>
    <n v="258.30040246580973"/>
  </r>
  <r>
    <x v="0"/>
    <x v="3"/>
    <x v="2"/>
    <s v="Økologisk"/>
    <x v="2"/>
    <s v="Græs"/>
    <n v="2285.1163405880611"/>
    <n v="123819.12031941771"/>
    <n v="0"/>
    <n v="123819.12031941771"/>
  </r>
  <r>
    <x v="0"/>
    <x v="4"/>
    <x v="2"/>
    <s v="Økologisk"/>
    <x v="2"/>
    <s v="Grøntsager"/>
    <n v="2.6560193038547002"/>
    <n v="43.979695642878049"/>
    <n v="0"/>
    <n v="43.979695642878049"/>
  </r>
  <r>
    <x v="0"/>
    <x v="5"/>
    <x v="2"/>
    <s v="Økologisk"/>
    <x v="2"/>
    <s v="Kartofler"/>
    <n v="140.58388061547313"/>
    <n v="4764.6376409572558"/>
    <n v="0"/>
    <n v="4764.6376409572558"/>
  </r>
  <r>
    <x v="0"/>
    <x v="6"/>
    <x v="2"/>
    <s v="Økologisk"/>
    <x v="2"/>
    <s v="Roer"/>
    <n v="1.5202828987670274"/>
    <n v="98.575869261319113"/>
    <n v="0"/>
    <n v="98.575869261319113"/>
  </r>
  <r>
    <x v="0"/>
    <x v="7"/>
    <x v="2"/>
    <s v="Økologisk"/>
    <x v="2"/>
    <s v="Majs"/>
    <n v="189.06206140254903"/>
    <n v="9778.4070342179057"/>
    <n v="0"/>
    <n v="9778.4070342179057"/>
  </r>
  <r>
    <x v="0"/>
    <x v="8"/>
    <x v="2"/>
    <s v="Økologisk"/>
    <x v="2"/>
    <s v="Frugt"/>
    <n v="5.4179441580374599"/>
    <n v="36.706680029586948"/>
    <n v="0"/>
    <n v="36.706680029586948"/>
  </r>
  <r>
    <x v="0"/>
    <x v="9"/>
    <x v="2"/>
    <s v="Økologisk"/>
    <x v="2"/>
    <s v="Øvrige"/>
    <n v="95.821226135053067"/>
    <n v="2278.3569049625385"/>
    <n v="0"/>
    <n v="2278.3569049625385"/>
  </r>
  <r>
    <x v="0"/>
    <x v="10"/>
    <x v="2"/>
    <s v="Økologisk"/>
    <x v="2"/>
    <s v="Halm"/>
    <n v="304.87110504654026"/>
    <n v="3476.2960941431793"/>
    <n v="832.01039772037825"/>
    <n v="832.01039772037825"/>
  </r>
  <r>
    <x v="0"/>
    <x v="11"/>
    <x v="2"/>
    <s v="Økologisk"/>
    <x v="2"/>
    <s v="Juletræer"/>
    <n v="27.173937538757826"/>
    <n v="1084.2401077964371"/>
    <n v="0"/>
    <n v="1084.2401077964371"/>
  </r>
  <r>
    <x v="0"/>
    <x v="12"/>
    <x v="2"/>
    <s v="Økologisk"/>
    <x v="2"/>
    <s v="Pil &amp; poppel"/>
    <n v="64.144727533353986"/>
    <n v="1248.4754285760116"/>
    <n v="0"/>
    <n v="1248.4754285760116"/>
  </r>
  <r>
    <x v="0"/>
    <x v="13"/>
    <x v="2"/>
    <s v="Økologisk"/>
    <x v="2"/>
    <s v="Græs"/>
    <n v="6125.2340177777769"/>
    <n v="118253.76794721778"/>
    <n v="0"/>
    <n v="118253.76794721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87305.27967177058"/>
    <n v="1313010.0104991116"/>
    <n v="617419.48738326959"/>
    <n v="617419.48738326959"/>
  </r>
  <r>
    <x v="1"/>
    <x v="1"/>
    <x v="1"/>
    <s v="Konventionel"/>
    <x v="0"/>
    <s v="Halm"/>
    <n v="14413.761582410933"/>
    <n v="55637.119708106206"/>
    <n v="23796.287869725853"/>
    <n v="23796.287869725853"/>
  </r>
  <r>
    <x v="1"/>
    <x v="2"/>
    <x v="1"/>
    <s v="Konventionel"/>
    <x v="0"/>
    <s v="Halm"/>
    <n v="21092.637786692238"/>
    <n v="92807.60626144585"/>
    <n v="71412.738395699431"/>
    <n v="71412.738395699431"/>
  </r>
  <r>
    <x v="1"/>
    <x v="3"/>
    <x v="1"/>
    <s v="Konventionel"/>
    <x v="0"/>
    <s v="Græs"/>
    <n v="116794.36258371505"/>
    <n v="5795336.2714039413"/>
    <n v="0"/>
    <n v="5795336.2714039413"/>
  </r>
  <r>
    <x v="1"/>
    <x v="4"/>
    <x v="1"/>
    <s v="Konventionel"/>
    <x v="0"/>
    <s v="Grøntsager"/>
    <n v="2422.4763394602992"/>
    <n v="50266.384043801212"/>
    <n v="0"/>
    <n v="50266.384043801212"/>
  </r>
  <r>
    <x v="1"/>
    <x v="5"/>
    <x v="1"/>
    <s v="Konventionel"/>
    <x v="0"/>
    <s v="Kartofler"/>
    <n v="10189.160550390856"/>
    <n v="432742.8134285048"/>
    <n v="0"/>
    <n v="432742.8134285048"/>
  </r>
  <r>
    <x v="1"/>
    <x v="6"/>
    <x v="1"/>
    <s v="Konventionel"/>
    <x v="0"/>
    <s v="Roer"/>
    <n v="15572.696023432285"/>
    <n v="1265339.6589785875"/>
    <n v="0"/>
    <n v="1265339.6589785875"/>
  </r>
  <r>
    <x v="1"/>
    <x v="7"/>
    <x v="1"/>
    <s v="Konventionel"/>
    <x v="0"/>
    <s v="Majs"/>
    <n v="31529.493103379747"/>
    <n v="1403377.7380314327"/>
    <n v="0"/>
    <n v="1403377.7380314327"/>
  </r>
  <r>
    <x v="1"/>
    <x v="8"/>
    <x v="1"/>
    <s v="Konventionel"/>
    <x v="0"/>
    <s v="Frugt"/>
    <n v="944.68090698540937"/>
    <n v="8020.3409003061261"/>
    <n v="0"/>
    <n v="8020.3409003061261"/>
  </r>
  <r>
    <x v="1"/>
    <x v="9"/>
    <x v="1"/>
    <s v="Konventionel"/>
    <x v="0"/>
    <s v="Øvrige"/>
    <n v="8361.1130863002563"/>
    <n v="249127.25318495967"/>
    <n v="0"/>
    <n v="249127.25318495967"/>
  </r>
  <r>
    <x v="1"/>
    <x v="10"/>
    <x v="1"/>
    <s v="Konventionel"/>
    <x v="0"/>
    <s v="Halm"/>
    <n v="18796.590313821274"/>
    <n v="268581.86174743966"/>
    <n v="64281.89531652796"/>
    <n v="64281.89531652796"/>
  </r>
  <r>
    <x v="1"/>
    <x v="11"/>
    <x v="1"/>
    <s v="Konventionel"/>
    <x v="0"/>
    <s v="Juletræer"/>
    <n v="3530.3236426180865"/>
    <n v="176516.18213090434"/>
    <n v="0"/>
    <n v="176516.18213090434"/>
  </r>
  <r>
    <x v="1"/>
    <x v="12"/>
    <x v="1"/>
    <s v="Konventionel"/>
    <x v="0"/>
    <s v="Pil &amp; poppel"/>
    <n v="1357.5643826596311"/>
    <n v="33111.326406332468"/>
    <n v="0"/>
    <n v="33111.326406332468"/>
  </r>
  <r>
    <x v="1"/>
    <x v="13"/>
    <x v="1"/>
    <s v="Konventionel"/>
    <x v="0"/>
    <s v="Græs"/>
    <n v="32931.746616876299"/>
    <n v="454128.78584672417"/>
    <n v="0"/>
    <n v="454128.78584672417"/>
  </r>
  <r>
    <x v="1"/>
    <x v="0"/>
    <x v="2"/>
    <s v="Konventionel"/>
    <x v="0"/>
    <s v="Halm"/>
    <n v="173739.65540685106"/>
    <n v="1217914.9844020258"/>
    <n v="572702.75118470658"/>
    <n v="572702.75118470658"/>
  </r>
  <r>
    <x v="1"/>
    <x v="1"/>
    <x v="2"/>
    <s v="Konventionel"/>
    <x v="0"/>
    <s v="Halm"/>
    <n v="13369.841869022375"/>
    <n v="51607.589614426368"/>
    <n v="22072.836717114187"/>
    <n v="22072.836717114187"/>
  </r>
  <r>
    <x v="1"/>
    <x v="2"/>
    <x v="2"/>
    <s v="Konventionel"/>
    <x v="0"/>
    <s v="Halm"/>
    <n v="19564.999059840939"/>
    <n v="86085.995863300137"/>
    <n v="66240.655801430446"/>
    <n v="66240.655801430446"/>
  </r>
  <r>
    <x v="1"/>
    <x v="3"/>
    <x v="2"/>
    <s v="Konventionel"/>
    <x v="0"/>
    <s v="Græs"/>
    <n v="108335.50631523239"/>
    <n v="5375607.8233618317"/>
    <n v="0"/>
    <n v="5375607.8233618317"/>
  </r>
  <r>
    <x v="1"/>
    <x v="4"/>
    <x v="2"/>
    <s v="Konventionel"/>
    <x v="0"/>
    <s v="Grøntsager"/>
    <n v="2247.0279812006529"/>
    <n v="46625.830609913552"/>
    <n v="0"/>
    <n v="46625.830609913552"/>
  </r>
  <r>
    <x v="1"/>
    <x v="5"/>
    <x v="2"/>
    <s v="Konventionel"/>
    <x v="0"/>
    <s v="Kartofler"/>
    <n v="9451.2084550534455"/>
    <n v="401401.32417308999"/>
    <n v="0"/>
    <n v="401401.32417308999"/>
  </r>
  <r>
    <x v="1"/>
    <x v="6"/>
    <x v="2"/>
    <s v="Konventionel"/>
    <x v="0"/>
    <s v="Roer"/>
    <n v="14444.840239463545"/>
    <n v="1173697.1681140231"/>
    <n v="0"/>
    <n v="1173697.1681140231"/>
  </r>
  <r>
    <x v="1"/>
    <x v="7"/>
    <x v="2"/>
    <s v="Konventionel"/>
    <x v="0"/>
    <s v="Majs"/>
    <n v="29245.962935659205"/>
    <n v="1301737.8102661914"/>
    <n v="0"/>
    <n v="1301737.8102661914"/>
  </r>
  <r>
    <x v="1"/>
    <x v="8"/>
    <x v="2"/>
    <s v="Konventionel"/>
    <x v="0"/>
    <s v="Frugt"/>
    <n v="876.26219365888448"/>
    <n v="7439.4660241639303"/>
    <n v="0"/>
    <n v="7439.4660241639303"/>
  </r>
  <r>
    <x v="1"/>
    <x v="9"/>
    <x v="2"/>
    <s v="Konventionel"/>
    <x v="0"/>
    <s v="Øvrige"/>
    <n v="7755.5577129332478"/>
    <n v="231084.15948903761"/>
    <n v="0"/>
    <n v="231084.15948903761"/>
  </r>
  <r>
    <x v="1"/>
    <x v="10"/>
    <x v="2"/>
    <s v="Konventionel"/>
    <x v="0"/>
    <s v="Halm"/>
    <n v="17435.243307982681"/>
    <n v="249129.76393565835"/>
    <n v="59626.265531670739"/>
    <n v="59626.265531670739"/>
  </r>
  <r>
    <x v="1"/>
    <x v="11"/>
    <x v="2"/>
    <s v="Konventionel"/>
    <x v="0"/>
    <s v="Juletræer"/>
    <n v="3274.6392104801239"/>
    <n v="163731.96052400619"/>
    <n v="0"/>
    <n v="163731.96052400619"/>
  </r>
  <r>
    <x v="1"/>
    <x v="12"/>
    <x v="2"/>
    <s v="Konventionel"/>
    <x v="0"/>
    <s v="Pil &amp; poppel"/>
    <n v="1259.2424967903694"/>
    <n v="30713.231629033398"/>
    <n v="0"/>
    <n v="30713.231629033398"/>
  </r>
  <r>
    <x v="1"/>
    <x v="13"/>
    <x v="2"/>
    <s v="Konventionel"/>
    <x v="0"/>
    <s v="Græs"/>
    <n v="30546.657943588849"/>
    <n v="421238.41304209031"/>
    <n v="0"/>
    <n v="421238.4130420903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232.61590253067"/>
    <n v="137296.82710941581"/>
    <n v="64561.378767418202"/>
    <n v="64561.378767418202"/>
  </r>
  <r>
    <x v="1"/>
    <x v="1"/>
    <x v="1"/>
    <s v="Økologisk"/>
    <x v="0"/>
    <s v="Halm"/>
    <n v="2249.5466053473715"/>
    <n v="4949.4524410852864"/>
    <n v="2116.9067648270575"/>
    <n v="2116.9067648270575"/>
  </r>
  <r>
    <x v="1"/>
    <x v="2"/>
    <x v="1"/>
    <s v="Økologisk"/>
    <x v="0"/>
    <s v="Halm"/>
    <n v="3291.9145678652631"/>
    <n v="7966.4332542339389"/>
    <n v="6129.9373709603278"/>
    <n v="6129.9373709603278"/>
  </r>
  <r>
    <x v="1"/>
    <x v="3"/>
    <x v="1"/>
    <s v="Økologisk"/>
    <x v="0"/>
    <s v="Græs"/>
    <n v="18228.021906128943"/>
    <n v="705490.06864605215"/>
    <n v="0"/>
    <n v="705490.06864605215"/>
  </r>
  <r>
    <x v="1"/>
    <x v="4"/>
    <x v="1"/>
    <s v="Økologisk"/>
    <x v="0"/>
    <s v="Grøntsager"/>
    <n v="378.0743419966941"/>
    <n v="4471.6742799658996"/>
    <n v="0"/>
    <n v="4471.6742799658996"/>
  </r>
  <r>
    <x v="1"/>
    <x v="5"/>
    <x v="1"/>
    <s v="Økologisk"/>
    <x v="0"/>
    <s v="Kartofler"/>
    <n v="1590.2158084425039"/>
    <n v="38496.600570316121"/>
    <n v="0"/>
    <n v="38496.600570316121"/>
  </r>
  <r>
    <x v="1"/>
    <x v="6"/>
    <x v="1"/>
    <s v="Økologisk"/>
    <x v="0"/>
    <s v="Roer"/>
    <n v="2430.4207666628422"/>
    <n v="112564.03093456913"/>
    <n v="0"/>
    <n v="112564.03093456913"/>
  </r>
  <r>
    <x v="1"/>
    <x v="7"/>
    <x v="1"/>
    <s v="Økologisk"/>
    <x v="0"/>
    <s v="Majs"/>
    <n v="4920.7879409899033"/>
    <n v="181790.1451403723"/>
    <n v="0"/>
    <n v="181790.1451403723"/>
  </r>
  <r>
    <x v="1"/>
    <x v="8"/>
    <x v="1"/>
    <s v="Økologisk"/>
    <x v="0"/>
    <s v="Frugt"/>
    <n v="147.43574848905234"/>
    <n v="713.48581766307097"/>
    <n v="0"/>
    <n v="713.48581766307097"/>
  </r>
  <r>
    <x v="1"/>
    <x v="9"/>
    <x v="1"/>
    <s v="Økologisk"/>
    <x v="0"/>
    <s v="Øvrige"/>
    <n v="1304.9136030642019"/>
    <n v="22162.245239979937"/>
    <n v="0"/>
    <n v="22162.245239979937"/>
  </r>
  <r>
    <x v="1"/>
    <x v="10"/>
    <x v="1"/>
    <s v="Økologisk"/>
    <x v="0"/>
    <s v="Halm"/>
    <n v="2933.5718986888692"/>
    <n v="23892.918221347372"/>
    <n v="5718.4876816263886"/>
    <n v="5718.4876816263886"/>
  </r>
  <r>
    <x v="1"/>
    <x v="11"/>
    <x v="1"/>
    <s v="Økologisk"/>
    <x v="0"/>
    <s v="Juletræer"/>
    <n v="550.97536618894992"/>
    <n v="15702.79793638507"/>
    <n v="0"/>
    <n v="15702.79793638507"/>
  </r>
  <r>
    <x v="1"/>
    <x v="12"/>
    <x v="1"/>
    <s v="Økologisk"/>
    <x v="0"/>
    <s v="Pil &amp; poppel"/>
    <n v="211.87421001046266"/>
    <n v="2945.56828551131"/>
    <n v="0"/>
    <n v="2945.56828551131"/>
  </r>
  <r>
    <x v="1"/>
    <x v="13"/>
    <x v="1"/>
    <s v="Økologisk"/>
    <x v="0"/>
    <s v="Græs"/>
    <n v="5139.6367552350293"/>
    <n v="70875.590854691065"/>
    <n v="0"/>
    <n v="70875.590854691065"/>
  </r>
  <r>
    <x v="1"/>
    <x v="0"/>
    <x v="2"/>
    <s v="Økologisk"/>
    <x v="0"/>
    <s v="Halm"/>
    <n v="36853.866298422952"/>
    <n v="173091.55384380309"/>
    <n v="81393.209183523446"/>
    <n v="81393.209183523446"/>
  </r>
  <r>
    <x v="1"/>
    <x v="1"/>
    <x v="2"/>
    <s v="Økologisk"/>
    <x v="0"/>
    <s v="Halm"/>
    <n v="2836.0270631259582"/>
    <n v="6239.8267442897341"/>
    <n v="2668.8066212510789"/>
    <n v="2668.8066212510789"/>
  </r>
  <r>
    <x v="1"/>
    <x v="2"/>
    <x v="2"/>
    <s v="Økologisk"/>
    <x v="0"/>
    <s v="Halm"/>
    <n v="4150.1513157238351"/>
    <n v="10043.366184051682"/>
    <n v="7728.0765101668867"/>
    <n v="7728.0765101668867"/>
  </r>
  <r>
    <x v="1"/>
    <x v="3"/>
    <x v="2"/>
    <s v="Økologisk"/>
    <x v="0"/>
    <s v="Græs"/>
    <n v="22980.258915352326"/>
    <n v="889418.74895623035"/>
    <n v="0"/>
    <n v="889418.74895623035"/>
  </r>
  <r>
    <x v="1"/>
    <x v="4"/>
    <x v="2"/>
    <s v="Økologisk"/>
    <x v="0"/>
    <s v="Grøntsager"/>
    <n v="476.64229904256274"/>
    <n v="5637.4867919259104"/>
    <n v="0"/>
    <n v="5637.4867919259104"/>
  </r>
  <r>
    <x v="1"/>
    <x v="5"/>
    <x v="2"/>
    <s v="Økologisk"/>
    <x v="0"/>
    <s v="Kartofler"/>
    <n v="2004.8017934961854"/>
    <n v="48533.069195473596"/>
    <n v="0"/>
    <n v="48533.069195473596"/>
  </r>
  <r>
    <x v="1"/>
    <x v="6"/>
    <x v="2"/>
    <s v="Økologisk"/>
    <x v="0"/>
    <s v="Roer"/>
    <n v="3064.0570204922674"/>
    <n v="141910.65759924098"/>
    <n v="0"/>
    <n v="141910.65759924098"/>
  </r>
  <r>
    <x v="1"/>
    <x v="7"/>
    <x v="2"/>
    <s v="Økologisk"/>
    <x v="0"/>
    <s v="Majs"/>
    <n v="6203.6891075640742"/>
    <n v="229184.7478074719"/>
    <n v="0"/>
    <n v="229184.7478074719"/>
  </r>
  <r>
    <x v="1"/>
    <x v="8"/>
    <x v="2"/>
    <s v="Økologisk"/>
    <x v="0"/>
    <s v="Frugt"/>
    <n v="185.87379865491488"/>
    <n v="899.49907383072957"/>
    <n v="0"/>
    <n v="899.49907383072957"/>
  </r>
  <r>
    <x v="1"/>
    <x v="9"/>
    <x v="2"/>
    <s v="Økologisk"/>
    <x v="0"/>
    <s v="Øvrige"/>
    <n v="1645.1183027434163"/>
    <n v="27940.175647310913"/>
    <n v="0"/>
    <n v="27940.175647310913"/>
  </r>
  <r>
    <x v="1"/>
    <x v="10"/>
    <x v="2"/>
    <s v="Økologisk"/>
    <x v="0"/>
    <s v="Halm"/>
    <n v="3698.3849441175385"/>
    <n v="30122.053275856873"/>
    <n v="7209.3575597383697"/>
    <n v="7209.3575597383697"/>
  </r>
  <r>
    <x v="1"/>
    <x v="11"/>
    <x v="2"/>
    <s v="Økologisk"/>
    <x v="0"/>
    <s v="Juletræer"/>
    <n v="694.6204385866929"/>
    <n v="19796.682499720748"/>
    <n v="0"/>
    <n v="19796.682499720748"/>
  </r>
  <r>
    <x v="1"/>
    <x v="12"/>
    <x v="2"/>
    <s v="Økologisk"/>
    <x v="0"/>
    <s v="Pil &amp; poppel"/>
    <n v="267.11204477371473"/>
    <n v="3713.5089151467655"/>
    <n v="0"/>
    <n v="3713.5089151467655"/>
  </r>
  <r>
    <x v="1"/>
    <x v="13"/>
    <x v="2"/>
    <s v="Økologisk"/>
    <x v="0"/>
    <s v="Græs"/>
    <n v="6479.5941092461198"/>
    <n v="89353.602766504002"/>
    <n v="0"/>
    <n v="89353.602766504002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75.5987604442375"/>
    <n v="19983.536772856925"/>
    <n v="9396.9009617161555"/>
    <n v="9396.9009617161555"/>
  </r>
  <r>
    <x v="1"/>
    <x v="1"/>
    <x v="1"/>
    <s v="Konventionel"/>
    <x v="1"/>
    <s v="Halm"/>
    <n v="64.239987833704873"/>
    <n v="297.55962364572099"/>
    <n v="127.26781148681933"/>
    <n v="127.26781148681933"/>
  </r>
  <r>
    <x v="1"/>
    <x v="2"/>
    <x v="1"/>
    <s v="Konventionel"/>
    <x v="1"/>
    <s v="Halm"/>
    <n v="259.47534600330442"/>
    <n v="1370.0298268974475"/>
    <n v="1054.1978784251492"/>
    <n v="1054.1978784251492"/>
  </r>
  <r>
    <x v="1"/>
    <x v="3"/>
    <x v="1"/>
    <s v="Konventionel"/>
    <x v="1"/>
    <s v="Græs"/>
    <n v="762.96623833418812"/>
    <n v="45430.061695370896"/>
    <n v="0"/>
    <n v="45430.061695370896"/>
  </r>
  <r>
    <x v="1"/>
    <x v="4"/>
    <x v="1"/>
    <s v="Konventionel"/>
    <x v="1"/>
    <s v="Grøntsager"/>
    <n v="14.449754284656063"/>
    <n v="359.79888168793593"/>
    <n v="0"/>
    <n v="359.79888168793593"/>
  </r>
  <r>
    <x v="1"/>
    <x v="5"/>
    <x v="1"/>
    <s v="Konventionel"/>
    <x v="1"/>
    <s v="Kartofler"/>
    <n v="24.565904760198027"/>
    <n v="1252.0032857784734"/>
    <n v="0"/>
    <n v="1252.0032857784734"/>
  </r>
  <r>
    <x v="1"/>
    <x v="6"/>
    <x v="1"/>
    <s v="Konventionel"/>
    <x v="1"/>
    <s v="Roer"/>
    <n v="68.631969490483968"/>
    <n v="6691.9243326482629"/>
    <n v="0"/>
    <n v="6691.9243326482629"/>
  </r>
  <r>
    <x v="1"/>
    <x v="7"/>
    <x v="1"/>
    <s v="Konventionel"/>
    <x v="1"/>
    <s v="Majs"/>
    <n v="73.172270559585186"/>
    <n v="3908.2773151285642"/>
    <n v="0"/>
    <n v="3908.2773151285642"/>
  </r>
  <r>
    <x v="1"/>
    <x v="8"/>
    <x v="1"/>
    <s v="Konventionel"/>
    <x v="1"/>
    <s v="Frugt"/>
    <n v="15.784762928163095"/>
    <n v="160.81516471212561"/>
    <n v="0"/>
    <n v="160.81516471212561"/>
  </r>
  <r>
    <x v="1"/>
    <x v="9"/>
    <x v="1"/>
    <s v="Konventionel"/>
    <x v="1"/>
    <s v="Øvrige"/>
    <n v="112.71086310178345"/>
    <n v="4029.9918116875911"/>
    <n v="0"/>
    <n v="4029.9918116875911"/>
  </r>
  <r>
    <x v="1"/>
    <x v="10"/>
    <x v="1"/>
    <s v="Konventionel"/>
    <x v="1"/>
    <s v="Halm"/>
    <n v="818.27552117261337"/>
    <n v="14030.669981925106"/>
    <n v="3358.0750879111024"/>
    <n v="3358.0750879111024"/>
  </r>
  <r>
    <x v="1"/>
    <x v="11"/>
    <x v="1"/>
    <s v="Konventionel"/>
    <x v="1"/>
    <s v="Juletræer"/>
    <n v="24.7346336830864"/>
    <n v="1484.0780209851841"/>
    <n v="0"/>
    <n v="1484.0780209851841"/>
  </r>
  <r>
    <x v="1"/>
    <x v="12"/>
    <x v="1"/>
    <s v="Konventionel"/>
    <x v="1"/>
    <s v="Pil &amp; poppel"/>
    <n v="52.496130811402679"/>
    <n v="1536.4721213093469"/>
    <n v="0"/>
    <n v="1536.4721213093469"/>
  </r>
  <r>
    <x v="1"/>
    <x v="13"/>
    <x v="1"/>
    <s v="Konventionel"/>
    <x v="1"/>
    <s v="Græs"/>
    <n v="5939.9481825185194"/>
    <n v="98294.262524316466"/>
    <n v="0"/>
    <n v="98294.262524316466"/>
  </r>
  <r>
    <x v="1"/>
    <x v="0"/>
    <x v="2"/>
    <s v="Konventionel"/>
    <x v="1"/>
    <s v="Halm"/>
    <n v="2265.7444825046196"/>
    <n v="19059.44258682886"/>
    <n v="8962.3621889200313"/>
    <n v="8962.3621889200313"/>
  </r>
  <r>
    <x v="1"/>
    <x v="1"/>
    <x v="2"/>
    <s v="Konventionel"/>
    <x v="1"/>
    <s v="Halm"/>
    <n v="61.269352558157827"/>
    <n v="283.79964104938711"/>
    <n v="121.38259477066582"/>
    <n v="121.38259477066582"/>
  </r>
  <r>
    <x v="1"/>
    <x v="2"/>
    <x v="2"/>
    <s v="Konventionel"/>
    <x v="1"/>
    <s v="Halm"/>
    <n v="247.47648607251574"/>
    <n v="1306.6758464628831"/>
    <n v="1005.4488435846796"/>
    <n v="1005.4488435846796"/>
  </r>
  <r>
    <x v="1"/>
    <x v="3"/>
    <x v="2"/>
    <s v="Konventionel"/>
    <x v="1"/>
    <s v="Græs"/>
    <n v="727.68456257306946"/>
    <n v="43329.249593850851"/>
    <n v="0"/>
    <n v="43329.249593850851"/>
  </r>
  <r>
    <x v="1"/>
    <x v="4"/>
    <x v="2"/>
    <s v="Konventionel"/>
    <x v="1"/>
    <s v="Grøntsager"/>
    <n v="13.781557554729771"/>
    <n v="343.1607831127713"/>
    <n v="0"/>
    <n v="343.1607831127713"/>
  </r>
  <r>
    <x v="1"/>
    <x v="5"/>
    <x v="2"/>
    <s v="Konventionel"/>
    <x v="1"/>
    <s v="Kartofler"/>
    <n v="23.429909164350718"/>
    <n v="1194.1071800777345"/>
    <n v="0"/>
    <n v="1194.1071800777345"/>
  </r>
  <r>
    <x v="1"/>
    <x v="6"/>
    <x v="2"/>
    <s v="Konventionel"/>
    <x v="1"/>
    <s v="Roer"/>
    <n v="65.45823679728241"/>
    <n v="6382.4711843177083"/>
    <n v="0"/>
    <n v="6382.4711843177083"/>
  </r>
  <r>
    <x v="1"/>
    <x v="7"/>
    <x v="2"/>
    <s v="Konventionel"/>
    <x v="1"/>
    <s v="Majs"/>
    <n v="69.788581747581247"/>
    <n v="3727.5477283018099"/>
    <n v="0"/>
    <n v="3727.5477283018099"/>
  </r>
  <r>
    <x v="1"/>
    <x v="8"/>
    <x v="2"/>
    <s v="Konventionel"/>
    <x v="1"/>
    <s v="Frugt"/>
    <n v="15.054831694490812"/>
    <n v="153.3786253034724"/>
    <n v="0"/>
    <n v="153.3786253034724"/>
  </r>
  <r>
    <x v="1"/>
    <x v="9"/>
    <x v="2"/>
    <s v="Konventionel"/>
    <x v="1"/>
    <s v="Øvrige"/>
    <n v="107.49880006817496"/>
    <n v="3843.6338088349862"/>
    <n v="0"/>
    <n v="3843.6338088349862"/>
  </r>
  <r>
    <x v="1"/>
    <x v="10"/>
    <x v="2"/>
    <s v="Konventionel"/>
    <x v="1"/>
    <s v="Halm"/>
    <n v="780.43619071376429"/>
    <n v="13381.852872934351"/>
    <n v="3202.7883786435377"/>
    <n v="3202.7883786435377"/>
  </r>
  <r>
    <x v="1"/>
    <x v="11"/>
    <x v="2"/>
    <s v="Konventionel"/>
    <x v="1"/>
    <s v="Juletræer"/>
    <n v="23.590835593695122"/>
    <n v="1415.4501356217074"/>
    <n v="0"/>
    <n v="1415.4501356217074"/>
  </r>
  <r>
    <x v="1"/>
    <x v="12"/>
    <x v="2"/>
    <s v="Konventionel"/>
    <x v="1"/>
    <s v="Pil &amp; poppel"/>
    <n v="50.06856406867886"/>
    <n v="1465.4213873759668"/>
    <n v="0"/>
    <n v="1465.4213873759668"/>
  </r>
  <r>
    <x v="1"/>
    <x v="13"/>
    <x v="2"/>
    <s v="Konventionel"/>
    <x v="1"/>
    <s v="Græs"/>
    <n v="5665.2684977777781"/>
    <n v="93748.863101226671"/>
    <n v="0"/>
    <n v="93748.86310122667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70.75818804621053"/>
    <n v="2089.6079781559647"/>
    <n v="982.6007999852327"/>
    <n v="982.6007999852327"/>
  </r>
  <r>
    <x v="1"/>
    <x v="1"/>
    <x v="1"/>
    <s v="Økologisk"/>
    <x v="1"/>
    <s v="Halm"/>
    <n v="10.025894054971282"/>
    <n v="26.470766519697374"/>
    <n v="11.321685657700286"/>
    <n v="11.321685657700286"/>
  </r>
  <r>
    <x v="1"/>
    <x v="2"/>
    <x v="1"/>
    <s v="Økologisk"/>
    <x v="1"/>
    <s v="Halm"/>
    <n v="40.49615226641167"/>
    <n v="117.6008261816595"/>
    <n v="90.490395922621161"/>
    <n v="90.490395922621161"/>
  </r>
  <r>
    <x v="1"/>
    <x v="3"/>
    <x v="1"/>
    <s v="Økologisk"/>
    <x v="1"/>
    <s v="Græs"/>
    <n v="119.07565569377503"/>
    <n v="5530.3878572515096"/>
    <n v="0"/>
    <n v="5530.3878572515096"/>
  </r>
  <r>
    <x v="1"/>
    <x v="4"/>
    <x v="1"/>
    <s v="Økologisk"/>
    <x v="1"/>
    <s v="Grøntsager"/>
    <n v="2.2551639635012357"/>
    <n v="32.007542133973033"/>
    <n v="0"/>
    <n v="32.007542133973033"/>
  </r>
  <r>
    <x v="1"/>
    <x v="5"/>
    <x v="1"/>
    <s v="Økologisk"/>
    <x v="1"/>
    <s v="Kartofler"/>
    <n v="3.8339851359846633"/>
    <n v="111.37763334179597"/>
    <n v="0"/>
    <n v="111.37763334179597"/>
  </r>
  <r>
    <x v="1"/>
    <x v="6"/>
    <x v="1"/>
    <s v="Økologisk"/>
    <x v="1"/>
    <s v="Roer"/>
    <n v="10.711347839555303"/>
    <n v="595.31049410090623"/>
    <n v="0"/>
    <n v="595.31049410090623"/>
  </r>
  <r>
    <x v="1"/>
    <x v="7"/>
    <x v="1"/>
    <s v="Økologisk"/>
    <x v="1"/>
    <s v="Majs"/>
    <n v="11.419949740513296"/>
    <n v="506.26875509844587"/>
    <n v="0"/>
    <n v="506.26875509844587"/>
  </r>
  <r>
    <x v="1"/>
    <x v="8"/>
    <x v="1"/>
    <s v="Økologisk"/>
    <x v="1"/>
    <s v="Frugt"/>
    <n v="2.4635179136439516"/>
    <n v="14.30604268739661"/>
    <n v="0"/>
    <n v="14.30604268739661"/>
  </r>
  <r>
    <x v="1"/>
    <x v="9"/>
    <x v="1"/>
    <s v="Økologisk"/>
    <x v="1"/>
    <s v="Øvrige"/>
    <n v="17.590712738428632"/>
    <n v="358.50620798769967"/>
    <n v="0"/>
    <n v="358.50620798769967"/>
  </r>
  <r>
    <x v="1"/>
    <x v="10"/>
    <x v="1"/>
    <s v="Økologisk"/>
    <x v="1"/>
    <s v="Halm"/>
    <n v="127.70774029861599"/>
    <n v="1248.1619134209677"/>
    <n v="298.7328069534791"/>
    <n v="298.7328069534791"/>
  </r>
  <r>
    <x v="1"/>
    <x v="11"/>
    <x v="1"/>
    <s v="Økologisk"/>
    <x v="1"/>
    <s v="Juletræer"/>
    <n v="3.860318551695566"/>
    <n v="132.02289446798835"/>
    <n v="0"/>
    <n v="132.02289446798835"/>
  </r>
  <r>
    <x v="1"/>
    <x v="12"/>
    <x v="1"/>
    <s v="Økologisk"/>
    <x v="1"/>
    <s v="Pil &amp; poppel"/>
    <n v="8.1930377566929042"/>
    <n v="136.68384940434015"/>
    <n v="0"/>
    <n v="136.68384940434015"/>
  </r>
  <r>
    <x v="1"/>
    <x v="13"/>
    <x v="1"/>
    <s v="Økologisk"/>
    <x v="1"/>
    <s v="Græs"/>
    <n v="927.04393600000026"/>
    <n v="15340.723052928004"/>
    <n v="0"/>
    <n v="15340.723052928004"/>
  </r>
  <r>
    <x v="1"/>
    <x v="0"/>
    <x v="2"/>
    <s v="Økologisk"/>
    <x v="1"/>
    <s v="Halm"/>
    <n v="480.61246598582835"/>
    <n v="2708.7510827947681"/>
    <n v="1273.7417777586347"/>
    <n v="1273.7417777586347"/>
  </r>
  <r>
    <x v="1"/>
    <x v="1"/>
    <x v="2"/>
    <s v="Økologisk"/>
    <x v="1"/>
    <s v="Halm"/>
    <n v="12.996529330518326"/>
    <n v="34.3139565996077"/>
    <n v="14.676259185907776"/>
    <n v="14.676259185907776"/>
  </r>
  <r>
    <x v="1"/>
    <x v="2"/>
    <x v="2"/>
    <s v="Økologisk"/>
    <x v="1"/>
    <s v="Halm"/>
    <n v="52.49501219720031"/>
    <n v="152.44551542066969"/>
    <n v="117.30236508487928"/>
    <n v="117.30236508487928"/>
  </r>
  <r>
    <x v="1"/>
    <x v="3"/>
    <x v="2"/>
    <s v="Økologisk"/>
    <x v="1"/>
    <s v="Græs"/>
    <n v="154.35733145489354"/>
    <n v="7169.0212964371403"/>
    <n v="0"/>
    <n v="7169.0212964371403"/>
  </r>
  <r>
    <x v="1"/>
    <x v="4"/>
    <x v="2"/>
    <s v="Økologisk"/>
    <x v="1"/>
    <s v="Grøntsager"/>
    <n v="2.9233606934275271"/>
    <n v="41.491258321816893"/>
    <n v="0"/>
    <n v="41.491258321816893"/>
  </r>
  <r>
    <x v="1"/>
    <x v="5"/>
    <x v="2"/>
    <s v="Økologisk"/>
    <x v="1"/>
    <s v="Kartofler"/>
    <n v="4.9699807318319706"/>
    <n v="144.378413591217"/>
    <n v="0"/>
    <n v="144.378413591217"/>
  </r>
  <r>
    <x v="1"/>
    <x v="6"/>
    <x v="2"/>
    <s v="Økologisk"/>
    <x v="1"/>
    <s v="Roer"/>
    <n v="13.885080532756874"/>
    <n v="771.69878864932286"/>
    <n v="0"/>
    <n v="771.69878864932286"/>
  </r>
  <r>
    <x v="1"/>
    <x v="7"/>
    <x v="2"/>
    <s v="Økologisk"/>
    <x v="1"/>
    <s v="Majs"/>
    <n v="14.803638552517233"/>
    <n v="656.27431216465186"/>
    <n v="0"/>
    <n v="656.27431216465186"/>
  </r>
  <r>
    <x v="1"/>
    <x v="8"/>
    <x v="2"/>
    <s v="Økologisk"/>
    <x v="1"/>
    <s v="Frugt"/>
    <n v="3.1934491473162328"/>
    <n v="18.544870150328936"/>
    <n v="0"/>
    <n v="18.544870150328936"/>
  </r>
  <r>
    <x v="1"/>
    <x v="9"/>
    <x v="2"/>
    <s v="Økologisk"/>
    <x v="1"/>
    <s v="Øvrige"/>
    <n v="22.802775772037112"/>
    <n v="464.73026961368464"/>
    <n v="0"/>
    <n v="464.73026961368464"/>
  </r>
  <r>
    <x v="1"/>
    <x v="10"/>
    <x v="2"/>
    <s v="Økologisk"/>
    <x v="1"/>
    <s v="Halm"/>
    <n v="165.54707075746515"/>
    <n v="1617.9876655456985"/>
    <n v="387.24623123599127"/>
    <n v="387.24623123599127"/>
  </r>
  <r>
    <x v="1"/>
    <x v="11"/>
    <x v="2"/>
    <s v="Økologisk"/>
    <x v="1"/>
    <s v="Juletræer"/>
    <n v="5.0041166410868438"/>
    <n v="171.14078912517004"/>
    <n v="0"/>
    <n v="171.14078912517004"/>
  </r>
  <r>
    <x v="1"/>
    <x v="12"/>
    <x v="2"/>
    <s v="Økologisk"/>
    <x v="1"/>
    <s v="Pil &amp; poppel"/>
    <n v="10.620604499416729"/>
    <n v="177.18276774636689"/>
    <n v="0"/>
    <n v="177.18276774636689"/>
  </r>
  <r>
    <x v="1"/>
    <x v="13"/>
    <x v="2"/>
    <s v="Økologisk"/>
    <x v="1"/>
    <s v="Græs"/>
    <n v="1201.7236207407409"/>
    <n v="19886.122476017783"/>
    <n v="0"/>
    <n v="19886.12247601778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427.1048367650103"/>
    <n v="14005.606868011808"/>
    <n v="6585.8862794597881"/>
    <n v="6585.8862794597881"/>
  </r>
  <r>
    <x v="1"/>
    <x v="1"/>
    <x v="1"/>
    <s v="Konventionel"/>
    <x v="2"/>
    <s v="Halm"/>
    <n v="25.920929852399002"/>
    <n v="140.0767049223642"/>
    <n v="59.911541281486713"/>
    <n v="59.911541281486713"/>
  </r>
  <r>
    <x v="1"/>
    <x v="2"/>
    <x v="1"/>
    <s v="Konventionel"/>
    <x v="2"/>
    <s v="Halm"/>
    <n v="126.61767705687262"/>
    <n v="779.96489067033542"/>
    <n v="600.16016939777091"/>
    <n v="600.16016939777091"/>
  </r>
  <r>
    <x v="1"/>
    <x v="3"/>
    <x v="1"/>
    <s v="Konventionel"/>
    <x v="2"/>
    <s v="Græs"/>
    <n v="930.46087280069128"/>
    <n v="64637.255911718414"/>
    <n v="0"/>
    <n v="64637.255911718414"/>
  </r>
  <r>
    <x v="1"/>
    <x v="4"/>
    <x v="1"/>
    <s v="Konventionel"/>
    <x v="2"/>
    <s v="Grøntsager"/>
    <n v="4.3793061312021848"/>
    <n v="127.21884311142347"/>
    <n v="0"/>
    <n v="127.21884311142347"/>
  </r>
  <r>
    <x v="1"/>
    <x v="5"/>
    <x v="1"/>
    <s v="Konventionel"/>
    <x v="2"/>
    <s v="Kartofler"/>
    <n v="24.96152253063563"/>
    <n v="1484.1936396549052"/>
    <n v="0"/>
    <n v="1484.1936396549052"/>
  </r>
  <r>
    <x v="1"/>
    <x v="6"/>
    <x v="1"/>
    <s v="Konventionel"/>
    <x v="2"/>
    <s v="Roer"/>
    <n v="28.745329849000054"/>
    <n v="3269.931432494609"/>
    <n v="0"/>
    <n v="3269.931432494609"/>
  </r>
  <r>
    <x v="1"/>
    <x v="7"/>
    <x v="1"/>
    <s v="Konventionel"/>
    <x v="2"/>
    <s v="Majs"/>
    <n v="29.525119108453932"/>
    <n v="1839.8282721241985"/>
    <n v="0"/>
    <n v="1839.8282721241985"/>
  </r>
  <r>
    <x v="1"/>
    <x v="8"/>
    <x v="1"/>
    <s v="Konventionel"/>
    <x v="2"/>
    <s v="Frugt"/>
    <n v="10.713941541908843"/>
    <n v="127.34590916712851"/>
    <n v="0"/>
    <n v="127.34590916712851"/>
  </r>
  <r>
    <x v="1"/>
    <x v="9"/>
    <x v="1"/>
    <s v="Konventionel"/>
    <x v="2"/>
    <s v="Øvrige"/>
    <n v="76.502738996228061"/>
    <n v="3191.2598050943857"/>
    <n v="0"/>
    <n v="3191.2598050943857"/>
  </r>
  <r>
    <x v="1"/>
    <x v="10"/>
    <x v="1"/>
    <s v="Konventionel"/>
    <x v="2"/>
    <s v="Halm"/>
    <n v="715.92621229665679"/>
    <n v="14321.677946210086"/>
    <n v="3427.7244059057543"/>
    <n v="3427.7244059057543"/>
  </r>
  <r>
    <x v="1"/>
    <x v="11"/>
    <x v="1"/>
    <s v="Konventionel"/>
    <x v="2"/>
    <s v="Juletræer"/>
    <n v="16.788685427026323"/>
    <n v="1175.2079798918426"/>
    <n v="0"/>
    <n v="1175.2079798918426"/>
  </r>
  <r>
    <x v="1"/>
    <x v="12"/>
    <x v="1"/>
    <s v="Konventionel"/>
    <x v="2"/>
    <s v="Pil &amp; poppel"/>
    <n v="51.212529273544646"/>
    <n v="1748.7205117795734"/>
    <n v="0"/>
    <n v="1748.7205117795734"/>
  </r>
  <r>
    <x v="1"/>
    <x v="13"/>
    <x v="1"/>
    <s v="Konventionel"/>
    <x v="2"/>
    <s v="Græs"/>
    <n v="4598.2558835555546"/>
    <n v="88773.928087923545"/>
    <n v="0"/>
    <n v="88773.928087923545"/>
  </r>
  <r>
    <x v="1"/>
    <x v="0"/>
    <x v="2"/>
    <s v="Konventionel"/>
    <x v="2"/>
    <s v="Halm"/>
    <n v="1361.1115495157612"/>
    <n v="13357.948746947681"/>
    <n v="6281.3366249182955"/>
    <n v="6281.3366249182955"/>
  </r>
  <r>
    <x v="1"/>
    <x v="1"/>
    <x v="2"/>
    <s v="Konventionel"/>
    <x v="2"/>
    <s v="Halm"/>
    <n v="24.722274136681126"/>
    <n v="133.59916943462483"/>
    <n v="57.141065384076924"/>
    <n v="57.141065384076924"/>
  </r>
  <r>
    <x v="1"/>
    <x v="2"/>
    <x v="2"/>
    <s v="Konventionel"/>
    <x v="2"/>
    <s v="Halm"/>
    <n v="120.76252436060103"/>
    <n v="743.89715006130234"/>
    <n v="572.40709798053285"/>
    <n v="572.40709798053285"/>
  </r>
  <r>
    <x v="1"/>
    <x v="3"/>
    <x v="2"/>
    <s v="Konventionel"/>
    <x v="2"/>
    <s v="Græs"/>
    <n v="887.43378041684423"/>
    <n v="61648.249857997325"/>
    <n v="0"/>
    <n v="61648.249857997325"/>
  </r>
  <r>
    <x v="1"/>
    <x v="4"/>
    <x v="2"/>
    <s v="Konventionel"/>
    <x v="2"/>
    <s v="Grøntsager"/>
    <n v="4.1767948650194251"/>
    <n v="121.33589082881429"/>
    <n v="0"/>
    <n v="121.33589082881429"/>
  </r>
  <r>
    <x v="1"/>
    <x v="5"/>
    <x v="2"/>
    <s v="Konventionel"/>
    <x v="2"/>
    <s v="Kartofler"/>
    <n v="23.807232471415485"/>
    <n v="1415.5604077633488"/>
    <n v="0"/>
    <n v="1415.5604077633488"/>
  </r>
  <r>
    <x v="1"/>
    <x v="6"/>
    <x v="2"/>
    <s v="Konventionel"/>
    <x v="2"/>
    <s v="Roer"/>
    <n v="27.416066040953808"/>
    <n v="3118.7207304139333"/>
    <n v="0"/>
    <n v="3118.7207304139333"/>
  </r>
  <r>
    <x v="1"/>
    <x v="7"/>
    <x v="2"/>
    <s v="Konventionel"/>
    <x v="2"/>
    <s v="Majs"/>
    <n v="28.159795681473401"/>
    <n v="1754.7495080953338"/>
    <n v="0"/>
    <n v="1754.7495080953338"/>
  </r>
  <r>
    <x v="1"/>
    <x v="8"/>
    <x v="2"/>
    <s v="Konventionel"/>
    <x v="2"/>
    <s v="Frugt"/>
    <n v="10.218499158467973"/>
    <n v="121.45708099755032"/>
    <n v="0"/>
    <n v="121.45708099755032"/>
  </r>
  <r>
    <x v="1"/>
    <x v="9"/>
    <x v="2"/>
    <s v="Konventionel"/>
    <x v="2"/>
    <s v="Øvrige"/>
    <n v="72.965040083107695"/>
    <n v="3043.6870973443565"/>
    <n v="0"/>
    <n v="3043.6870973443565"/>
  </r>
  <r>
    <x v="1"/>
    <x v="10"/>
    <x v="2"/>
    <s v="Konventionel"/>
    <x v="2"/>
    <s v="Halm"/>
    <n v="682.81979785519286"/>
    <n v="13659.40382152985"/>
    <n v="3269.2169189274537"/>
    <n v="3269.2169189274537"/>
  </r>
  <r>
    <x v="1"/>
    <x v="11"/>
    <x v="2"/>
    <s v="Konventionel"/>
    <x v="2"/>
    <s v="Juletræer"/>
    <n v="16.012330031556893"/>
    <n v="1120.8631022089824"/>
    <n v="0"/>
    <n v="1120.8631022089824"/>
  </r>
  <r>
    <x v="1"/>
    <x v="12"/>
    <x v="2"/>
    <s v="Konventionel"/>
    <x v="2"/>
    <s v="Pil &amp; poppel"/>
    <n v="48.844319827369169"/>
    <n v="1667.8548233735817"/>
    <n v="0"/>
    <n v="1667.8548233735817"/>
  </r>
  <r>
    <x v="1"/>
    <x v="13"/>
    <x v="2"/>
    <s v="Konventionel"/>
    <x v="2"/>
    <s v="Græs"/>
    <n v="4385.6197733333329"/>
    <n v="84668.775343973335"/>
    <n v="0"/>
    <n v="84668.77534397333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22.72734446621553"/>
    <n v="1464.516926256264"/>
    <n v="688.66290633195149"/>
    <n v="688.66290633195149"/>
  </r>
  <r>
    <x v="1"/>
    <x v="1"/>
    <x v="1"/>
    <s v="Økologisk"/>
    <x v="2"/>
    <s v="Halm"/>
    <n v="4.0454630405478218"/>
    <n v="12.461158894538645"/>
    <n v="5.3297030076420846"/>
    <n v="5.3297030076420846"/>
  </r>
  <r>
    <x v="1"/>
    <x v="2"/>
    <x v="1"/>
    <s v="Økologisk"/>
    <x v="2"/>
    <s v="Halm"/>
    <n v="19.761140349916538"/>
    <n v="66.950743505517238"/>
    <n v="51.516638818247969"/>
    <n v="51.516638818247969"/>
  </r>
  <r>
    <x v="1"/>
    <x v="3"/>
    <x v="1"/>
    <s v="Økologisk"/>
    <x v="2"/>
    <s v="Græs"/>
    <n v="145.21643679548362"/>
    <n v="7868.5584364207507"/>
    <n v="0"/>
    <n v="7868.5584364207507"/>
  </r>
  <r>
    <x v="1"/>
    <x v="4"/>
    <x v="1"/>
    <s v="Økologisk"/>
    <x v="2"/>
    <s v="Grøntsager"/>
    <n v="0.68347552336681505"/>
    <n v="11.317329453669405"/>
    <n v="0"/>
    <n v="11.317329453669405"/>
  </r>
  <r>
    <x v="1"/>
    <x v="5"/>
    <x v="1"/>
    <s v="Økologisk"/>
    <x v="2"/>
    <s v="Kartofler"/>
    <n v="3.8957289498679888"/>
    <n v="132.03317985138142"/>
    <n v="0"/>
    <n v="132.03317985138142"/>
  </r>
  <r>
    <x v="1"/>
    <x v="6"/>
    <x v="1"/>
    <s v="Økologisk"/>
    <x v="2"/>
    <s v="Roer"/>
    <n v="4.486265352156078"/>
    <n v="290.89158812769955"/>
    <n v="0"/>
    <n v="290.89158812769955"/>
  </r>
  <r>
    <x v="1"/>
    <x v="7"/>
    <x v="1"/>
    <s v="Økologisk"/>
    <x v="2"/>
    <s v="Majs"/>
    <n v="4.6079665660592841"/>
    <n v="238.32688773585716"/>
    <n v="0"/>
    <n v="238.32688773585716"/>
  </r>
  <r>
    <x v="1"/>
    <x v="8"/>
    <x v="1"/>
    <s v="Økologisk"/>
    <x v="2"/>
    <s v="Frugt"/>
    <n v="1.6721180441129408"/>
    <n v="11.328633191226057"/>
    <n v="0"/>
    <n v="11.328633191226057"/>
  </r>
  <r>
    <x v="1"/>
    <x v="9"/>
    <x v="1"/>
    <s v="Økologisk"/>
    <x v="2"/>
    <s v="Øvrige"/>
    <n v="11.939733831781261"/>
    <n v="283.89299653411911"/>
    <n v="0"/>
    <n v="283.89299653411911"/>
  </r>
  <r>
    <x v="1"/>
    <x v="10"/>
    <x v="1"/>
    <s v="Økologisk"/>
    <x v="2"/>
    <s v="Halm"/>
    <n v="111.73414873994066"/>
    <n v="1274.0498473536027"/>
    <n v="304.92877807450617"/>
    <n v="304.92877807450617"/>
  </r>
  <r>
    <x v="1"/>
    <x v="11"/>
    <x v="1"/>
    <s v="Økologisk"/>
    <x v="2"/>
    <s v="Juletræer"/>
    <n v="2.6201994597093101"/>
    <n v="104.54595844240148"/>
    <n v="0"/>
    <n v="104.54595844240148"/>
  </r>
  <r>
    <x v="1"/>
    <x v="12"/>
    <x v="1"/>
    <s v="Økologisk"/>
    <x v="2"/>
    <s v="Pil &amp; poppel"/>
    <n v="7.9927068808422277"/>
    <n v="155.5653680710268"/>
    <n v="0"/>
    <n v="155.5653680710268"/>
  </r>
  <r>
    <x v="1"/>
    <x v="13"/>
    <x v="1"/>
    <s v="Økologisk"/>
    <x v="2"/>
    <s v="Græs"/>
    <n v="717.64687200000003"/>
    <n v="13854.890510832001"/>
    <n v="0"/>
    <n v="13854.890510832001"/>
  </r>
  <r>
    <x v="1"/>
    <x v="0"/>
    <x v="2"/>
    <s v="Økologisk"/>
    <x v="2"/>
    <s v="Halm"/>
    <n v="288.72063171546455"/>
    <n v="1898.4478673692311"/>
    <n v="892.71117487475169"/>
    <n v="892.71117487475169"/>
  </r>
  <r>
    <x v="1"/>
    <x v="1"/>
    <x v="2"/>
    <s v="Økologisk"/>
    <x v="2"/>
    <s v="Halm"/>
    <n v="5.2441187562656939"/>
    <n v="16.153354122550095"/>
    <n v="6.9088742691656639"/>
    <n v="6.9088742691656639"/>
  </r>
  <r>
    <x v="1"/>
    <x v="2"/>
    <x v="2"/>
    <s v="Økologisk"/>
    <x v="2"/>
    <s v="Halm"/>
    <n v="25.616293046188098"/>
    <n v="86.788000840485282"/>
    <n v="66.780828097728843"/>
    <n v="66.780828097728843"/>
  </r>
  <r>
    <x v="1"/>
    <x v="3"/>
    <x v="2"/>
    <s v="Økologisk"/>
    <x v="2"/>
    <s v="Græs"/>
    <n v="188.24352917933061"/>
    <n v="10199.983158323193"/>
    <n v="0"/>
    <n v="10199.983158323193"/>
  </r>
  <r>
    <x v="1"/>
    <x v="4"/>
    <x v="2"/>
    <s v="Økologisk"/>
    <x v="2"/>
    <s v="Grøntsager"/>
    <n v="0.88598678954957488"/>
    <n v="14.670612254756634"/>
    <n v="0"/>
    <n v="14.670612254756634"/>
  </r>
  <r>
    <x v="1"/>
    <x v="5"/>
    <x v="2"/>
    <s v="Økologisk"/>
    <x v="2"/>
    <s v="Kartofler"/>
    <n v="5.0500190090881336"/>
    <n v="171.15412202956853"/>
    <n v="0"/>
    <n v="171.15412202956853"/>
  </r>
  <r>
    <x v="1"/>
    <x v="6"/>
    <x v="2"/>
    <s v="Økologisk"/>
    <x v="2"/>
    <s v="Roer"/>
    <n v="5.8155291602023231"/>
    <n v="377.08168831368459"/>
    <n v="0"/>
    <n v="377.08168831368459"/>
  </r>
  <r>
    <x v="1"/>
    <x v="7"/>
    <x v="2"/>
    <s v="Økologisk"/>
    <x v="2"/>
    <s v="Majs"/>
    <n v="5.9732899930398125"/>
    <n v="308.94226187981485"/>
    <n v="0"/>
    <n v="308.94226187981485"/>
  </r>
  <r>
    <x v="1"/>
    <x v="8"/>
    <x v="2"/>
    <s v="Økologisk"/>
    <x v="2"/>
    <s v="Frugt"/>
    <n v="2.1675604275538123"/>
    <n v="14.685265247885631"/>
    <n v="0"/>
    <n v="14.685265247885631"/>
  </r>
  <r>
    <x v="1"/>
    <x v="9"/>
    <x v="2"/>
    <s v="Økologisk"/>
    <x v="2"/>
    <s v="Øvrige"/>
    <n v="15.47743274490163"/>
    <n v="368.00943995163584"/>
    <n v="0"/>
    <n v="368.00943995163584"/>
  </r>
  <r>
    <x v="1"/>
    <x v="10"/>
    <x v="2"/>
    <s v="Økologisk"/>
    <x v="2"/>
    <s v="Halm"/>
    <n v="144.84056318140455"/>
    <n v="1651.5460984213366"/>
    <n v="395.27804565213751"/>
    <n v="395.27804565213751"/>
  </r>
  <r>
    <x v="1"/>
    <x v="11"/>
    <x v="2"/>
    <s v="Økologisk"/>
    <x v="2"/>
    <s v="Juletræer"/>
    <n v="3.3965548551787355"/>
    <n v="135.52253872163155"/>
    <n v="0"/>
    <n v="135.52253872163155"/>
  </r>
  <r>
    <x v="1"/>
    <x v="12"/>
    <x v="2"/>
    <s v="Økologisk"/>
    <x v="2"/>
    <s v="Pil &amp; poppel"/>
    <n v="10.3609163270177"/>
    <n v="201.65881046244206"/>
    <n v="0"/>
    <n v="201.65881046244206"/>
  </r>
  <r>
    <x v="1"/>
    <x v="13"/>
    <x v="2"/>
    <s v="Økologisk"/>
    <x v="2"/>
    <s v="Græs"/>
    <n v="930.28298222222213"/>
    <n v="17960.043254782224"/>
    <n v="0"/>
    <n v="17960.04325478222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398533.7934721429"/>
  </r>
  <r>
    <x v="1"/>
    <x v="0"/>
    <x v="1"/>
    <n v="225286.45082149099"/>
  </r>
  <r>
    <x v="2"/>
    <x v="0"/>
    <x v="1"/>
    <n v="371797.62097043003"/>
  </r>
  <r>
    <x v="3"/>
    <x v="0"/>
    <x v="1"/>
    <n v="28400602.406294856"/>
  </r>
  <r>
    <x v="4"/>
    <x v="0"/>
    <x v="1"/>
    <n v="218755.7836858769"/>
  </r>
  <r>
    <x v="5"/>
    <x v="0"/>
    <x v="1"/>
    <n v="1783325.2175353111"/>
  </r>
  <r>
    <x v="6"/>
    <x v="0"/>
    <x v="1"/>
    <n v="4946902.7535971384"/>
  </r>
  <r>
    <x v="7"/>
    <x v="0"/>
    <x v="1"/>
    <n v="5921155.5578735983"/>
  </r>
  <r>
    <x v="8"/>
    <x v="0"/>
    <x v="1"/>
    <n v="32218.723811815202"/>
  </r>
  <r>
    <x v="9"/>
    <x v="0"/>
    <x v="1"/>
    <n v="1028163.7902040067"/>
  </r>
  <r>
    <x v="10"/>
    <x v="0"/>
    <x v="1"/>
    <n v="1122133.6966349066"/>
  </r>
  <r>
    <x v="11"/>
    <x v="0"/>
    <x v="1"/>
    <n v="715738.37153588282"/>
  </r>
  <r>
    <x v="12"/>
    <x v="0"/>
    <x v="1"/>
    <n v="154113.19774513159"/>
  </r>
  <r>
    <x v="0"/>
    <x v="0"/>
    <x v="2"/>
    <n v="5414026.8902810384"/>
  </r>
  <r>
    <x v="1"/>
    <x v="0"/>
    <x v="2"/>
    <n v="224901.75438810108"/>
  </r>
  <r>
    <x v="2"/>
    <x v="0"/>
    <x v="2"/>
    <n v="370660.6274963881"/>
  </r>
  <r>
    <x v="3"/>
    <x v="0"/>
    <x v="2"/>
    <n v="28775768.450113945"/>
  </r>
  <r>
    <x v="4"/>
    <x v="0"/>
    <x v="2"/>
    <n v="216581.36093452224"/>
  </r>
  <r>
    <x v="5"/>
    <x v="0"/>
    <x v="2"/>
    <n v="1781984.509456197"/>
  </r>
  <r>
    <x v="6"/>
    <x v="0"/>
    <x v="2"/>
    <n v="4928756.7934970316"/>
  </r>
  <r>
    <x v="7"/>
    <x v="0"/>
    <x v="2"/>
    <n v="5980572.9398795273"/>
  </r>
  <r>
    <x v="8"/>
    <x v="0"/>
    <x v="2"/>
    <n v="32149.585150650411"/>
  </r>
  <r>
    <x v="9"/>
    <x v="0"/>
    <x v="2"/>
    <n v="1027472.506321969"/>
  </r>
  <r>
    <x v="10"/>
    <x v="0"/>
    <x v="2"/>
    <n v="1122115.8049381305"/>
  </r>
  <r>
    <x v="11"/>
    <x v="0"/>
    <x v="2"/>
    <n v="714570.3554189268"/>
  </r>
  <r>
    <x v="12"/>
    <x v="0"/>
    <x v="2"/>
    <n v="154949.7490442262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94975.3137968828"/>
  </r>
  <r>
    <x v="1"/>
    <x v="1"/>
    <x v="1"/>
    <n v="65459.686512202337"/>
  </r>
  <r>
    <x v="2"/>
    <x v="1"/>
    <x v="1"/>
    <n v="110532.40398074606"/>
  </r>
  <r>
    <x v="3"/>
    <x v="1"/>
    <x v="1"/>
    <n v="7895881.161335798"/>
  </r>
  <r>
    <x v="4"/>
    <x v="1"/>
    <x v="1"/>
    <n v="65388.861876856266"/>
  </r>
  <r>
    <x v="5"/>
    <x v="1"/>
    <x v="1"/>
    <n v="508362.7913025436"/>
  </r>
  <r>
    <x v="6"/>
    <x v="1"/>
    <x v="1"/>
    <n v="1488741.8735992862"/>
  </r>
  <r>
    <x v="7"/>
    <x v="1"/>
    <x v="1"/>
    <n v="1706260.1464788285"/>
  </r>
  <r>
    <x v="8"/>
    <x v="1"/>
    <x v="1"/>
    <n v="9699.0512854034223"/>
  </r>
  <r>
    <x v="9"/>
    <x v="1"/>
    <x v="1"/>
    <n v="299252.17599197297"/>
  </r>
  <r>
    <x v="10"/>
    <x v="1"/>
    <x v="1"/>
    <n v="346630.49211305089"/>
  </r>
  <r>
    <x v="11"/>
    <x v="1"/>
    <x v="1"/>
    <n v="209163.10303539436"/>
  </r>
  <r>
    <x v="12"/>
    <x v="1"/>
    <x v="1"/>
    <n v="42488.00877346145"/>
  </r>
  <r>
    <x v="0"/>
    <x v="1"/>
    <x v="2"/>
    <n v="1642235.7978092346"/>
  </r>
  <r>
    <x v="1"/>
    <x v="1"/>
    <x v="2"/>
    <n v="67062.574851910627"/>
  </r>
  <r>
    <x v="2"/>
    <x v="1"/>
    <x v="2"/>
    <n v="113182.04384415773"/>
  </r>
  <r>
    <x v="3"/>
    <x v="1"/>
    <x v="2"/>
    <n v="8181363.2306406535"/>
  </r>
  <r>
    <x v="4"/>
    <x v="1"/>
    <x v="2"/>
    <n v="66539.660453061777"/>
  </r>
  <r>
    <x v="5"/>
    <x v="1"/>
    <x v="2"/>
    <n v="520788.5325158292"/>
  </r>
  <r>
    <x v="6"/>
    <x v="1"/>
    <x v="2"/>
    <n v="1525196.4678207021"/>
  </r>
  <r>
    <x v="7"/>
    <x v="1"/>
    <x v="2"/>
    <n v="1767975.5826667205"/>
  </r>
  <r>
    <x v="8"/>
    <x v="1"/>
    <x v="2"/>
    <n v="9944.0855806479794"/>
  </r>
  <r>
    <x v="9"/>
    <x v="1"/>
    <x v="2"/>
    <n v="306756.0551149071"/>
  </r>
  <r>
    <x v="10"/>
    <x v="1"/>
    <x v="2"/>
    <n v="355996.9988204384"/>
  </r>
  <r>
    <x v="11"/>
    <x v="1"/>
    <x v="2"/>
    <n v="214327.36252781507"/>
  </r>
  <r>
    <x v="12"/>
    <x v="1"/>
    <x v="2"/>
    <n v="43629.68708310928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00398.2131878724"/>
  </r>
  <r>
    <x v="0"/>
    <x v="2"/>
    <x v="1"/>
    <s v="JB1-10"/>
    <n v="488542.4475489904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703165.6205952798"/>
  </r>
  <r>
    <x v="0"/>
    <x v="2"/>
    <x v="2"/>
    <s v="JB1-10"/>
    <n v="585775.04014158307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937.78681212745"/>
  </r>
  <r>
    <x v="1"/>
    <x v="2"/>
    <x v="1"/>
    <s v="JB1-10"/>
    <n v="135467.55245100948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3170.37940472004"/>
  </r>
  <r>
    <x v="1"/>
    <x v="2"/>
    <x v="2"/>
    <s v="JB1-10"/>
    <n v="150234.95985841687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395.5240148628"/>
  </r>
  <r>
    <x v="1"/>
    <s v="Vestdanmark"/>
    <x v="0"/>
    <x v="1"/>
    <n v="2922.545553110308"/>
  </r>
  <r>
    <x v="1"/>
    <s v="Vestdanmark"/>
    <x v="23"/>
    <x v="1"/>
    <n v="67038.95730919046"/>
  </r>
  <r>
    <x v="1"/>
    <s v="Vestdanmark"/>
    <x v="24"/>
    <x v="1"/>
    <n v="256198.86995640022"/>
  </r>
  <r>
    <x v="1"/>
    <s v="Vestdanmark"/>
    <x v="25"/>
    <x v="1"/>
    <n v="22018.622466809651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765.563352610865"/>
  </r>
  <r>
    <x v="1"/>
    <s v="Vestdanmark"/>
    <x v="0"/>
    <x v="2"/>
    <n v="2904.8671673179329"/>
  </r>
  <r>
    <x v="1"/>
    <s v="Vestdanmark"/>
    <x v="23"/>
    <x v="2"/>
    <n v="66710.304652357008"/>
  </r>
  <r>
    <x v="1"/>
    <s v="Vestdanmark"/>
    <x v="24"/>
    <x v="2"/>
    <n v="254724.42475046791"/>
  </r>
  <r>
    <x v="1"/>
    <s v="Vestdanmark"/>
    <x v="25"/>
    <x v="2"/>
    <n v="21875.621442119991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538.475985137196"/>
  </r>
  <r>
    <x v="1"/>
    <s v="Østdanmark"/>
    <x v="0"/>
    <x v="1"/>
    <n v="863.45444688969167"/>
  </r>
  <r>
    <x v="1"/>
    <s v="Østdanmark"/>
    <x v="23"/>
    <x v="1"/>
    <n v="18638.04269080954"/>
  </r>
  <r>
    <x v="1"/>
    <s v="Østdanmark"/>
    <x v="24"/>
    <x v="1"/>
    <n v="73827.130043599784"/>
  </r>
  <r>
    <x v="1"/>
    <s v="Østdanmark"/>
    <x v="25"/>
    <x v="1"/>
    <n v="6626.377533190345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168.436647389117"/>
  </r>
  <r>
    <x v="1"/>
    <s v="Østdanmark"/>
    <x v="0"/>
    <x v="2"/>
    <n v="881.1328326820676"/>
  </r>
  <r>
    <x v="1"/>
    <s v="Østdanmark"/>
    <x v="23"/>
    <x v="2"/>
    <n v="18966.695347643046"/>
  </r>
  <r>
    <x v="1"/>
    <s v="Østdanmark"/>
    <x v="24"/>
    <x v="2"/>
    <n v="75301.575249532107"/>
  </r>
  <r>
    <x v="1"/>
    <s v="Østdanmark"/>
    <x v="25"/>
    <x v="2"/>
    <n v="6769.3785578800062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718311.2555674212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1792000.0223123315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718311.2555674212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1792000.0223123315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01872.0730281085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219952.13522212644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01872.0730281084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219952.13522212638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418895.3547153"/>
  </r>
  <r>
    <x v="4"/>
    <s v="Vestdanmark"/>
    <x v="34"/>
    <x v="1"/>
    <n v="118975.23871053761"/>
  </r>
  <r>
    <x v="4"/>
    <s v="Vestdanmark"/>
    <x v="35"/>
    <x v="1"/>
    <n v="154113.19774513159"/>
  </r>
  <r>
    <x v="4"/>
    <s v="Vestdanmark"/>
    <x v="36"/>
    <x v="1"/>
    <n v="1270319.2592548286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93189.96929349634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64532.04377896746"/>
  </r>
  <r>
    <x v="4"/>
    <s v="Østdanmark"/>
    <x v="34"/>
    <x v="1"/>
    <n v="35370.36927383874"/>
  </r>
  <r>
    <x v="4"/>
    <s v="Østdanmark"/>
    <x v="35"/>
    <x v="1"/>
    <n v="42488.00877346145"/>
  </r>
  <r>
    <x v="4"/>
    <s v="Østdanmark"/>
    <x v="36"/>
    <x v="1"/>
    <n v="371256.09920674853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4713.46881530106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226107.8204227064"/>
  </r>
  <r>
    <x v="4"/>
    <s v="Vestdanmark"/>
    <x v="34"/>
    <x v="2"/>
    <n v="118611.40079884419"/>
  </r>
  <r>
    <x v="4"/>
    <s v="Vestdanmark"/>
    <x v="35"/>
    <x v="2"/>
    <n v="154949.74904422625"/>
  </r>
  <r>
    <x v="4"/>
    <s v="Vestdanmark"/>
    <x v="36"/>
    <x v="2"/>
    <n v="1364632.069484358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462686.21419248445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28148.37928965548"/>
  </r>
  <r>
    <x v="4"/>
    <s v="Østdanmark"/>
    <x v="34"/>
    <x v="2"/>
    <n v="36218.254030130476"/>
  </r>
  <r>
    <x v="4"/>
    <s v="Østdanmark"/>
    <x v="35"/>
    <x v="2"/>
    <n v="43629.687083109289"/>
  </r>
  <r>
    <x v="4"/>
    <s v="Østdanmark"/>
    <x v="36"/>
    <x v="2"/>
    <n v="385847.82849847211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27046.30450353827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507483.3175881065"/>
  </r>
  <r>
    <x v="6"/>
    <s v="Vestdanmark"/>
    <x v="15"/>
    <x v="1"/>
    <n v="1298349.6711335778"/>
  </r>
  <r>
    <x v="6"/>
    <s v="Vestdanmark"/>
    <x v="16"/>
    <x v="1"/>
    <n v="834.27261355454812"/>
  </r>
  <r>
    <x v="6"/>
    <s v="Vestdanmark"/>
    <x v="20"/>
    <x v="1"/>
    <n v="502160.95849399589"/>
  </r>
  <r>
    <x v="6"/>
    <s v="Vestdanmark"/>
    <x v="38"/>
    <x v="1"/>
    <n v="24536460.551041305"/>
  </r>
  <r>
    <x v="6"/>
    <s v="Vestdanmark"/>
    <x v="39"/>
    <x v="1"/>
    <n v="513284.74461432674"/>
  </r>
  <r>
    <x v="6"/>
    <s v="Vestdanmark"/>
    <x v="14"/>
    <x v="2"/>
    <n v="1443229.1767579557"/>
  </r>
  <r>
    <x v="6"/>
    <s v="Vestdanmark"/>
    <x v="15"/>
    <x v="2"/>
    <n v="1273540.6502549821"/>
  </r>
  <r>
    <x v="6"/>
    <s v="Vestdanmark"/>
    <x v="16"/>
    <x v="2"/>
    <n v="861.55317224824194"/>
  </r>
  <r>
    <x v="6"/>
    <s v="Vestdanmark"/>
    <x v="20"/>
    <x v="2"/>
    <n v="525831.49845533748"/>
  </r>
  <r>
    <x v="6"/>
    <s v="Vestdanmark"/>
    <x v="38"/>
    <x v="2"/>
    <n v="23799312.978394996"/>
  </r>
  <r>
    <x v="6"/>
    <s v="Vestdanmark"/>
    <x v="39"/>
    <x v="2"/>
    <n v="435280.77140187437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218429.98380428454"/>
  </r>
  <r>
    <x v="6"/>
    <s v="Østdanmark"/>
    <x v="15"/>
    <x v="1"/>
    <n v="92278.917266620876"/>
  </r>
  <r>
    <x v="6"/>
    <s v="Østdanmark"/>
    <x v="16"/>
    <x v="1"/>
    <n v="70.020192515285444"/>
  </r>
  <r>
    <x v="6"/>
    <s v="Østdanmark"/>
    <x v="20"/>
    <x v="1"/>
    <n v="67774.717172805787"/>
  </r>
  <r>
    <x v="6"/>
    <s v="Østdanmark"/>
    <x v="38"/>
    <x v="1"/>
    <n v="3985467.3639692026"/>
  </r>
  <r>
    <x v="6"/>
    <s v="Østdanmark"/>
    <x v="39"/>
    <x v="1"/>
    <n v="319547.2882527773"/>
  </r>
  <r>
    <x v="6"/>
    <s v="Østdanmark"/>
    <x v="14"/>
    <x v="2"/>
    <n v="209119.74416372692"/>
  </r>
  <r>
    <x v="6"/>
    <s v="Østdanmark"/>
    <x v="15"/>
    <x v="2"/>
    <n v="90515.640673249072"/>
  </r>
  <r>
    <x v="6"/>
    <s v="Østdanmark"/>
    <x v="16"/>
    <x v="2"/>
    <n v="72.309839736855295"/>
  </r>
  <r>
    <x v="6"/>
    <s v="Østdanmark"/>
    <x v="20"/>
    <x v="2"/>
    <n v="71371.713113742837"/>
  </r>
  <r>
    <x v="6"/>
    <s v="Østdanmark"/>
    <x v="38"/>
    <x v="2"/>
    <n v="3937996.2168795727"/>
  </r>
  <r>
    <x v="6"/>
    <s v="Østdanmark"/>
    <x v="39"/>
    <x v="2"/>
    <n v="301568.11342159985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371797.62097043003"/>
  </r>
  <r>
    <x v="8"/>
    <s v="Vestdanmark"/>
    <x v="40"/>
    <x v="2"/>
    <n v="370660.6274963881"/>
  </r>
  <r>
    <x v="8"/>
    <s v="Østdanmark"/>
    <x v="40"/>
    <x v="0"/>
    <n v="192563.22613808865"/>
  </r>
  <r>
    <x v="8"/>
    <s v="Østdanmark"/>
    <x v="40"/>
    <x v="1"/>
    <n v="110532.40398074606"/>
  </r>
  <r>
    <x v="8"/>
    <s v="Østdanmark"/>
    <x v="40"/>
    <x v="2"/>
    <n v="113182.04384415773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0" zoomScale="70" zoomScaleNormal="70" workbookViewId="0">
      <selection activeCell="B1" sqref="B1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11351058.833954372</v>
      </c>
      <c r="R37" s="342">
        <f t="shared" ref="R37:R38" si="0">1-Q37/$Q$35</f>
        <v>0.43244705830228147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8754493.2425308079</v>
      </c>
      <c r="R38" s="342">
        <f t="shared" si="0"/>
        <v>0.56227533787345962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181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256</v>
      </c>
    </row>
    <row r="12" spans="1:1" x14ac:dyDescent="0.25">
      <c r="A12" s="381" t="s">
        <v>110</v>
      </c>
    </row>
    <row r="13" spans="1:1" x14ac:dyDescent="0.25">
      <c r="A13" s="355" t="s">
        <v>226</v>
      </c>
    </row>
    <row r="14" spans="1:1" s="168" customFormat="1" x14ac:dyDescent="0.25">
      <c r="A14" s="382" t="s">
        <v>207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203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220</v>
      </c>
    </row>
    <row r="26" spans="1:1" x14ac:dyDescent="0.25">
      <c r="A26" s="358" t="s">
        <v>202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223</v>
      </c>
    </row>
    <row r="30" spans="1:1" x14ac:dyDescent="0.25">
      <c r="A30" s="359" t="s">
        <v>199</v>
      </c>
    </row>
    <row r="31" spans="1:1" x14ac:dyDescent="0.25">
      <c r="A31" s="352" t="s">
        <v>222</v>
      </c>
    </row>
    <row r="32" spans="1:1" x14ac:dyDescent="0.25">
      <c r="A32" s="415" t="s">
        <v>162</v>
      </c>
    </row>
    <row r="33" spans="1:1" x14ac:dyDescent="0.25">
      <c r="A33" s="361" t="s">
        <v>192</v>
      </c>
    </row>
    <row r="34" spans="1:1" x14ac:dyDescent="0.25">
      <c r="A34" s="356" t="s">
        <v>218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193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305</v>
      </c>
    </row>
    <row r="55" spans="1:1" x14ac:dyDescent="0.25">
      <c r="A55" s="389" t="s">
        <v>306</v>
      </c>
    </row>
    <row r="56" spans="1:1" x14ac:dyDescent="0.25">
      <c r="A56" s="364" t="s">
        <v>308</v>
      </c>
    </row>
    <row r="57" spans="1:1" x14ac:dyDescent="0.25">
      <c r="A57" s="349" t="s">
        <v>310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234</v>
      </c>
    </row>
    <row r="61" spans="1:1" x14ac:dyDescent="0.25">
      <c r="A61" s="394" t="s">
        <v>227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175</v>
      </c>
    </row>
    <row r="65" spans="1:8" x14ac:dyDescent="0.25">
      <c r="A65" s="373" t="s">
        <v>176</v>
      </c>
    </row>
    <row r="66" spans="1:8" x14ac:dyDescent="0.25">
      <c r="A66" s="374" t="s">
        <v>177</v>
      </c>
    </row>
    <row r="67" spans="1:8" x14ac:dyDescent="0.25">
      <c r="A67" s="375" t="s">
        <v>178</v>
      </c>
    </row>
    <row r="68" spans="1:8" x14ac:dyDescent="0.25">
      <c r="A68" s="376" t="s">
        <v>179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330</v>
      </c>
    </row>
    <row r="78" spans="1:8" x14ac:dyDescent="0.2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D10" sqref="D10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140625" style="1" bestFit="1" customWidth="1"/>
    <col min="4" max="4" width="11" style="1" bestFit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v>61600</v>
      </c>
      <c r="D5" s="9">
        <v>173600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3" zoomScale="85" zoomScaleNormal="85" workbookViewId="0">
      <selection activeCell="D33" sqref="D3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0.74345000000000006</v>
      </c>
      <c r="E17" s="3"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0.40253334285647835</v>
      </c>
      <c r="E32" s="90"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4.5329688585482669E-2</v>
      </c>
      <c r="E34" s="90"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3.3466912404096723E-2</v>
      </c>
      <c r="E38" s="90"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6.7759287296729281E-2</v>
      </c>
      <c r="E39" s="90"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1.7968670218625631E-2</v>
      </c>
      <c r="E41" s="90"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237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4" sqref="D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1</v>
      </c>
      <c r="D14" s="8">
        <v>1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t="e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#REF!</v>
      </c>
      <c r="E23" s="109" t="e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#REF!</v>
      </c>
      <c r="F23" s="109" t="e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#REF!</v>
      </c>
      <c r="G23" s="109" t="e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#REF!</v>
      </c>
      <c r="H23" s="109" t="e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#REF!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t="e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#REF!</v>
      </c>
      <c r="E24" s="109" t="e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#REF!</v>
      </c>
      <c r="F24" s="109" t="e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#REF!</v>
      </c>
      <c r="G24" s="109" t="e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#REF!</v>
      </c>
      <c r="H24" s="109" t="e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#REF!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t="e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#REF!</v>
      </c>
      <c r="E25" s="109" t="e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#REF!</v>
      </c>
      <c r="F25" s="109" t="e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#REF!</v>
      </c>
      <c r="G25" s="109" t="e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#REF!</v>
      </c>
      <c r="H25" s="109" t="e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#REF!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t="e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#REF!</v>
      </c>
      <c r="E26" s="109" t="e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#REF!</v>
      </c>
      <c r="F26" s="109" t="e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#REF!</v>
      </c>
      <c r="G26" s="109" t="e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#REF!</v>
      </c>
      <c r="H26" s="109" t="e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#REF!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t="e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#REF!</v>
      </c>
      <c r="E27" s="109" t="e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#REF!</v>
      </c>
      <c r="F27" s="109" t="e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#REF!</v>
      </c>
      <c r="G27" s="109" t="e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#REF!</v>
      </c>
      <c r="H27" s="109" t="e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#REF!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t="e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#REF!</v>
      </c>
      <c r="E28" s="109" t="e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#REF!</v>
      </c>
      <c r="F28" s="109" t="e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#REF!</v>
      </c>
      <c r="G28" s="109" t="e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#REF!</v>
      </c>
      <c r="H28" s="109" t="e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#REF!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t="e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#REF!</v>
      </c>
      <c r="E29" s="109" t="e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#REF!</v>
      </c>
      <c r="F29" s="109" t="e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#REF!</v>
      </c>
      <c r="G29" s="109" t="e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#REF!</v>
      </c>
      <c r="H29" s="109" t="e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#REF!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t="e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#REF!</v>
      </c>
      <c r="E30" s="109" t="e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#REF!</v>
      </c>
      <c r="F30" s="109" t="e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#REF!</v>
      </c>
      <c r="G30" s="109" t="e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#REF!</v>
      </c>
      <c r="H30" s="109" t="e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#REF!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t="e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#REF!</v>
      </c>
      <c r="E31" s="109" t="e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#REF!</v>
      </c>
      <c r="F31" s="109" t="e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#REF!</v>
      </c>
      <c r="G31" s="109" t="e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#REF!</v>
      </c>
      <c r="H31" s="109" t="e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#REF!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t="e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#REF!</v>
      </c>
      <c r="E32" s="109" t="e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#REF!</v>
      </c>
      <c r="F32" s="109" t="e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#REF!</v>
      </c>
      <c r="G32" s="109" t="e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#REF!</v>
      </c>
      <c r="H32" s="109" t="e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#REF!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t="e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#REF!</v>
      </c>
      <c r="E33" s="109" t="e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#REF!</v>
      </c>
      <c r="F33" s="109" t="e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#REF!</v>
      </c>
      <c r="G33" s="109" t="e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#REF!</v>
      </c>
      <c r="H33" s="109" t="e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#REF!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t="e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#REF!</v>
      </c>
      <c r="E34" s="109" t="e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#REF!</v>
      </c>
      <c r="F34" s="109" t="e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#REF!</v>
      </c>
      <c r="G34" s="109" t="e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#REF!</v>
      </c>
      <c r="H34" s="109" t="e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#REF!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t="e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#REF!</v>
      </c>
      <c r="E35" s="109" t="e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#REF!</v>
      </c>
      <c r="F35" s="109" t="e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#REF!</v>
      </c>
      <c r="G35" s="109" t="e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#REF!</v>
      </c>
      <c r="H35" s="109" t="e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#REF!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t="e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#REF!</v>
      </c>
      <c r="E36" s="109" t="e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#REF!</v>
      </c>
      <c r="F36" s="109" t="e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#REF!</v>
      </c>
      <c r="G36" s="109" t="e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#REF!</v>
      </c>
      <c r="H36" s="109" t="e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#REF!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t="e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#REF!</v>
      </c>
      <c r="E37" s="109" t="e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#REF!</v>
      </c>
      <c r="F37" s="109" t="e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#REF!</v>
      </c>
      <c r="G37" s="109" t="e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#REF!</v>
      </c>
      <c r="H37" s="109" t="e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#REF!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t="e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#REF!</v>
      </c>
      <c r="E38" s="109" t="e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#REF!</v>
      </c>
      <c r="F38" s="109" t="e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#REF!</v>
      </c>
      <c r="G38" s="109" t="e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#REF!</v>
      </c>
      <c r="H38" s="109" t="e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#REF!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t="e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#REF!</v>
      </c>
      <c r="E39" s="109" t="e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#REF!</v>
      </c>
      <c r="F39" s="109" t="e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#REF!</v>
      </c>
      <c r="G39" s="109" t="e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#REF!</v>
      </c>
      <c r="H39" s="109" t="e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#REF!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t="e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#REF!</v>
      </c>
      <c r="E40" s="109" t="e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#REF!</v>
      </c>
      <c r="F40" s="109" t="e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#REF!</v>
      </c>
      <c r="G40" s="109" t="e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#REF!</v>
      </c>
      <c r="H40" s="109" t="e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#REF!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t="e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#REF!</v>
      </c>
      <c r="E41" s="109" t="e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#REF!</v>
      </c>
      <c r="F41" s="109" t="e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#REF!</v>
      </c>
      <c r="G41" s="109" t="e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#REF!</v>
      </c>
      <c r="H41" s="109" t="e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#REF!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t="e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#REF!</v>
      </c>
      <c r="E42" s="109" t="e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#REF!</v>
      </c>
      <c r="F42" s="109" t="e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#REF!</v>
      </c>
      <c r="G42" s="109" t="e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#REF!</v>
      </c>
      <c r="H42" s="109" t="e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#REF!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 t="e">
        <f t="shared" ca="1" si="0"/>
        <v>#REF!</v>
      </c>
      <c r="D50" s="109" t="e">
        <f t="shared" ca="1" si="0"/>
        <v>#REF!</v>
      </c>
      <c r="E50" s="109" t="e">
        <f t="shared" ca="1" si="0"/>
        <v>#REF!</v>
      </c>
      <c r="F50" s="109" t="e">
        <f t="shared" ca="1" si="0"/>
        <v>#REF!</v>
      </c>
      <c r="G50" s="109" t="e">
        <f t="shared" ca="1" si="0"/>
        <v>#REF!</v>
      </c>
      <c r="H50" s="109" t="e">
        <f t="shared" ref="H50:H54" ca="1" si="2">SUM(B50,E50)</f>
        <v>#REF!</v>
      </c>
      <c r="I50" s="109" t="e">
        <f t="shared" ca="1" si="1"/>
        <v>#REF!</v>
      </c>
      <c r="J50" s="109" t="e">
        <f t="shared" ca="1" si="1"/>
        <v>#REF!</v>
      </c>
    </row>
    <row r="51" spans="1:10" hidden="1" x14ac:dyDescent="0.25">
      <c r="A51" s="2" t="s">
        <v>176</v>
      </c>
      <c r="B51" s="109">
        <f t="shared" si="0"/>
        <v>0</v>
      </c>
      <c r="C51" s="109" t="e">
        <f ca="1">SUMIF($A$22:$A$42,$A51,D$22:D$42)</f>
        <v>#REF!</v>
      </c>
      <c r="D51" s="109" t="e">
        <f t="shared" ca="1" si="0"/>
        <v>#REF!</v>
      </c>
      <c r="E51" s="109" t="e">
        <f t="shared" ca="1" si="0"/>
        <v>#REF!</v>
      </c>
      <c r="F51" s="109" t="e">
        <f t="shared" ca="1" si="0"/>
        <v>#REF!</v>
      </c>
      <c r="G51" s="109" t="e">
        <f t="shared" ca="1" si="0"/>
        <v>#REF!</v>
      </c>
      <c r="H51" s="109" t="e">
        <f t="shared" ca="1" si="2"/>
        <v>#REF!</v>
      </c>
      <c r="I51" s="109" t="e">
        <f t="shared" ca="1" si="1"/>
        <v>#REF!</v>
      </c>
      <c r="J51" s="109" t="e">
        <f t="shared" ca="1" si="1"/>
        <v>#REF!</v>
      </c>
    </row>
    <row r="52" spans="1:10" hidden="1" x14ac:dyDescent="0.25">
      <c r="A52" s="2" t="s">
        <v>177</v>
      </c>
      <c r="B52" s="109">
        <f t="shared" si="0"/>
        <v>0</v>
      </c>
      <c r="C52" s="109" t="e">
        <f t="shared" ca="1" si="0"/>
        <v>#REF!</v>
      </c>
      <c r="D52" s="109" t="e">
        <f t="shared" ca="1" si="0"/>
        <v>#REF!</v>
      </c>
      <c r="E52" s="109" t="e">
        <f t="shared" ca="1" si="0"/>
        <v>#REF!</v>
      </c>
      <c r="F52" s="109" t="e">
        <f t="shared" ca="1" si="0"/>
        <v>#REF!</v>
      </c>
      <c r="G52" s="109" t="e">
        <f t="shared" ca="1" si="0"/>
        <v>#REF!</v>
      </c>
      <c r="H52" s="109" t="e">
        <f t="shared" ca="1" si="2"/>
        <v>#REF!</v>
      </c>
      <c r="I52" s="109" t="e">
        <f t="shared" ca="1" si="1"/>
        <v>#REF!</v>
      </c>
      <c r="J52" s="109" t="e">
        <f t="shared" ca="1" si="1"/>
        <v>#REF!</v>
      </c>
    </row>
    <row r="53" spans="1:10" hidden="1" x14ac:dyDescent="0.25">
      <c r="A53" s="2" t="s">
        <v>178</v>
      </c>
      <c r="B53" s="109">
        <f t="shared" si="0"/>
        <v>0</v>
      </c>
      <c r="C53" s="109" t="e">
        <f t="shared" ca="1" si="0"/>
        <v>#REF!</v>
      </c>
      <c r="D53" s="109" t="e">
        <f t="shared" ca="1" si="0"/>
        <v>#REF!</v>
      </c>
      <c r="E53" s="109" t="e">
        <f t="shared" ca="1" si="0"/>
        <v>#REF!</v>
      </c>
      <c r="F53" s="109" t="e">
        <f t="shared" ca="1" si="0"/>
        <v>#REF!</v>
      </c>
      <c r="G53" s="109" t="e">
        <f t="shared" ca="1" si="0"/>
        <v>#REF!</v>
      </c>
      <c r="H53" s="109" t="e">
        <f t="shared" ca="1" si="2"/>
        <v>#REF!</v>
      </c>
      <c r="I53" s="109" t="e">
        <f t="shared" ca="1" si="1"/>
        <v>#REF!</v>
      </c>
      <c r="J53" s="109" t="e">
        <f t="shared" ca="1" si="1"/>
        <v>#REF!</v>
      </c>
    </row>
    <row r="54" spans="1:10" hidden="1" x14ac:dyDescent="0.25">
      <c r="A54" s="2" t="s">
        <v>179</v>
      </c>
      <c r="B54" s="109">
        <f t="shared" si="0"/>
        <v>0</v>
      </c>
      <c r="C54" s="109" t="e">
        <f t="shared" ca="1" si="0"/>
        <v>#REF!</v>
      </c>
      <c r="D54" s="109" t="e">
        <f t="shared" ca="1" si="0"/>
        <v>#REF!</v>
      </c>
      <c r="E54" s="109" t="e">
        <f t="shared" ca="1" si="0"/>
        <v>#REF!</v>
      </c>
      <c r="F54" s="109" t="e">
        <f t="shared" ca="1" si="0"/>
        <v>#REF!</v>
      </c>
      <c r="G54" s="109" t="e">
        <f t="shared" ca="1" si="0"/>
        <v>#REF!</v>
      </c>
      <c r="H54" s="109" t="e">
        <f t="shared" ca="1" si="2"/>
        <v>#REF!</v>
      </c>
      <c r="I54" s="109" t="e">
        <f t="shared" ca="1" si="1"/>
        <v>#REF!</v>
      </c>
      <c r="J54" s="109" t="e">
        <f t="shared" ca="1" si="1"/>
        <v>#REF!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 t="e">
        <f t="shared" ca="1" si="0"/>
        <v>#REF!</v>
      </c>
      <c r="F3" s="168" t="e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#REF!</v>
      </c>
      <c r="G3" s="168" t="e">
        <f ca="1">IF($C3-G$1&lt;År1,0,F2*(1-VLOOKUP($A3,[1]Hugst!$R$5:$W$9,MATCH(ROUNDUP((G$1)/10,0)*10,[1]Hugst!$R$4:$W$4,0))))</f>
        <v>#REF!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 t="e">
        <f t="shared" ca="1" si="0"/>
        <v>#REF!</v>
      </c>
      <c r="F4" s="168" t="e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#REF!</v>
      </c>
      <c r="G4" s="168" t="e">
        <f ca="1">IF($C4-G$1&lt;År1,0,F3*(1-VLOOKUP($A4,[1]Hugst!$R$5:$W$9,MATCH(ROUNDUP((G$1)/10,0)*10,[1]Hugst!$R$4:$W$4,0))))</f>
        <v>#REF!</v>
      </c>
      <c r="H4" s="168" t="e">
        <f ca="1">IF($C4-H$1&lt;År1,0,G3*(1-VLOOKUP($A4,[1]Hugst!$R$5:$W$9,MATCH(ROUNDUP((H$1)/10,0)*10,[1]Hugst!$R$4:$W$4,0))))</f>
        <v>#REF!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 t="e">
        <f t="shared" ca="1" si="0"/>
        <v>#REF!</v>
      </c>
      <c r="F5" s="168" t="e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#REF!</v>
      </c>
      <c r="G5" s="168" t="e">
        <f ca="1">IF($C5-G$1&lt;År1,0,F4*(1-VLOOKUP($A5,[1]Hugst!$R$5:$W$9,MATCH(ROUNDUP((G$1)/10,0)*10,[1]Hugst!$R$4:$W$4,0))))</f>
        <v>#REF!</v>
      </c>
      <c r="H5" s="168" t="e">
        <f ca="1">IF($C5-H$1&lt;År1,0,G4*(1-VLOOKUP($A5,[1]Hugst!$R$5:$W$9,MATCH(ROUNDUP((H$1)/10,0)*10,[1]Hugst!$R$4:$W$4,0))))</f>
        <v>#REF!</v>
      </c>
      <c r="I5" s="168" t="e">
        <f ca="1">IF($C5-I$1&lt;År1,0,H4*(1-VLOOKUP($A5,[1]Hugst!$R$5:$W$9,MATCH(ROUNDUP((I$1)/10,0)*10,[1]Hugst!$R$4:$W$4,0))))</f>
        <v>#REF!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 t="e">
        <f t="shared" ca="1" si="0"/>
        <v>#REF!</v>
      </c>
      <c r="F6" s="168" t="e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#REF!</v>
      </c>
      <c r="G6" s="168" t="e">
        <f ca="1">IF($C6-G$1&lt;År1,0,F5*(1-VLOOKUP($A6,[1]Hugst!$R$5:$W$9,MATCH(ROUNDUP((G$1)/10,0)*10,[1]Hugst!$R$4:$W$4,0))))</f>
        <v>#REF!</v>
      </c>
      <c r="H6" s="168" t="e">
        <f ca="1">IF($C6-H$1&lt;År1,0,G5*(1-VLOOKUP($A6,[1]Hugst!$R$5:$W$9,MATCH(ROUNDUP((H$1)/10,0)*10,[1]Hugst!$R$4:$W$4,0))))</f>
        <v>#REF!</v>
      </c>
      <c r="I6" s="168" t="e">
        <f ca="1">IF($C6-I$1&lt;År1,0,H5*(1-VLOOKUP($A6,[1]Hugst!$R$5:$W$9,MATCH(ROUNDUP((I$1)/10,0)*10,[1]Hugst!$R$4:$W$4,0))))</f>
        <v>#REF!</v>
      </c>
      <c r="J6" s="168" t="e">
        <f ca="1">IF($C6-J$1&lt;År1,0,I5*(1-VLOOKUP($A6,[1]Hugst!$R$5:$W$9,MATCH(ROUNDUP((J$1)/10,0)*10,[1]Hugst!$R$4:$W$4,0))))</f>
        <v>#REF!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 t="e">
        <f t="shared" ca="1" si="0"/>
        <v>#REF!</v>
      </c>
      <c r="F7" s="168" t="e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#REF!</v>
      </c>
      <c r="G7" s="168" t="e">
        <f ca="1">IF($C7-G$1&lt;År1,0,F6*(1-VLOOKUP($A7,[1]Hugst!$R$5:$W$9,MATCH(ROUNDUP((G$1)/10,0)*10,[1]Hugst!$R$4:$W$4,0))))</f>
        <v>#REF!</v>
      </c>
      <c r="H7" s="168" t="e">
        <f ca="1">IF($C7-H$1&lt;År1,0,G6*(1-VLOOKUP($A7,[1]Hugst!$R$5:$W$9,MATCH(ROUNDUP((H$1)/10,0)*10,[1]Hugst!$R$4:$W$4,0))))</f>
        <v>#REF!</v>
      </c>
      <c r="I7" s="168" t="e">
        <f ca="1">IF($C7-I$1&lt;År1,0,H6*(1-VLOOKUP($A7,[1]Hugst!$R$5:$W$9,MATCH(ROUNDUP((I$1)/10,0)*10,[1]Hugst!$R$4:$W$4,0))))</f>
        <v>#REF!</v>
      </c>
      <c r="J7" s="168" t="e">
        <f ca="1">IF($C7-J$1&lt;År1,0,I6*(1-VLOOKUP($A7,[1]Hugst!$R$5:$W$9,MATCH(ROUNDUP((J$1)/10,0)*10,[1]Hugst!$R$4:$W$4,0))))</f>
        <v>#REF!</v>
      </c>
      <c r="K7" s="168" t="e">
        <f ca="1">IF($C7-K$1&lt;År1,0,J6*(1-VLOOKUP($A7,[1]Hugst!$R$5:$W$9,MATCH(ROUNDUP((K$1)/10,0)*10,[1]Hugst!$R$4:$W$4,0))))</f>
        <v>#REF!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 t="e">
        <f t="shared" ca="1" si="0"/>
        <v>#REF!</v>
      </c>
      <c r="F8" s="168" t="e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#REF!</v>
      </c>
      <c r="G8" s="168" t="e">
        <f ca="1">IF($C8-G$1&lt;År1,0,F7*(1-VLOOKUP($A8,[1]Hugst!$R$5:$W$9,MATCH(ROUNDUP((G$1)/10,0)*10,[1]Hugst!$R$4:$W$4,0))))</f>
        <v>#REF!</v>
      </c>
      <c r="H8" s="168" t="e">
        <f ca="1">IF($C8-H$1&lt;År1,0,G7*(1-VLOOKUP($A8,[1]Hugst!$R$5:$W$9,MATCH(ROUNDUP((H$1)/10,0)*10,[1]Hugst!$R$4:$W$4,0))))</f>
        <v>#REF!</v>
      </c>
      <c r="I8" s="168" t="e">
        <f ca="1">IF($C8-I$1&lt;År1,0,H7*(1-VLOOKUP($A8,[1]Hugst!$R$5:$W$9,MATCH(ROUNDUP((I$1)/10,0)*10,[1]Hugst!$R$4:$W$4,0))))</f>
        <v>#REF!</v>
      </c>
      <c r="J8" s="168" t="e">
        <f ca="1">IF($C8-J$1&lt;År1,0,I7*(1-VLOOKUP($A8,[1]Hugst!$R$5:$W$9,MATCH(ROUNDUP((J$1)/10,0)*10,[1]Hugst!$R$4:$W$4,0))))</f>
        <v>#REF!</v>
      </c>
      <c r="K8" s="168" t="e">
        <f ca="1">IF($C8-K$1&lt;År1,0,J7*(1-VLOOKUP($A8,[1]Hugst!$R$5:$W$9,MATCH(ROUNDUP((K$1)/10,0)*10,[1]Hugst!$R$4:$W$4,0))))</f>
        <v>#REF!</v>
      </c>
      <c r="L8" s="168" t="e">
        <f ca="1">IF($C8-L$1&lt;År1,0,K7*(1-VLOOKUP($A8,[1]Hugst!$R$5:$W$9,MATCH(ROUNDUP((L$1)/10,0)*10,[1]Hugst!$R$4:$W$4,0))))</f>
        <v>#REF!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 t="e">
        <f t="shared" ca="1" si="0"/>
        <v>#REF!</v>
      </c>
      <c r="F9" s="168" t="e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#REF!</v>
      </c>
      <c r="G9" s="168" t="e">
        <f ca="1">IF($C9-G$1&lt;År1,0,F8*(1-VLOOKUP($A9,[1]Hugst!$R$5:$W$9,MATCH(ROUNDUP((G$1)/10,0)*10,[1]Hugst!$R$4:$W$4,0))))</f>
        <v>#REF!</v>
      </c>
      <c r="H9" s="168" t="e">
        <f ca="1">IF($C9-H$1&lt;År1,0,G8*(1-VLOOKUP($A9,[1]Hugst!$R$5:$W$9,MATCH(ROUNDUP((H$1)/10,0)*10,[1]Hugst!$R$4:$W$4,0))))</f>
        <v>#REF!</v>
      </c>
      <c r="I9" s="168" t="e">
        <f ca="1">IF($C9-I$1&lt;År1,0,H8*(1-VLOOKUP($A9,[1]Hugst!$R$5:$W$9,MATCH(ROUNDUP((I$1)/10,0)*10,[1]Hugst!$R$4:$W$4,0))))</f>
        <v>#REF!</v>
      </c>
      <c r="J9" s="168" t="e">
        <f ca="1">IF($C9-J$1&lt;År1,0,I8*(1-VLOOKUP($A9,[1]Hugst!$R$5:$W$9,MATCH(ROUNDUP((J$1)/10,0)*10,[1]Hugst!$R$4:$W$4,0))))</f>
        <v>#REF!</v>
      </c>
      <c r="K9" s="168" t="e">
        <f ca="1">IF($C9-K$1&lt;År1,0,J8*(1-VLOOKUP($A9,[1]Hugst!$R$5:$W$9,MATCH(ROUNDUP((K$1)/10,0)*10,[1]Hugst!$R$4:$W$4,0))))</f>
        <v>#REF!</v>
      </c>
      <c r="L9" s="168" t="e">
        <f ca="1">IF($C9-L$1&lt;År1,0,K8*(1-VLOOKUP($A9,[1]Hugst!$R$5:$W$9,MATCH(ROUNDUP((L$1)/10,0)*10,[1]Hugst!$R$4:$W$4,0))))</f>
        <v>#REF!</v>
      </c>
      <c r="M9" s="168" t="e">
        <f ca="1">IF($C9-M$1&lt;År1,0,L8*(1-VLOOKUP($A9,[1]Hugst!$R$5:$W$9,MATCH(ROUNDUP((M$1)/10,0)*10,[1]Hugst!$R$4:$W$4,0))))</f>
        <v>#REF!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 t="e">
        <f t="shared" ca="1" si="0"/>
        <v>#REF!</v>
      </c>
      <c r="F10" s="168" t="e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#REF!</v>
      </c>
      <c r="G10" s="168" t="e">
        <f ca="1">IF($C10-G$1&lt;År1,0,F9*(1-VLOOKUP($A10,[1]Hugst!$R$5:$W$9,MATCH(ROUNDUP((G$1)/10,0)*10,[1]Hugst!$R$4:$W$4,0))))</f>
        <v>#REF!</v>
      </c>
      <c r="H10" s="168" t="e">
        <f ca="1">IF($C10-H$1&lt;År1,0,G9*(1-VLOOKUP($A10,[1]Hugst!$R$5:$W$9,MATCH(ROUNDUP((H$1)/10,0)*10,[1]Hugst!$R$4:$W$4,0))))</f>
        <v>#REF!</v>
      </c>
      <c r="I10" s="168" t="e">
        <f ca="1">IF($C10-I$1&lt;År1,0,H9*(1-VLOOKUP($A10,[1]Hugst!$R$5:$W$9,MATCH(ROUNDUP((I$1)/10,0)*10,[1]Hugst!$R$4:$W$4,0))))</f>
        <v>#REF!</v>
      </c>
      <c r="J10" s="168" t="e">
        <f ca="1">IF($C10-J$1&lt;År1,0,I9*(1-VLOOKUP($A10,[1]Hugst!$R$5:$W$9,MATCH(ROUNDUP((J$1)/10,0)*10,[1]Hugst!$R$4:$W$4,0))))</f>
        <v>#REF!</v>
      </c>
      <c r="K10" s="168" t="e">
        <f ca="1">IF($C10-K$1&lt;År1,0,J9*(1-VLOOKUP($A10,[1]Hugst!$R$5:$W$9,MATCH(ROUNDUP((K$1)/10,0)*10,[1]Hugst!$R$4:$W$4,0))))</f>
        <v>#REF!</v>
      </c>
      <c r="L10" s="168" t="e">
        <f ca="1">IF($C10-L$1&lt;År1,0,K9*(1-VLOOKUP($A10,[1]Hugst!$R$5:$W$9,MATCH(ROUNDUP((L$1)/10,0)*10,[1]Hugst!$R$4:$W$4,0))))</f>
        <v>#REF!</v>
      </c>
      <c r="M10" s="168" t="e">
        <f ca="1">IF($C10-M$1&lt;År1,0,L9*(1-VLOOKUP($A10,[1]Hugst!$R$5:$W$9,MATCH(ROUNDUP((M$1)/10,0)*10,[1]Hugst!$R$4:$W$4,0))))</f>
        <v>#REF!</v>
      </c>
      <c r="N10" s="168" t="e">
        <f ca="1">IF($C10-N$1&lt;År1,0,M9*(1-VLOOKUP($A10,[1]Hugst!$R$5:$W$9,MATCH(ROUNDUP((N$1)/10,0)*10,[1]Hugst!$R$4:$W$4,0))))</f>
        <v>#REF!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 t="e">
        <f t="shared" ca="1" si="0"/>
        <v>#REF!</v>
      </c>
      <c r="F11" s="168" t="e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#REF!</v>
      </c>
      <c r="G11" s="168" t="e">
        <f ca="1">IF($C11-G$1&lt;År1,0,F10*(1-VLOOKUP($A11,[1]Hugst!$R$5:$W$9,MATCH(ROUNDUP((G$1)/10,0)*10,[1]Hugst!$R$4:$W$4,0))))</f>
        <v>#REF!</v>
      </c>
      <c r="H11" s="168" t="e">
        <f ca="1">IF($C11-H$1&lt;År1,0,G10*(1-VLOOKUP($A11,[1]Hugst!$R$5:$W$9,MATCH(ROUNDUP((H$1)/10,0)*10,[1]Hugst!$R$4:$W$4,0))))</f>
        <v>#REF!</v>
      </c>
      <c r="I11" s="168" t="e">
        <f ca="1">IF($C11-I$1&lt;År1,0,H10*(1-VLOOKUP($A11,[1]Hugst!$R$5:$W$9,MATCH(ROUNDUP((I$1)/10,0)*10,[1]Hugst!$R$4:$W$4,0))))</f>
        <v>#REF!</v>
      </c>
      <c r="J11" s="168" t="e">
        <f ca="1">IF($C11-J$1&lt;År1,0,I10*(1-VLOOKUP($A11,[1]Hugst!$R$5:$W$9,MATCH(ROUNDUP((J$1)/10,0)*10,[1]Hugst!$R$4:$W$4,0))))</f>
        <v>#REF!</v>
      </c>
      <c r="K11" s="168" t="e">
        <f ca="1">IF($C11-K$1&lt;År1,0,J10*(1-VLOOKUP($A11,[1]Hugst!$R$5:$W$9,MATCH(ROUNDUP((K$1)/10,0)*10,[1]Hugst!$R$4:$W$4,0))))</f>
        <v>#REF!</v>
      </c>
      <c r="L11" s="168" t="e">
        <f ca="1">IF($C11-L$1&lt;År1,0,K10*(1-VLOOKUP($A11,[1]Hugst!$R$5:$W$9,MATCH(ROUNDUP((L$1)/10,0)*10,[1]Hugst!$R$4:$W$4,0))))</f>
        <v>#REF!</v>
      </c>
      <c r="M11" s="168" t="e">
        <f ca="1">IF($C11-M$1&lt;År1,0,L10*(1-VLOOKUP($A11,[1]Hugst!$R$5:$W$9,MATCH(ROUNDUP((M$1)/10,0)*10,[1]Hugst!$R$4:$W$4,0))))</f>
        <v>#REF!</v>
      </c>
      <c r="N11" s="168" t="e">
        <f ca="1">IF($C11-N$1&lt;År1,0,M10*(1-VLOOKUP($A11,[1]Hugst!$R$5:$W$9,MATCH(ROUNDUP((N$1)/10,0)*10,[1]Hugst!$R$4:$W$4,0))))</f>
        <v>#REF!</v>
      </c>
      <c r="O11" s="168" t="e">
        <f ca="1">IF($C11-O$1&lt;År1,0,N10*(1-VLOOKUP($A11,[1]Hugst!$R$5:$W$9,MATCH(ROUNDUP((O$1)/10,0)*10,[1]Hugst!$R$4:$W$4,0))))</f>
        <v>#REF!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 t="e">
        <f t="shared" ca="1" si="0"/>
        <v>#REF!</v>
      </c>
      <c r="F12" s="168" t="e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#REF!</v>
      </c>
      <c r="G12" s="168" t="e">
        <f ca="1">IF($C12-G$1&lt;År1,0,F11*(1-VLOOKUP($A12,[1]Hugst!$R$5:$W$9,MATCH(ROUNDUP((G$1)/10,0)*10,[1]Hugst!$R$4:$W$4,0))))</f>
        <v>#REF!</v>
      </c>
      <c r="H12" s="168" t="e">
        <f ca="1">IF($C12-H$1&lt;År1,0,G11*(1-VLOOKUP($A12,[1]Hugst!$R$5:$W$9,MATCH(ROUNDUP((H$1)/10,0)*10,[1]Hugst!$R$4:$W$4,0))))</f>
        <v>#REF!</v>
      </c>
      <c r="I12" s="168" t="e">
        <f ca="1">IF($C12-I$1&lt;År1,0,H11*(1-VLOOKUP($A12,[1]Hugst!$R$5:$W$9,MATCH(ROUNDUP((I$1)/10,0)*10,[1]Hugst!$R$4:$W$4,0))))</f>
        <v>#REF!</v>
      </c>
      <c r="J12" s="168" t="e">
        <f ca="1">IF($C12-J$1&lt;År1,0,I11*(1-VLOOKUP($A12,[1]Hugst!$R$5:$W$9,MATCH(ROUNDUP((J$1)/10,0)*10,[1]Hugst!$R$4:$W$4,0))))</f>
        <v>#REF!</v>
      </c>
      <c r="K12" s="168" t="e">
        <f ca="1">IF($C12-K$1&lt;År1,0,J11*(1-VLOOKUP($A12,[1]Hugst!$R$5:$W$9,MATCH(ROUNDUP((K$1)/10,0)*10,[1]Hugst!$R$4:$W$4,0))))</f>
        <v>#REF!</v>
      </c>
      <c r="L12" s="168" t="e">
        <f ca="1">IF($C12-L$1&lt;År1,0,K11*(1-VLOOKUP($A12,[1]Hugst!$R$5:$W$9,MATCH(ROUNDUP((L$1)/10,0)*10,[1]Hugst!$R$4:$W$4,0))))</f>
        <v>#REF!</v>
      </c>
      <c r="M12" s="168" t="e">
        <f ca="1">IF($C12-M$1&lt;År1,0,L11*(1-VLOOKUP($A12,[1]Hugst!$R$5:$W$9,MATCH(ROUNDUP((M$1)/10,0)*10,[1]Hugst!$R$4:$W$4,0))))</f>
        <v>#REF!</v>
      </c>
      <c r="N12" s="168" t="e">
        <f ca="1">IF($C12-N$1&lt;År1,0,M11*(1-VLOOKUP($A12,[1]Hugst!$R$5:$W$9,MATCH(ROUNDUP((N$1)/10,0)*10,[1]Hugst!$R$4:$W$4,0))))</f>
        <v>#REF!</v>
      </c>
      <c r="O12" s="168" t="e">
        <f ca="1">IF($C12-O$1&lt;År1,0,N11*(1-VLOOKUP($A12,[1]Hugst!$R$5:$W$9,MATCH(ROUNDUP((O$1)/10,0)*10,[1]Hugst!$R$4:$W$4,0))))</f>
        <v>#REF!</v>
      </c>
      <c r="P12" s="168" t="e">
        <f ca="1">IF($C12-P$1&lt;År1,0,O11*(1-VLOOKUP($A12,[1]Hugst!$R$5:$W$9,MATCH(ROUNDUP((P$1)/10,0)*10,[1]Hugst!$R$4:$W$4,0))))</f>
        <v>#REF!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 t="e">
        <f t="shared" ca="1" si="0"/>
        <v>#REF!</v>
      </c>
      <c r="F13" s="168" t="e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#REF!</v>
      </c>
      <c r="G13" s="168" t="e">
        <f ca="1">IF($C13-G$1&lt;År1,0,F12*(1-VLOOKUP($A13,[1]Hugst!$R$5:$W$9,MATCH(ROUNDUP((G$1)/10,0)*10,[1]Hugst!$R$4:$W$4,0))))</f>
        <v>#REF!</v>
      </c>
      <c r="H13" s="168" t="e">
        <f ca="1">IF($C13-H$1&lt;År1,0,G12*(1-VLOOKUP($A13,[1]Hugst!$R$5:$W$9,MATCH(ROUNDUP((H$1)/10,0)*10,[1]Hugst!$R$4:$W$4,0))))</f>
        <v>#REF!</v>
      </c>
      <c r="I13" s="168" t="e">
        <f ca="1">IF($C13-I$1&lt;År1,0,H12*(1-VLOOKUP($A13,[1]Hugst!$R$5:$W$9,MATCH(ROUNDUP((I$1)/10,0)*10,[1]Hugst!$R$4:$W$4,0))))</f>
        <v>#REF!</v>
      </c>
      <c r="J13" s="168" t="e">
        <f ca="1">IF($C13-J$1&lt;År1,0,I12*(1-VLOOKUP($A13,[1]Hugst!$R$5:$W$9,MATCH(ROUNDUP((J$1)/10,0)*10,[1]Hugst!$R$4:$W$4,0))))</f>
        <v>#REF!</v>
      </c>
      <c r="K13" s="168" t="e">
        <f ca="1">IF($C13-K$1&lt;År1,0,J12*(1-VLOOKUP($A13,[1]Hugst!$R$5:$W$9,MATCH(ROUNDUP((K$1)/10,0)*10,[1]Hugst!$R$4:$W$4,0))))</f>
        <v>#REF!</v>
      </c>
      <c r="L13" s="168" t="e">
        <f ca="1">IF($C13-L$1&lt;År1,0,K12*(1-VLOOKUP($A13,[1]Hugst!$R$5:$W$9,MATCH(ROUNDUP((L$1)/10,0)*10,[1]Hugst!$R$4:$W$4,0))))</f>
        <v>#REF!</v>
      </c>
      <c r="M13" s="168" t="e">
        <f ca="1">IF($C13-M$1&lt;År1,0,L12*(1-VLOOKUP($A13,[1]Hugst!$R$5:$W$9,MATCH(ROUNDUP((M$1)/10,0)*10,[1]Hugst!$R$4:$W$4,0))))</f>
        <v>#REF!</v>
      </c>
      <c r="N13" s="168" t="e">
        <f ca="1">IF($C13-N$1&lt;År1,0,M12*(1-VLOOKUP($A13,[1]Hugst!$R$5:$W$9,MATCH(ROUNDUP((N$1)/10,0)*10,[1]Hugst!$R$4:$W$4,0))))</f>
        <v>#REF!</v>
      </c>
      <c r="O13" s="168" t="e">
        <f ca="1">IF($C13-O$1&lt;År1,0,N12*(1-VLOOKUP($A13,[1]Hugst!$R$5:$W$9,MATCH(ROUNDUP((O$1)/10,0)*10,[1]Hugst!$R$4:$W$4,0))))</f>
        <v>#REF!</v>
      </c>
      <c r="P13" s="168" t="e">
        <f ca="1">IF($C13-P$1&lt;År1,0,O12*(1-VLOOKUP($A13,[1]Hugst!$R$5:$W$9,MATCH(ROUNDUP((P$1)/10,0)*10,[1]Hugst!$R$4:$W$4,0))))</f>
        <v>#REF!</v>
      </c>
      <c r="Q13" s="168" t="e">
        <f ca="1">IF($C13-Q$1&lt;År1,0,P12*(1-VLOOKUP($A13,[1]Hugst!$R$5:$W$9,MATCH(ROUNDUP((Q$1)/10,0)*10,[1]Hugst!$R$4:$W$4,0))))</f>
        <v>#REF!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 t="e">
        <f t="shared" ca="1" si="0"/>
        <v>#REF!</v>
      </c>
      <c r="F14" s="168" t="e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#REF!</v>
      </c>
      <c r="G14" s="168" t="e">
        <f ca="1">IF($C14-G$1&lt;År1,0,F13*(1-VLOOKUP($A14,[1]Hugst!$R$5:$W$9,MATCH(ROUNDUP((G$1)/10,0)*10,[1]Hugst!$R$4:$W$4,0))))</f>
        <v>#REF!</v>
      </c>
      <c r="H14" s="168" t="e">
        <f ca="1">IF($C14-H$1&lt;År1,0,G13*(1-VLOOKUP($A14,[1]Hugst!$R$5:$W$9,MATCH(ROUNDUP((H$1)/10,0)*10,[1]Hugst!$R$4:$W$4,0))))</f>
        <v>#REF!</v>
      </c>
      <c r="I14" s="168" t="e">
        <f ca="1">IF($C14-I$1&lt;År1,0,H13*(1-VLOOKUP($A14,[1]Hugst!$R$5:$W$9,MATCH(ROUNDUP((I$1)/10,0)*10,[1]Hugst!$R$4:$W$4,0))))</f>
        <v>#REF!</v>
      </c>
      <c r="J14" s="168" t="e">
        <f ca="1">IF($C14-J$1&lt;År1,0,I13*(1-VLOOKUP($A14,[1]Hugst!$R$5:$W$9,MATCH(ROUNDUP((J$1)/10,0)*10,[1]Hugst!$R$4:$W$4,0))))</f>
        <v>#REF!</v>
      </c>
      <c r="K14" s="168" t="e">
        <f ca="1">IF($C14-K$1&lt;År1,0,J13*(1-VLOOKUP($A14,[1]Hugst!$R$5:$W$9,MATCH(ROUNDUP((K$1)/10,0)*10,[1]Hugst!$R$4:$W$4,0))))</f>
        <v>#REF!</v>
      </c>
      <c r="L14" s="168" t="e">
        <f ca="1">IF($C14-L$1&lt;År1,0,K13*(1-VLOOKUP($A14,[1]Hugst!$R$5:$W$9,MATCH(ROUNDUP((L$1)/10,0)*10,[1]Hugst!$R$4:$W$4,0))))</f>
        <v>#REF!</v>
      </c>
      <c r="M14" s="168" t="e">
        <f ca="1">IF($C14-M$1&lt;År1,0,L13*(1-VLOOKUP($A14,[1]Hugst!$R$5:$W$9,MATCH(ROUNDUP((M$1)/10,0)*10,[1]Hugst!$R$4:$W$4,0))))</f>
        <v>#REF!</v>
      </c>
      <c r="N14" s="168" t="e">
        <f ca="1">IF($C14-N$1&lt;År1,0,M13*(1-VLOOKUP($A14,[1]Hugst!$R$5:$W$9,MATCH(ROUNDUP((N$1)/10,0)*10,[1]Hugst!$R$4:$W$4,0))))</f>
        <v>#REF!</v>
      </c>
      <c r="O14" s="168" t="e">
        <f ca="1">IF($C14-O$1&lt;År1,0,N13*(1-VLOOKUP($A14,[1]Hugst!$R$5:$W$9,MATCH(ROUNDUP((O$1)/10,0)*10,[1]Hugst!$R$4:$W$4,0))))</f>
        <v>#REF!</v>
      </c>
      <c r="P14" s="168" t="e">
        <f ca="1">IF($C14-P$1&lt;År1,0,O13*(1-VLOOKUP($A14,[1]Hugst!$R$5:$W$9,MATCH(ROUNDUP((P$1)/10,0)*10,[1]Hugst!$R$4:$W$4,0))))</f>
        <v>#REF!</v>
      </c>
      <c r="Q14" s="168" t="e">
        <f ca="1">IF($C14-Q$1&lt;År1,0,P13*(1-VLOOKUP($A14,[1]Hugst!$R$5:$W$9,MATCH(ROUNDUP((Q$1)/10,0)*10,[1]Hugst!$R$4:$W$4,0))))</f>
        <v>#REF!</v>
      </c>
      <c r="R14" s="168" t="e">
        <f ca="1">IF($C14-R$1&lt;År1,0,Q13*(1-VLOOKUP($A14,[1]Hugst!$R$5:$W$9,MATCH(ROUNDUP((R$1)/10,0)*10,[1]Hugst!$R$4:$W$4,0))))</f>
        <v>#REF!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 t="e">
        <f t="shared" ca="1" si="0"/>
        <v>#REF!</v>
      </c>
      <c r="F15" s="168" t="e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#REF!</v>
      </c>
      <c r="G15" s="168" t="e">
        <f ca="1">IF($C15-G$1&lt;År1,0,F14*(1-VLOOKUP($A15,[1]Hugst!$R$5:$W$9,MATCH(ROUNDUP((G$1)/10,0)*10,[1]Hugst!$R$4:$W$4,0))))</f>
        <v>#REF!</v>
      </c>
      <c r="H15" s="168" t="e">
        <f ca="1">IF($C15-H$1&lt;År1,0,G14*(1-VLOOKUP($A15,[1]Hugst!$R$5:$W$9,MATCH(ROUNDUP((H$1)/10,0)*10,[1]Hugst!$R$4:$W$4,0))))</f>
        <v>#REF!</v>
      </c>
      <c r="I15" s="168" t="e">
        <f ca="1">IF($C15-I$1&lt;År1,0,H14*(1-VLOOKUP($A15,[1]Hugst!$R$5:$W$9,MATCH(ROUNDUP((I$1)/10,0)*10,[1]Hugst!$R$4:$W$4,0))))</f>
        <v>#REF!</v>
      </c>
      <c r="J15" s="168" t="e">
        <f ca="1">IF($C15-J$1&lt;År1,0,I14*(1-VLOOKUP($A15,[1]Hugst!$R$5:$W$9,MATCH(ROUNDUP((J$1)/10,0)*10,[1]Hugst!$R$4:$W$4,0))))</f>
        <v>#REF!</v>
      </c>
      <c r="K15" s="168" t="e">
        <f ca="1">IF($C15-K$1&lt;År1,0,J14*(1-VLOOKUP($A15,[1]Hugst!$R$5:$W$9,MATCH(ROUNDUP((K$1)/10,0)*10,[1]Hugst!$R$4:$W$4,0))))</f>
        <v>#REF!</v>
      </c>
      <c r="L15" s="168" t="e">
        <f ca="1">IF($C15-L$1&lt;År1,0,K14*(1-VLOOKUP($A15,[1]Hugst!$R$5:$W$9,MATCH(ROUNDUP((L$1)/10,0)*10,[1]Hugst!$R$4:$W$4,0))))</f>
        <v>#REF!</v>
      </c>
      <c r="M15" s="168" t="e">
        <f ca="1">IF($C15-M$1&lt;År1,0,L14*(1-VLOOKUP($A15,[1]Hugst!$R$5:$W$9,MATCH(ROUNDUP((M$1)/10,0)*10,[1]Hugst!$R$4:$W$4,0))))</f>
        <v>#REF!</v>
      </c>
      <c r="N15" s="168" t="e">
        <f ca="1">IF($C15-N$1&lt;År1,0,M14*(1-VLOOKUP($A15,[1]Hugst!$R$5:$W$9,MATCH(ROUNDUP((N$1)/10,0)*10,[1]Hugst!$R$4:$W$4,0))))</f>
        <v>#REF!</v>
      </c>
      <c r="O15" s="168" t="e">
        <f ca="1">IF($C15-O$1&lt;År1,0,N14*(1-VLOOKUP($A15,[1]Hugst!$R$5:$W$9,MATCH(ROUNDUP((O$1)/10,0)*10,[1]Hugst!$R$4:$W$4,0))))</f>
        <v>#REF!</v>
      </c>
      <c r="P15" s="168" t="e">
        <f ca="1">IF($C15-P$1&lt;År1,0,O14*(1-VLOOKUP($A15,[1]Hugst!$R$5:$W$9,MATCH(ROUNDUP((P$1)/10,0)*10,[1]Hugst!$R$4:$W$4,0))))</f>
        <v>#REF!</v>
      </c>
      <c r="Q15" s="168" t="e">
        <f ca="1">IF($C15-Q$1&lt;År1,0,P14*(1-VLOOKUP($A15,[1]Hugst!$R$5:$W$9,MATCH(ROUNDUP((Q$1)/10,0)*10,[1]Hugst!$R$4:$W$4,0))))</f>
        <v>#REF!</v>
      </c>
      <c r="R15" s="168" t="e">
        <f ca="1">IF($C15-R$1&lt;År1,0,Q14*(1-VLOOKUP($A15,[1]Hugst!$R$5:$W$9,MATCH(ROUNDUP((R$1)/10,0)*10,[1]Hugst!$R$4:$W$4,0))))</f>
        <v>#REF!</v>
      </c>
      <c r="S15" s="168" t="e">
        <f ca="1">IF($C15-S$1&lt;År1,0,R14*(1-VLOOKUP($A15,[1]Hugst!$R$5:$W$9,MATCH(ROUNDUP((S$1)/10,0)*10,[1]Hugst!$R$4:$W$4,0))))</f>
        <v>#REF!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 t="e">
        <f t="shared" ca="1" si="0"/>
        <v>#REF!</v>
      </c>
      <c r="F16" s="168" t="e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#REF!</v>
      </c>
      <c r="G16" s="168" t="e">
        <f ca="1">IF($C16-G$1&lt;År1,0,F15*(1-VLOOKUP($A16,[1]Hugst!$R$5:$W$9,MATCH(ROUNDUP((G$1)/10,0)*10,[1]Hugst!$R$4:$W$4,0))))</f>
        <v>#REF!</v>
      </c>
      <c r="H16" s="168" t="e">
        <f ca="1">IF($C16-H$1&lt;År1,0,G15*(1-VLOOKUP($A16,[1]Hugst!$R$5:$W$9,MATCH(ROUNDUP((H$1)/10,0)*10,[1]Hugst!$R$4:$W$4,0))))</f>
        <v>#REF!</v>
      </c>
      <c r="I16" s="168" t="e">
        <f ca="1">IF($C16-I$1&lt;År1,0,H15*(1-VLOOKUP($A16,[1]Hugst!$R$5:$W$9,MATCH(ROUNDUP((I$1)/10,0)*10,[1]Hugst!$R$4:$W$4,0))))</f>
        <v>#REF!</v>
      </c>
      <c r="J16" s="168" t="e">
        <f ca="1">IF($C16-J$1&lt;År1,0,I15*(1-VLOOKUP($A16,[1]Hugst!$R$5:$W$9,MATCH(ROUNDUP((J$1)/10,0)*10,[1]Hugst!$R$4:$W$4,0))))</f>
        <v>#REF!</v>
      </c>
      <c r="K16" s="168" t="e">
        <f ca="1">IF($C16-K$1&lt;År1,0,J15*(1-VLOOKUP($A16,[1]Hugst!$R$5:$W$9,MATCH(ROUNDUP((K$1)/10,0)*10,[1]Hugst!$R$4:$W$4,0))))</f>
        <v>#REF!</v>
      </c>
      <c r="L16" s="168" t="e">
        <f ca="1">IF($C16-L$1&lt;År1,0,K15*(1-VLOOKUP($A16,[1]Hugst!$R$5:$W$9,MATCH(ROUNDUP((L$1)/10,0)*10,[1]Hugst!$R$4:$W$4,0))))</f>
        <v>#REF!</v>
      </c>
      <c r="M16" s="168" t="e">
        <f ca="1">IF($C16-M$1&lt;År1,0,L15*(1-VLOOKUP($A16,[1]Hugst!$R$5:$W$9,MATCH(ROUNDUP((M$1)/10,0)*10,[1]Hugst!$R$4:$W$4,0))))</f>
        <v>#REF!</v>
      </c>
      <c r="N16" s="168" t="e">
        <f ca="1">IF($C16-N$1&lt;År1,0,M15*(1-VLOOKUP($A16,[1]Hugst!$R$5:$W$9,MATCH(ROUNDUP((N$1)/10,0)*10,[1]Hugst!$R$4:$W$4,0))))</f>
        <v>#REF!</v>
      </c>
      <c r="O16" s="168" t="e">
        <f ca="1">IF($C16-O$1&lt;År1,0,N15*(1-VLOOKUP($A16,[1]Hugst!$R$5:$W$9,MATCH(ROUNDUP((O$1)/10,0)*10,[1]Hugst!$R$4:$W$4,0))))</f>
        <v>#REF!</v>
      </c>
      <c r="P16" s="168" t="e">
        <f ca="1">IF($C16-P$1&lt;År1,0,O15*(1-VLOOKUP($A16,[1]Hugst!$R$5:$W$9,MATCH(ROUNDUP((P$1)/10,0)*10,[1]Hugst!$R$4:$W$4,0))))</f>
        <v>#REF!</v>
      </c>
      <c r="Q16" s="168" t="e">
        <f ca="1">IF($C16-Q$1&lt;År1,0,P15*(1-VLOOKUP($A16,[1]Hugst!$R$5:$W$9,MATCH(ROUNDUP((Q$1)/10,0)*10,[1]Hugst!$R$4:$W$4,0))))</f>
        <v>#REF!</v>
      </c>
      <c r="R16" s="168" t="e">
        <f ca="1">IF($C16-R$1&lt;År1,0,Q15*(1-VLOOKUP($A16,[1]Hugst!$R$5:$W$9,MATCH(ROUNDUP((R$1)/10,0)*10,[1]Hugst!$R$4:$W$4,0))))</f>
        <v>#REF!</v>
      </c>
      <c r="S16" s="168" t="e">
        <f ca="1">IF($C16-S$1&lt;År1,0,R15*(1-VLOOKUP($A16,[1]Hugst!$R$5:$W$9,MATCH(ROUNDUP((S$1)/10,0)*10,[1]Hugst!$R$4:$W$4,0))))</f>
        <v>#REF!</v>
      </c>
      <c r="T16" s="168" t="e">
        <f ca="1">IF($C16-T$1&lt;År1,0,S15*(1-VLOOKUP($A16,[1]Hugst!$R$5:$W$9,MATCH(ROUNDUP((T$1)/10,0)*10,[1]Hugst!$R$4:$W$4,0))))</f>
        <v>#REF!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 t="e">
        <f t="shared" ca="1" si="0"/>
        <v>#REF!</v>
      </c>
      <c r="F17" s="168" t="e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#REF!</v>
      </c>
      <c r="G17" s="168" t="e">
        <f ca="1">IF($C17-G$1&lt;År1,0,F16*(1-VLOOKUP($A17,[1]Hugst!$R$5:$W$9,MATCH(ROUNDUP((G$1)/10,0)*10,[1]Hugst!$R$4:$W$4,0))))</f>
        <v>#REF!</v>
      </c>
      <c r="H17" s="168" t="e">
        <f ca="1">IF($C17-H$1&lt;År1,0,G16*(1-VLOOKUP($A17,[1]Hugst!$R$5:$W$9,MATCH(ROUNDUP((H$1)/10,0)*10,[1]Hugst!$R$4:$W$4,0))))</f>
        <v>#REF!</v>
      </c>
      <c r="I17" s="168" t="e">
        <f ca="1">IF($C17-I$1&lt;År1,0,H16*(1-VLOOKUP($A17,[1]Hugst!$R$5:$W$9,MATCH(ROUNDUP((I$1)/10,0)*10,[1]Hugst!$R$4:$W$4,0))))</f>
        <v>#REF!</v>
      </c>
      <c r="J17" s="168" t="e">
        <f ca="1">IF($C17-J$1&lt;År1,0,I16*(1-VLOOKUP($A17,[1]Hugst!$R$5:$W$9,MATCH(ROUNDUP((J$1)/10,0)*10,[1]Hugst!$R$4:$W$4,0))))</f>
        <v>#REF!</v>
      </c>
      <c r="K17" s="168" t="e">
        <f ca="1">IF($C17-K$1&lt;År1,0,J16*(1-VLOOKUP($A17,[1]Hugst!$R$5:$W$9,MATCH(ROUNDUP((K$1)/10,0)*10,[1]Hugst!$R$4:$W$4,0))))</f>
        <v>#REF!</v>
      </c>
      <c r="L17" s="168" t="e">
        <f ca="1">IF($C17-L$1&lt;År1,0,K16*(1-VLOOKUP($A17,[1]Hugst!$R$5:$W$9,MATCH(ROUNDUP((L$1)/10,0)*10,[1]Hugst!$R$4:$W$4,0))))</f>
        <v>#REF!</v>
      </c>
      <c r="M17" s="168" t="e">
        <f ca="1">IF($C17-M$1&lt;År1,0,L16*(1-VLOOKUP($A17,[1]Hugst!$R$5:$W$9,MATCH(ROUNDUP((M$1)/10,0)*10,[1]Hugst!$R$4:$W$4,0))))</f>
        <v>#REF!</v>
      </c>
      <c r="N17" s="168" t="e">
        <f ca="1">IF($C17-N$1&lt;År1,0,M16*(1-VLOOKUP($A17,[1]Hugst!$R$5:$W$9,MATCH(ROUNDUP((N$1)/10,0)*10,[1]Hugst!$R$4:$W$4,0))))</f>
        <v>#REF!</v>
      </c>
      <c r="O17" s="168" t="e">
        <f ca="1">IF($C17-O$1&lt;År1,0,N16*(1-VLOOKUP($A17,[1]Hugst!$R$5:$W$9,MATCH(ROUNDUP((O$1)/10,0)*10,[1]Hugst!$R$4:$W$4,0))))</f>
        <v>#REF!</v>
      </c>
      <c r="P17" s="168" t="e">
        <f ca="1">IF($C17-P$1&lt;År1,0,O16*(1-VLOOKUP($A17,[1]Hugst!$R$5:$W$9,MATCH(ROUNDUP((P$1)/10,0)*10,[1]Hugst!$R$4:$W$4,0))))</f>
        <v>#REF!</v>
      </c>
      <c r="Q17" s="168" t="e">
        <f ca="1">IF($C17-Q$1&lt;År1,0,P16*(1-VLOOKUP($A17,[1]Hugst!$R$5:$W$9,MATCH(ROUNDUP((Q$1)/10,0)*10,[1]Hugst!$R$4:$W$4,0))))</f>
        <v>#REF!</v>
      </c>
      <c r="R17" s="168" t="e">
        <f ca="1">IF($C17-R$1&lt;År1,0,Q16*(1-VLOOKUP($A17,[1]Hugst!$R$5:$W$9,MATCH(ROUNDUP((R$1)/10,0)*10,[1]Hugst!$R$4:$W$4,0))))</f>
        <v>#REF!</v>
      </c>
      <c r="S17" s="168" t="e">
        <f ca="1">IF($C17-S$1&lt;År1,0,R16*(1-VLOOKUP($A17,[1]Hugst!$R$5:$W$9,MATCH(ROUNDUP((S$1)/10,0)*10,[1]Hugst!$R$4:$W$4,0))))</f>
        <v>#REF!</v>
      </c>
      <c r="T17" s="168" t="e">
        <f ca="1">IF($C17-T$1&lt;År1,0,S16*(1-VLOOKUP($A17,[1]Hugst!$R$5:$W$9,MATCH(ROUNDUP((T$1)/10,0)*10,[1]Hugst!$R$4:$W$4,0))))</f>
        <v>#REF!</v>
      </c>
      <c r="U17" s="168" t="e">
        <f ca="1">IF($C17-U$1&lt;År1,0,T16*(1-VLOOKUP($A17,[1]Hugst!$R$5:$W$9,MATCH(ROUNDUP((U$1)/10,0)*10,[1]Hugst!$R$4:$W$4,0))))</f>
        <v>#REF!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 t="e">
        <f t="shared" ca="1" si="0"/>
        <v>#REF!</v>
      </c>
      <c r="F18" s="168" t="e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#REF!</v>
      </c>
      <c r="G18" s="168" t="e">
        <f ca="1">IF($C18-G$1&lt;År1,0,F17*(1-VLOOKUP($A18,[1]Hugst!$R$5:$W$9,MATCH(ROUNDUP((G$1)/10,0)*10,[1]Hugst!$R$4:$W$4,0))))</f>
        <v>#REF!</v>
      </c>
      <c r="H18" s="168" t="e">
        <f ca="1">IF($C18-H$1&lt;År1,0,G17*(1-VLOOKUP($A18,[1]Hugst!$R$5:$W$9,MATCH(ROUNDUP((H$1)/10,0)*10,[1]Hugst!$R$4:$W$4,0))))</f>
        <v>#REF!</v>
      </c>
      <c r="I18" s="168" t="e">
        <f ca="1">IF($C18-I$1&lt;År1,0,H17*(1-VLOOKUP($A18,[1]Hugst!$R$5:$W$9,MATCH(ROUNDUP((I$1)/10,0)*10,[1]Hugst!$R$4:$W$4,0))))</f>
        <v>#REF!</v>
      </c>
      <c r="J18" s="168" t="e">
        <f ca="1">IF($C18-J$1&lt;År1,0,I17*(1-VLOOKUP($A18,[1]Hugst!$R$5:$W$9,MATCH(ROUNDUP((J$1)/10,0)*10,[1]Hugst!$R$4:$W$4,0))))</f>
        <v>#REF!</v>
      </c>
      <c r="K18" s="168" t="e">
        <f ca="1">IF($C18-K$1&lt;År1,0,J17*(1-VLOOKUP($A18,[1]Hugst!$R$5:$W$9,MATCH(ROUNDUP((K$1)/10,0)*10,[1]Hugst!$R$4:$W$4,0))))</f>
        <v>#REF!</v>
      </c>
      <c r="L18" s="168" t="e">
        <f ca="1">IF($C18-L$1&lt;År1,0,K17*(1-VLOOKUP($A18,[1]Hugst!$R$5:$W$9,MATCH(ROUNDUP((L$1)/10,0)*10,[1]Hugst!$R$4:$W$4,0))))</f>
        <v>#REF!</v>
      </c>
      <c r="M18" s="168" t="e">
        <f ca="1">IF($C18-M$1&lt;År1,0,L17*(1-VLOOKUP($A18,[1]Hugst!$R$5:$W$9,MATCH(ROUNDUP((M$1)/10,0)*10,[1]Hugst!$R$4:$W$4,0))))</f>
        <v>#REF!</v>
      </c>
      <c r="N18" s="168" t="e">
        <f ca="1">IF($C18-N$1&lt;År1,0,M17*(1-VLOOKUP($A18,[1]Hugst!$R$5:$W$9,MATCH(ROUNDUP((N$1)/10,0)*10,[1]Hugst!$R$4:$W$4,0))))</f>
        <v>#REF!</v>
      </c>
      <c r="O18" s="168" t="e">
        <f ca="1">IF($C18-O$1&lt;År1,0,N17*(1-VLOOKUP($A18,[1]Hugst!$R$5:$W$9,MATCH(ROUNDUP((O$1)/10,0)*10,[1]Hugst!$R$4:$W$4,0))))</f>
        <v>#REF!</v>
      </c>
      <c r="P18" s="168" t="e">
        <f ca="1">IF($C18-P$1&lt;År1,0,O17*(1-VLOOKUP($A18,[1]Hugst!$R$5:$W$9,MATCH(ROUNDUP((P$1)/10,0)*10,[1]Hugst!$R$4:$W$4,0))))</f>
        <v>#REF!</v>
      </c>
      <c r="Q18" s="168" t="e">
        <f ca="1">IF($C18-Q$1&lt;År1,0,P17*(1-VLOOKUP($A18,[1]Hugst!$R$5:$W$9,MATCH(ROUNDUP((Q$1)/10,0)*10,[1]Hugst!$R$4:$W$4,0))))</f>
        <v>#REF!</v>
      </c>
      <c r="R18" s="168" t="e">
        <f ca="1">IF($C18-R$1&lt;År1,0,Q17*(1-VLOOKUP($A18,[1]Hugst!$R$5:$W$9,MATCH(ROUNDUP((R$1)/10,0)*10,[1]Hugst!$R$4:$W$4,0))))</f>
        <v>#REF!</v>
      </c>
      <c r="S18" s="168" t="e">
        <f ca="1">IF($C18-S$1&lt;År1,0,R17*(1-VLOOKUP($A18,[1]Hugst!$R$5:$W$9,MATCH(ROUNDUP((S$1)/10,0)*10,[1]Hugst!$R$4:$W$4,0))))</f>
        <v>#REF!</v>
      </c>
      <c r="T18" s="168" t="e">
        <f ca="1">IF($C18-T$1&lt;År1,0,S17*(1-VLOOKUP($A18,[1]Hugst!$R$5:$W$9,MATCH(ROUNDUP((T$1)/10,0)*10,[1]Hugst!$R$4:$W$4,0))))</f>
        <v>#REF!</v>
      </c>
      <c r="U18" s="168" t="e">
        <f ca="1">IF($C18-U$1&lt;År1,0,T17*(1-VLOOKUP($A18,[1]Hugst!$R$5:$W$9,MATCH(ROUNDUP((U$1)/10,0)*10,[1]Hugst!$R$4:$W$4,0))))</f>
        <v>#REF!</v>
      </c>
      <c r="V18" s="168" t="e">
        <f ca="1">IF($C18-V$1&lt;År1,0,U17*(1-VLOOKUP($A18,[1]Hugst!$R$5:$W$9,MATCH(ROUNDUP((V$1)/10,0)*10,[1]Hugst!$R$4:$W$4,0))))</f>
        <v>#REF!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 t="e">
        <f t="shared" ca="1" si="0"/>
        <v>#REF!</v>
      </c>
      <c r="F19" s="168" t="e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#REF!</v>
      </c>
      <c r="G19" s="168" t="e">
        <f ca="1">IF($C19-G$1&lt;År1,0,F18*(1-VLOOKUP($A19,[1]Hugst!$R$5:$W$9,MATCH(ROUNDUP((G$1)/10,0)*10,[1]Hugst!$R$4:$W$4,0))))</f>
        <v>#REF!</v>
      </c>
      <c r="H19" s="168" t="e">
        <f ca="1">IF($C19-H$1&lt;År1,0,G18*(1-VLOOKUP($A19,[1]Hugst!$R$5:$W$9,MATCH(ROUNDUP((H$1)/10,0)*10,[1]Hugst!$R$4:$W$4,0))))</f>
        <v>#REF!</v>
      </c>
      <c r="I19" s="168" t="e">
        <f ca="1">IF($C19-I$1&lt;År1,0,H18*(1-VLOOKUP($A19,[1]Hugst!$R$5:$W$9,MATCH(ROUNDUP((I$1)/10,0)*10,[1]Hugst!$R$4:$W$4,0))))</f>
        <v>#REF!</v>
      </c>
      <c r="J19" s="168" t="e">
        <f ca="1">IF($C19-J$1&lt;År1,0,I18*(1-VLOOKUP($A19,[1]Hugst!$R$5:$W$9,MATCH(ROUNDUP((J$1)/10,0)*10,[1]Hugst!$R$4:$W$4,0))))</f>
        <v>#REF!</v>
      </c>
      <c r="K19" s="168" t="e">
        <f ca="1">IF($C19-K$1&lt;År1,0,J18*(1-VLOOKUP($A19,[1]Hugst!$R$5:$W$9,MATCH(ROUNDUP((K$1)/10,0)*10,[1]Hugst!$R$4:$W$4,0))))</f>
        <v>#REF!</v>
      </c>
      <c r="L19" s="168" t="e">
        <f ca="1">IF($C19-L$1&lt;År1,0,K18*(1-VLOOKUP($A19,[1]Hugst!$R$5:$W$9,MATCH(ROUNDUP((L$1)/10,0)*10,[1]Hugst!$R$4:$W$4,0))))</f>
        <v>#REF!</v>
      </c>
      <c r="M19" s="168" t="e">
        <f ca="1">IF($C19-M$1&lt;År1,0,L18*(1-VLOOKUP($A19,[1]Hugst!$R$5:$W$9,MATCH(ROUNDUP((M$1)/10,0)*10,[1]Hugst!$R$4:$W$4,0))))</f>
        <v>#REF!</v>
      </c>
      <c r="N19" s="168" t="e">
        <f ca="1">IF($C19-N$1&lt;År1,0,M18*(1-VLOOKUP($A19,[1]Hugst!$R$5:$W$9,MATCH(ROUNDUP((N$1)/10,0)*10,[1]Hugst!$R$4:$W$4,0))))</f>
        <v>#REF!</v>
      </c>
      <c r="O19" s="168" t="e">
        <f ca="1">IF($C19-O$1&lt;År1,0,N18*(1-VLOOKUP($A19,[1]Hugst!$R$5:$W$9,MATCH(ROUNDUP((O$1)/10,0)*10,[1]Hugst!$R$4:$W$4,0))))</f>
        <v>#REF!</v>
      </c>
      <c r="P19" s="168" t="e">
        <f ca="1">IF($C19-P$1&lt;År1,0,O18*(1-VLOOKUP($A19,[1]Hugst!$R$5:$W$9,MATCH(ROUNDUP((P$1)/10,0)*10,[1]Hugst!$R$4:$W$4,0))))</f>
        <v>#REF!</v>
      </c>
      <c r="Q19" s="168" t="e">
        <f ca="1">IF($C19-Q$1&lt;År1,0,P18*(1-VLOOKUP($A19,[1]Hugst!$R$5:$W$9,MATCH(ROUNDUP((Q$1)/10,0)*10,[1]Hugst!$R$4:$W$4,0))))</f>
        <v>#REF!</v>
      </c>
      <c r="R19" s="168" t="e">
        <f ca="1">IF($C19-R$1&lt;År1,0,Q18*(1-VLOOKUP($A19,[1]Hugst!$R$5:$W$9,MATCH(ROUNDUP((R$1)/10,0)*10,[1]Hugst!$R$4:$W$4,0))))</f>
        <v>#REF!</v>
      </c>
      <c r="S19" s="168" t="e">
        <f ca="1">IF($C19-S$1&lt;År1,0,R18*(1-VLOOKUP($A19,[1]Hugst!$R$5:$W$9,MATCH(ROUNDUP((S$1)/10,0)*10,[1]Hugst!$R$4:$W$4,0))))</f>
        <v>#REF!</v>
      </c>
      <c r="T19" s="168" t="e">
        <f ca="1">IF($C19-T$1&lt;År1,0,S18*(1-VLOOKUP($A19,[1]Hugst!$R$5:$W$9,MATCH(ROUNDUP((T$1)/10,0)*10,[1]Hugst!$R$4:$W$4,0))))</f>
        <v>#REF!</v>
      </c>
      <c r="U19" s="168" t="e">
        <f ca="1">IF($C19-U$1&lt;År1,0,T18*(1-VLOOKUP($A19,[1]Hugst!$R$5:$W$9,MATCH(ROUNDUP((U$1)/10,0)*10,[1]Hugst!$R$4:$W$4,0))))</f>
        <v>#REF!</v>
      </c>
      <c r="V19" s="168" t="e">
        <f ca="1">IF($C19-V$1&lt;År1,0,U18*(1-VLOOKUP($A19,[1]Hugst!$R$5:$W$9,MATCH(ROUNDUP((V$1)/10,0)*10,[1]Hugst!$R$4:$W$4,0))))</f>
        <v>#REF!</v>
      </c>
      <c r="W19" s="168" t="e">
        <f ca="1">IF($C19-W$1&lt;År1,0,V18*(1-VLOOKUP($A19,[1]Hugst!$R$5:$W$9,MATCH(ROUNDUP((W$1)/10,0)*10,[1]Hugst!$R$4:$W$4,0))))</f>
        <v>#REF!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 t="e">
        <f t="shared" ca="1" si="0"/>
        <v>#REF!</v>
      </c>
      <c r="F20" s="168" t="e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#REF!</v>
      </c>
      <c r="G20" s="168" t="e">
        <f ca="1">IF($C20-G$1&lt;År1,0,F19*(1-VLOOKUP($A20,[1]Hugst!$R$5:$W$9,MATCH(ROUNDUP((G$1)/10,0)*10,[1]Hugst!$R$4:$W$4,0))))</f>
        <v>#REF!</v>
      </c>
      <c r="H20" s="168" t="e">
        <f ca="1">IF($C20-H$1&lt;År1,0,G19*(1-VLOOKUP($A20,[1]Hugst!$R$5:$W$9,MATCH(ROUNDUP((H$1)/10,0)*10,[1]Hugst!$R$4:$W$4,0))))</f>
        <v>#REF!</v>
      </c>
      <c r="I20" s="168" t="e">
        <f ca="1">IF($C20-I$1&lt;År1,0,H19*(1-VLOOKUP($A20,[1]Hugst!$R$5:$W$9,MATCH(ROUNDUP((I$1)/10,0)*10,[1]Hugst!$R$4:$W$4,0))))</f>
        <v>#REF!</v>
      </c>
      <c r="J20" s="168" t="e">
        <f ca="1">IF($C20-J$1&lt;År1,0,I19*(1-VLOOKUP($A20,[1]Hugst!$R$5:$W$9,MATCH(ROUNDUP((J$1)/10,0)*10,[1]Hugst!$R$4:$W$4,0))))</f>
        <v>#REF!</v>
      </c>
      <c r="K20" s="168" t="e">
        <f ca="1">IF($C20-K$1&lt;År1,0,J19*(1-VLOOKUP($A20,[1]Hugst!$R$5:$W$9,MATCH(ROUNDUP((K$1)/10,0)*10,[1]Hugst!$R$4:$W$4,0))))</f>
        <v>#REF!</v>
      </c>
      <c r="L20" s="168" t="e">
        <f ca="1">IF($C20-L$1&lt;År1,0,K19*(1-VLOOKUP($A20,[1]Hugst!$R$5:$W$9,MATCH(ROUNDUP((L$1)/10,0)*10,[1]Hugst!$R$4:$W$4,0))))</f>
        <v>#REF!</v>
      </c>
      <c r="M20" s="168" t="e">
        <f ca="1">IF($C20-M$1&lt;År1,0,L19*(1-VLOOKUP($A20,[1]Hugst!$R$5:$W$9,MATCH(ROUNDUP((M$1)/10,0)*10,[1]Hugst!$R$4:$W$4,0))))</f>
        <v>#REF!</v>
      </c>
      <c r="N20" s="168" t="e">
        <f ca="1">IF($C20-N$1&lt;År1,0,M19*(1-VLOOKUP($A20,[1]Hugst!$R$5:$W$9,MATCH(ROUNDUP((N$1)/10,0)*10,[1]Hugst!$R$4:$W$4,0))))</f>
        <v>#REF!</v>
      </c>
      <c r="O20" s="168" t="e">
        <f ca="1">IF($C20-O$1&lt;År1,0,N19*(1-VLOOKUP($A20,[1]Hugst!$R$5:$W$9,MATCH(ROUNDUP((O$1)/10,0)*10,[1]Hugst!$R$4:$W$4,0))))</f>
        <v>#REF!</v>
      </c>
      <c r="P20" s="168" t="e">
        <f ca="1">IF($C20-P$1&lt;År1,0,O19*(1-VLOOKUP($A20,[1]Hugst!$R$5:$W$9,MATCH(ROUNDUP((P$1)/10,0)*10,[1]Hugst!$R$4:$W$4,0))))</f>
        <v>#REF!</v>
      </c>
      <c r="Q20" s="168" t="e">
        <f ca="1">IF($C20-Q$1&lt;År1,0,P19*(1-VLOOKUP($A20,[1]Hugst!$R$5:$W$9,MATCH(ROUNDUP((Q$1)/10,0)*10,[1]Hugst!$R$4:$W$4,0))))</f>
        <v>#REF!</v>
      </c>
      <c r="R20" s="168" t="e">
        <f ca="1">IF($C20-R$1&lt;År1,0,Q19*(1-VLOOKUP($A20,[1]Hugst!$R$5:$W$9,MATCH(ROUNDUP((R$1)/10,0)*10,[1]Hugst!$R$4:$W$4,0))))</f>
        <v>#REF!</v>
      </c>
      <c r="S20" s="168" t="e">
        <f ca="1">IF($C20-S$1&lt;År1,0,R19*(1-VLOOKUP($A20,[1]Hugst!$R$5:$W$9,MATCH(ROUNDUP((S$1)/10,0)*10,[1]Hugst!$R$4:$W$4,0))))</f>
        <v>#REF!</v>
      </c>
      <c r="T20" s="168" t="e">
        <f ca="1">IF($C20-T$1&lt;År1,0,S19*(1-VLOOKUP($A20,[1]Hugst!$R$5:$W$9,MATCH(ROUNDUP((T$1)/10,0)*10,[1]Hugst!$R$4:$W$4,0))))</f>
        <v>#REF!</v>
      </c>
      <c r="U20" s="168" t="e">
        <f ca="1">IF($C20-U$1&lt;År1,0,T19*(1-VLOOKUP($A20,[1]Hugst!$R$5:$W$9,MATCH(ROUNDUP((U$1)/10,0)*10,[1]Hugst!$R$4:$W$4,0))))</f>
        <v>#REF!</v>
      </c>
      <c r="V20" s="168" t="e">
        <f ca="1">IF($C20-V$1&lt;År1,0,U19*(1-VLOOKUP($A20,[1]Hugst!$R$5:$W$9,MATCH(ROUNDUP((V$1)/10,0)*10,[1]Hugst!$R$4:$W$4,0))))</f>
        <v>#REF!</v>
      </c>
      <c r="W20" s="168" t="e">
        <f ca="1">IF($C20-W$1&lt;År1,0,V19*(1-VLOOKUP($A20,[1]Hugst!$R$5:$W$9,MATCH(ROUNDUP((W$1)/10,0)*10,[1]Hugst!$R$4:$W$4,0))))</f>
        <v>#REF!</v>
      </c>
      <c r="X20" s="168" t="e">
        <f ca="1">IF($C20-X$1&lt;År1,0,W19*(1-VLOOKUP($A20,[1]Hugst!$R$5:$W$9,MATCH(ROUNDUP((X$1)/10,0)*10,[1]Hugst!$R$4:$W$4,0))))</f>
        <v>#REF!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 t="e">
        <f t="shared" ca="1" si="0"/>
        <v>#REF!</v>
      </c>
      <c r="F21" s="168" t="e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#REF!</v>
      </c>
      <c r="G21" s="168" t="e">
        <f ca="1">IF($C21-G$1&lt;År1,0,F20*(1-VLOOKUP($A21,[1]Hugst!$R$5:$W$9,MATCH(ROUNDUP((G$1)/10,0)*10,[1]Hugst!$R$4:$W$4,0))))</f>
        <v>#REF!</v>
      </c>
      <c r="H21" s="168" t="e">
        <f ca="1">IF($C21-H$1&lt;År1,0,G20*(1-VLOOKUP($A21,[1]Hugst!$R$5:$W$9,MATCH(ROUNDUP((H$1)/10,0)*10,[1]Hugst!$R$4:$W$4,0))))</f>
        <v>#REF!</v>
      </c>
      <c r="I21" s="168" t="e">
        <f ca="1">IF($C21-I$1&lt;År1,0,H20*(1-VLOOKUP($A21,[1]Hugst!$R$5:$W$9,MATCH(ROUNDUP((I$1)/10,0)*10,[1]Hugst!$R$4:$W$4,0))))</f>
        <v>#REF!</v>
      </c>
      <c r="J21" s="168" t="e">
        <f ca="1">IF($C21-J$1&lt;År1,0,I20*(1-VLOOKUP($A21,[1]Hugst!$R$5:$W$9,MATCH(ROUNDUP((J$1)/10,0)*10,[1]Hugst!$R$4:$W$4,0))))</f>
        <v>#REF!</v>
      </c>
      <c r="K21" s="168" t="e">
        <f ca="1">IF($C21-K$1&lt;År1,0,J20*(1-VLOOKUP($A21,[1]Hugst!$R$5:$W$9,MATCH(ROUNDUP((K$1)/10,0)*10,[1]Hugst!$R$4:$W$4,0))))</f>
        <v>#REF!</v>
      </c>
      <c r="L21" s="168" t="e">
        <f ca="1">IF($C21-L$1&lt;År1,0,K20*(1-VLOOKUP($A21,[1]Hugst!$R$5:$W$9,MATCH(ROUNDUP((L$1)/10,0)*10,[1]Hugst!$R$4:$W$4,0))))</f>
        <v>#REF!</v>
      </c>
      <c r="M21" s="168" t="e">
        <f ca="1">IF($C21-M$1&lt;År1,0,L20*(1-VLOOKUP($A21,[1]Hugst!$R$5:$W$9,MATCH(ROUNDUP((M$1)/10,0)*10,[1]Hugst!$R$4:$W$4,0))))</f>
        <v>#REF!</v>
      </c>
      <c r="N21" s="168" t="e">
        <f ca="1">IF($C21-N$1&lt;År1,0,M20*(1-VLOOKUP($A21,[1]Hugst!$R$5:$W$9,MATCH(ROUNDUP((N$1)/10,0)*10,[1]Hugst!$R$4:$W$4,0))))</f>
        <v>#REF!</v>
      </c>
      <c r="O21" s="168" t="e">
        <f ca="1">IF($C21-O$1&lt;År1,0,N20*(1-VLOOKUP($A21,[1]Hugst!$R$5:$W$9,MATCH(ROUNDUP((O$1)/10,0)*10,[1]Hugst!$R$4:$W$4,0))))</f>
        <v>#REF!</v>
      </c>
      <c r="P21" s="168" t="e">
        <f ca="1">IF($C21-P$1&lt;År1,0,O20*(1-VLOOKUP($A21,[1]Hugst!$R$5:$W$9,MATCH(ROUNDUP((P$1)/10,0)*10,[1]Hugst!$R$4:$W$4,0))))</f>
        <v>#REF!</v>
      </c>
      <c r="Q21" s="168" t="e">
        <f ca="1">IF($C21-Q$1&lt;År1,0,P20*(1-VLOOKUP($A21,[1]Hugst!$R$5:$W$9,MATCH(ROUNDUP((Q$1)/10,0)*10,[1]Hugst!$R$4:$W$4,0))))</f>
        <v>#REF!</v>
      </c>
      <c r="R21" s="168" t="e">
        <f ca="1">IF($C21-R$1&lt;År1,0,Q20*(1-VLOOKUP($A21,[1]Hugst!$R$5:$W$9,MATCH(ROUNDUP((R$1)/10,0)*10,[1]Hugst!$R$4:$W$4,0))))</f>
        <v>#REF!</v>
      </c>
      <c r="S21" s="168" t="e">
        <f ca="1">IF($C21-S$1&lt;År1,0,R20*(1-VLOOKUP($A21,[1]Hugst!$R$5:$W$9,MATCH(ROUNDUP((S$1)/10,0)*10,[1]Hugst!$R$4:$W$4,0))))</f>
        <v>#REF!</v>
      </c>
      <c r="T21" s="168" t="e">
        <f ca="1">IF($C21-T$1&lt;År1,0,S20*(1-VLOOKUP($A21,[1]Hugst!$R$5:$W$9,MATCH(ROUNDUP((T$1)/10,0)*10,[1]Hugst!$R$4:$W$4,0))))</f>
        <v>#REF!</v>
      </c>
      <c r="U21" s="168" t="e">
        <f ca="1">IF($C21-U$1&lt;År1,0,T20*(1-VLOOKUP($A21,[1]Hugst!$R$5:$W$9,MATCH(ROUNDUP((U$1)/10,0)*10,[1]Hugst!$R$4:$W$4,0))))</f>
        <v>#REF!</v>
      </c>
      <c r="V21" s="168" t="e">
        <f ca="1">IF($C21-V$1&lt;År1,0,U20*(1-VLOOKUP($A21,[1]Hugst!$R$5:$W$9,MATCH(ROUNDUP((V$1)/10,0)*10,[1]Hugst!$R$4:$W$4,0))))</f>
        <v>#REF!</v>
      </c>
      <c r="W21" s="168" t="e">
        <f ca="1">IF($C21-W$1&lt;År1,0,V20*(1-VLOOKUP($A21,[1]Hugst!$R$5:$W$9,MATCH(ROUNDUP((W$1)/10,0)*10,[1]Hugst!$R$4:$W$4,0))))</f>
        <v>#REF!</v>
      </c>
      <c r="X21" s="168" t="e">
        <f ca="1">IF($C21-X$1&lt;År1,0,W20*(1-VLOOKUP($A21,[1]Hugst!$R$5:$W$9,MATCH(ROUNDUP((X$1)/10,0)*10,[1]Hugst!$R$4:$W$4,0))))</f>
        <v>#REF!</v>
      </c>
      <c r="Y21" s="168" t="e">
        <f ca="1">IF($C21-Y$1&lt;År1,0,X20*(1-VLOOKUP($A21,[1]Hugst!$R$5:$W$9,MATCH(ROUNDUP((Y$1)/10,0)*10,[1]Hugst!$R$4:$W$4,0))))</f>
        <v>#REF!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 t="e">
        <f t="shared" ca="1" si="0"/>
        <v>#REF!</v>
      </c>
      <c r="F22" s="168" t="e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#REF!</v>
      </c>
      <c r="G22" s="168" t="e">
        <f ca="1">IF($C22-G$1&lt;År1,0,F21*(1-VLOOKUP($A22,[1]Hugst!$R$5:$W$9,MATCH(ROUNDUP((G$1)/10,0)*10,[1]Hugst!$R$4:$W$4,0))))</f>
        <v>#REF!</v>
      </c>
      <c r="H22" s="168" t="e">
        <f ca="1">IF($C22-H$1&lt;År1,0,G21*(1-VLOOKUP($A22,[1]Hugst!$R$5:$W$9,MATCH(ROUNDUP((H$1)/10,0)*10,[1]Hugst!$R$4:$W$4,0))))</f>
        <v>#REF!</v>
      </c>
      <c r="I22" s="168" t="e">
        <f ca="1">IF($C22-I$1&lt;År1,0,H21*(1-VLOOKUP($A22,[1]Hugst!$R$5:$W$9,MATCH(ROUNDUP((I$1)/10,0)*10,[1]Hugst!$R$4:$W$4,0))))</f>
        <v>#REF!</v>
      </c>
      <c r="J22" s="168" t="e">
        <f ca="1">IF($C22-J$1&lt;År1,0,I21*(1-VLOOKUP($A22,[1]Hugst!$R$5:$W$9,MATCH(ROUNDUP((J$1)/10,0)*10,[1]Hugst!$R$4:$W$4,0))))</f>
        <v>#REF!</v>
      </c>
      <c r="K22" s="168" t="e">
        <f ca="1">IF($C22-K$1&lt;År1,0,J21*(1-VLOOKUP($A22,[1]Hugst!$R$5:$W$9,MATCH(ROUNDUP((K$1)/10,0)*10,[1]Hugst!$R$4:$W$4,0))))</f>
        <v>#REF!</v>
      </c>
      <c r="L22" s="168" t="e">
        <f ca="1">IF($C22-L$1&lt;År1,0,K21*(1-VLOOKUP($A22,[1]Hugst!$R$5:$W$9,MATCH(ROUNDUP((L$1)/10,0)*10,[1]Hugst!$R$4:$W$4,0))))</f>
        <v>#REF!</v>
      </c>
      <c r="M22" s="168" t="e">
        <f ca="1">IF($C22-M$1&lt;År1,0,L21*(1-VLOOKUP($A22,[1]Hugst!$R$5:$W$9,MATCH(ROUNDUP((M$1)/10,0)*10,[1]Hugst!$R$4:$W$4,0))))</f>
        <v>#REF!</v>
      </c>
      <c r="N22" s="168" t="e">
        <f ca="1">IF($C22-N$1&lt;År1,0,M21*(1-VLOOKUP($A22,[1]Hugst!$R$5:$W$9,MATCH(ROUNDUP((N$1)/10,0)*10,[1]Hugst!$R$4:$W$4,0))))</f>
        <v>#REF!</v>
      </c>
      <c r="O22" s="168" t="e">
        <f ca="1">IF($C22-O$1&lt;År1,0,N21*(1-VLOOKUP($A22,[1]Hugst!$R$5:$W$9,MATCH(ROUNDUP((O$1)/10,0)*10,[1]Hugst!$R$4:$W$4,0))))</f>
        <v>#REF!</v>
      </c>
      <c r="P22" s="168" t="e">
        <f ca="1">IF($C22-P$1&lt;År1,0,O21*(1-VLOOKUP($A22,[1]Hugst!$R$5:$W$9,MATCH(ROUNDUP((P$1)/10,0)*10,[1]Hugst!$R$4:$W$4,0))))</f>
        <v>#REF!</v>
      </c>
      <c r="Q22" s="168" t="e">
        <f ca="1">IF($C22-Q$1&lt;År1,0,P21*(1-VLOOKUP($A22,[1]Hugst!$R$5:$W$9,MATCH(ROUNDUP((Q$1)/10,0)*10,[1]Hugst!$R$4:$W$4,0))))</f>
        <v>#REF!</v>
      </c>
      <c r="R22" s="168" t="e">
        <f ca="1">IF($C22-R$1&lt;År1,0,Q21*(1-VLOOKUP($A22,[1]Hugst!$R$5:$W$9,MATCH(ROUNDUP((R$1)/10,0)*10,[1]Hugst!$R$4:$W$4,0))))</f>
        <v>#REF!</v>
      </c>
      <c r="S22" s="168" t="e">
        <f ca="1">IF($C22-S$1&lt;År1,0,R21*(1-VLOOKUP($A22,[1]Hugst!$R$5:$W$9,MATCH(ROUNDUP((S$1)/10,0)*10,[1]Hugst!$R$4:$W$4,0))))</f>
        <v>#REF!</v>
      </c>
      <c r="T22" s="168" t="e">
        <f ca="1">IF($C22-T$1&lt;År1,0,S21*(1-VLOOKUP($A22,[1]Hugst!$R$5:$W$9,MATCH(ROUNDUP((T$1)/10,0)*10,[1]Hugst!$R$4:$W$4,0))))</f>
        <v>#REF!</v>
      </c>
      <c r="U22" s="168" t="e">
        <f ca="1">IF($C22-U$1&lt;År1,0,T21*(1-VLOOKUP($A22,[1]Hugst!$R$5:$W$9,MATCH(ROUNDUP((U$1)/10,0)*10,[1]Hugst!$R$4:$W$4,0))))</f>
        <v>#REF!</v>
      </c>
      <c r="V22" s="168" t="e">
        <f ca="1">IF($C22-V$1&lt;År1,0,U21*(1-VLOOKUP($A22,[1]Hugst!$R$5:$W$9,MATCH(ROUNDUP((V$1)/10,0)*10,[1]Hugst!$R$4:$W$4,0))))</f>
        <v>#REF!</v>
      </c>
      <c r="W22" s="168" t="e">
        <f ca="1">IF($C22-W$1&lt;År1,0,V21*(1-VLOOKUP($A22,[1]Hugst!$R$5:$W$9,MATCH(ROUNDUP((W$1)/10,0)*10,[1]Hugst!$R$4:$W$4,0))))</f>
        <v>#REF!</v>
      </c>
      <c r="X22" s="168" t="e">
        <f ca="1">IF($C22-X$1&lt;År1,0,W21*(1-VLOOKUP($A22,[1]Hugst!$R$5:$W$9,MATCH(ROUNDUP((X$1)/10,0)*10,[1]Hugst!$R$4:$W$4,0))))</f>
        <v>#REF!</v>
      </c>
      <c r="Y22" s="168" t="e">
        <f ca="1">IF($C22-Y$1&lt;År1,0,X21*(1-VLOOKUP($A22,[1]Hugst!$R$5:$W$9,MATCH(ROUNDUP((Y$1)/10,0)*10,[1]Hugst!$R$4:$W$4,0))))</f>
        <v>#REF!</v>
      </c>
      <c r="Z22" s="168" t="e">
        <f ca="1">IF($C22-Z$1&lt;År1,0,Y21*(1-VLOOKUP($A22,[1]Hugst!$R$5:$W$9,MATCH(ROUNDUP((Z$1)/10,0)*10,[1]Hugst!$R$4:$W$4,0))))</f>
        <v>#REF!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 t="e">
        <f t="shared" ca="1" si="0"/>
        <v>#REF!</v>
      </c>
      <c r="F23" s="168" t="e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#REF!</v>
      </c>
      <c r="G23" s="168" t="e">
        <f ca="1">IF($C23-G$1&lt;År1,0,F22*(1-VLOOKUP($A23,[1]Hugst!$R$5:$W$9,MATCH(ROUNDUP((G$1)/10,0)*10,[1]Hugst!$R$4:$W$4,0))))</f>
        <v>#REF!</v>
      </c>
      <c r="H23" s="168" t="e">
        <f ca="1">IF($C23-H$1&lt;År1,0,G22*(1-VLOOKUP($A23,[1]Hugst!$R$5:$W$9,MATCH(ROUNDUP((H$1)/10,0)*10,[1]Hugst!$R$4:$W$4,0))))</f>
        <v>#REF!</v>
      </c>
      <c r="I23" s="168" t="e">
        <f ca="1">IF($C23-I$1&lt;År1,0,H22*(1-VLOOKUP($A23,[1]Hugst!$R$5:$W$9,MATCH(ROUNDUP((I$1)/10,0)*10,[1]Hugst!$R$4:$W$4,0))))</f>
        <v>#REF!</v>
      </c>
      <c r="J23" s="168" t="e">
        <f ca="1">IF($C23-J$1&lt;År1,0,I22*(1-VLOOKUP($A23,[1]Hugst!$R$5:$W$9,MATCH(ROUNDUP((J$1)/10,0)*10,[1]Hugst!$R$4:$W$4,0))))</f>
        <v>#REF!</v>
      </c>
      <c r="K23" s="168" t="e">
        <f ca="1">IF($C23-K$1&lt;År1,0,J22*(1-VLOOKUP($A23,[1]Hugst!$R$5:$W$9,MATCH(ROUNDUP((K$1)/10,0)*10,[1]Hugst!$R$4:$W$4,0))))</f>
        <v>#REF!</v>
      </c>
      <c r="L23" s="168" t="e">
        <f ca="1">IF($C23-L$1&lt;År1,0,K22*(1-VLOOKUP($A23,[1]Hugst!$R$5:$W$9,MATCH(ROUNDUP((L$1)/10,0)*10,[1]Hugst!$R$4:$W$4,0))))</f>
        <v>#REF!</v>
      </c>
      <c r="M23" s="168" t="e">
        <f ca="1">IF($C23-M$1&lt;År1,0,L22*(1-VLOOKUP($A23,[1]Hugst!$R$5:$W$9,MATCH(ROUNDUP((M$1)/10,0)*10,[1]Hugst!$R$4:$W$4,0))))</f>
        <v>#REF!</v>
      </c>
      <c r="N23" s="168" t="e">
        <f ca="1">IF($C23-N$1&lt;År1,0,M22*(1-VLOOKUP($A23,[1]Hugst!$R$5:$W$9,MATCH(ROUNDUP((N$1)/10,0)*10,[1]Hugst!$R$4:$W$4,0))))</f>
        <v>#REF!</v>
      </c>
      <c r="O23" s="168" t="e">
        <f ca="1">IF($C23-O$1&lt;År1,0,N22*(1-VLOOKUP($A23,[1]Hugst!$R$5:$W$9,MATCH(ROUNDUP((O$1)/10,0)*10,[1]Hugst!$R$4:$W$4,0))))</f>
        <v>#REF!</v>
      </c>
      <c r="P23" s="168" t="e">
        <f ca="1">IF($C23-P$1&lt;År1,0,O22*(1-VLOOKUP($A23,[1]Hugst!$R$5:$W$9,MATCH(ROUNDUP((P$1)/10,0)*10,[1]Hugst!$R$4:$W$4,0))))</f>
        <v>#REF!</v>
      </c>
      <c r="Q23" s="168" t="e">
        <f ca="1">IF($C23-Q$1&lt;År1,0,P22*(1-VLOOKUP($A23,[1]Hugst!$R$5:$W$9,MATCH(ROUNDUP((Q$1)/10,0)*10,[1]Hugst!$R$4:$W$4,0))))</f>
        <v>#REF!</v>
      </c>
      <c r="R23" s="168" t="e">
        <f ca="1">IF($C23-R$1&lt;År1,0,Q22*(1-VLOOKUP($A23,[1]Hugst!$R$5:$W$9,MATCH(ROUNDUP((R$1)/10,0)*10,[1]Hugst!$R$4:$W$4,0))))</f>
        <v>#REF!</v>
      </c>
      <c r="S23" s="168" t="e">
        <f ca="1">IF($C23-S$1&lt;År1,0,R22*(1-VLOOKUP($A23,[1]Hugst!$R$5:$W$9,MATCH(ROUNDUP((S$1)/10,0)*10,[1]Hugst!$R$4:$W$4,0))))</f>
        <v>#REF!</v>
      </c>
      <c r="T23" s="168" t="e">
        <f ca="1">IF($C23-T$1&lt;År1,0,S22*(1-VLOOKUP($A23,[1]Hugst!$R$5:$W$9,MATCH(ROUNDUP((T$1)/10,0)*10,[1]Hugst!$R$4:$W$4,0))))</f>
        <v>#REF!</v>
      </c>
      <c r="U23" s="168" t="e">
        <f ca="1">IF($C23-U$1&lt;År1,0,T22*(1-VLOOKUP($A23,[1]Hugst!$R$5:$W$9,MATCH(ROUNDUP((U$1)/10,0)*10,[1]Hugst!$R$4:$W$4,0))))</f>
        <v>#REF!</v>
      </c>
      <c r="V23" s="168" t="e">
        <f ca="1">IF($C23-V$1&lt;År1,0,U22*(1-VLOOKUP($A23,[1]Hugst!$R$5:$W$9,MATCH(ROUNDUP((V$1)/10,0)*10,[1]Hugst!$R$4:$W$4,0))))</f>
        <v>#REF!</v>
      </c>
      <c r="W23" s="168" t="e">
        <f ca="1">IF($C23-W$1&lt;År1,0,V22*(1-VLOOKUP($A23,[1]Hugst!$R$5:$W$9,MATCH(ROUNDUP((W$1)/10,0)*10,[1]Hugst!$R$4:$W$4,0))))</f>
        <v>#REF!</v>
      </c>
      <c r="X23" s="168" t="e">
        <f ca="1">IF($C23-X$1&lt;År1,0,W22*(1-VLOOKUP($A23,[1]Hugst!$R$5:$W$9,MATCH(ROUNDUP((X$1)/10,0)*10,[1]Hugst!$R$4:$W$4,0))))</f>
        <v>#REF!</v>
      </c>
      <c r="Y23" s="168" t="e">
        <f ca="1">IF($C23-Y$1&lt;År1,0,X22*(1-VLOOKUP($A23,[1]Hugst!$R$5:$W$9,MATCH(ROUNDUP((Y$1)/10,0)*10,[1]Hugst!$R$4:$W$4,0))))</f>
        <v>#REF!</v>
      </c>
      <c r="Z23" s="168" t="e">
        <f ca="1">IF($C23-Z$1&lt;År1,0,Y22*(1-VLOOKUP($A23,[1]Hugst!$R$5:$W$9,MATCH(ROUNDUP((Z$1)/10,0)*10,[1]Hugst!$R$4:$W$4,0))))</f>
        <v>#REF!</v>
      </c>
      <c r="AA23" s="168" t="e">
        <f ca="1">IF($C23-AA$1&lt;År1,0,Z22*(1-VLOOKUP($A23,[1]Hugst!$R$5:$W$9,MATCH(ROUNDUP((AA$1)/10,0)*10,[1]Hugst!$R$4:$W$4,0))))</f>
        <v>#REF!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 t="e">
        <f t="shared" ca="1" si="0"/>
        <v>#REF!</v>
      </c>
      <c r="F24" s="168" t="e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#REF!</v>
      </c>
      <c r="G24" s="168" t="e">
        <f ca="1">IF($C24-G$1&lt;År1,0,F23*(1-VLOOKUP($A24,[1]Hugst!$R$5:$W$9,MATCH(ROUNDUP((G$1)/10,0)*10,[1]Hugst!$R$4:$W$4,0))))</f>
        <v>#REF!</v>
      </c>
      <c r="H24" s="168" t="e">
        <f ca="1">IF($C24-H$1&lt;År1,0,G23*(1-VLOOKUP($A24,[1]Hugst!$R$5:$W$9,MATCH(ROUNDUP((H$1)/10,0)*10,[1]Hugst!$R$4:$W$4,0))))</f>
        <v>#REF!</v>
      </c>
      <c r="I24" s="168" t="e">
        <f ca="1">IF($C24-I$1&lt;År1,0,H23*(1-VLOOKUP($A24,[1]Hugst!$R$5:$W$9,MATCH(ROUNDUP((I$1)/10,0)*10,[1]Hugst!$R$4:$W$4,0))))</f>
        <v>#REF!</v>
      </c>
      <c r="J24" s="168" t="e">
        <f ca="1">IF($C24-J$1&lt;År1,0,I23*(1-VLOOKUP($A24,[1]Hugst!$R$5:$W$9,MATCH(ROUNDUP((J$1)/10,0)*10,[1]Hugst!$R$4:$W$4,0))))</f>
        <v>#REF!</v>
      </c>
      <c r="K24" s="168" t="e">
        <f ca="1">IF($C24-K$1&lt;År1,0,J23*(1-VLOOKUP($A24,[1]Hugst!$R$5:$W$9,MATCH(ROUNDUP((K$1)/10,0)*10,[1]Hugst!$R$4:$W$4,0))))</f>
        <v>#REF!</v>
      </c>
      <c r="L24" s="168" t="e">
        <f ca="1">IF($C24-L$1&lt;År1,0,K23*(1-VLOOKUP($A24,[1]Hugst!$R$5:$W$9,MATCH(ROUNDUP((L$1)/10,0)*10,[1]Hugst!$R$4:$W$4,0))))</f>
        <v>#REF!</v>
      </c>
      <c r="M24" s="168" t="e">
        <f ca="1">IF($C24-M$1&lt;År1,0,L23*(1-VLOOKUP($A24,[1]Hugst!$R$5:$W$9,MATCH(ROUNDUP((M$1)/10,0)*10,[1]Hugst!$R$4:$W$4,0))))</f>
        <v>#REF!</v>
      </c>
      <c r="N24" s="168" t="e">
        <f ca="1">IF($C24-N$1&lt;År1,0,M23*(1-VLOOKUP($A24,[1]Hugst!$R$5:$W$9,MATCH(ROUNDUP((N$1)/10,0)*10,[1]Hugst!$R$4:$W$4,0))))</f>
        <v>#REF!</v>
      </c>
      <c r="O24" s="168" t="e">
        <f ca="1">IF($C24-O$1&lt;År1,0,N23*(1-VLOOKUP($A24,[1]Hugst!$R$5:$W$9,MATCH(ROUNDUP((O$1)/10,0)*10,[1]Hugst!$R$4:$W$4,0))))</f>
        <v>#REF!</v>
      </c>
      <c r="P24" s="168" t="e">
        <f ca="1">IF($C24-P$1&lt;År1,0,O23*(1-VLOOKUP($A24,[1]Hugst!$R$5:$W$9,MATCH(ROUNDUP((P$1)/10,0)*10,[1]Hugst!$R$4:$W$4,0))))</f>
        <v>#REF!</v>
      </c>
      <c r="Q24" s="168" t="e">
        <f ca="1">IF($C24-Q$1&lt;År1,0,P23*(1-VLOOKUP($A24,[1]Hugst!$R$5:$W$9,MATCH(ROUNDUP((Q$1)/10,0)*10,[1]Hugst!$R$4:$W$4,0))))</f>
        <v>#REF!</v>
      </c>
      <c r="R24" s="168" t="e">
        <f ca="1">IF($C24-R$1&lt;År1,0,Q23*(1-VLOOKUP($A24,[1]Hugst!$R$5:$W$9,MATCH(ROUNDUP((R$1)/10,0)*10,[1]Hugst!$R$4:$W$4,0))))</f>
        <v>#REF!</v>
      </c>
      <c r="S24" s="168" t="e">
        <f ca="1">IF($C24-S$1&lt;År1,0,R23*(1-VLOOKUP($A24,[1]Hugst!$R$5:$W$9,MATCH(ROUNDUP((S$1)/10,0)*10,[1]Hugst!$R$4:$W$4,0))))</f>
        <v>#REF!</v>
      </c>
      <c r="T24" s="168" t="e">
        <f ca="1">IF($C24-T$1&lt;År1,0,S23*(1-VLOOKUP($A24,[1]Hugst!$R$5:$W$9,MATCH(ROUNDUP((T$1)/10,0)*10,[1]Hugst!$R$4:$W$4,0))))</f>
        <v>#REF!</v>
      </c>
      <c r="U24" s="168" t="e">
        <f ca="1">IF($C24-U$1&lt;År1,0,T23*(1-VLOOKUP($A24,[1]Hugst!$R$5:$W$9,MATCH(ROUNDUP((U$1)/10,0)*10,[1]Hugst!$R$4:$W$4,0))))</f>
        <v>#REF!</v>
      </c>
      <c r="V24" s="168" t="e">
        <f ca="1">IF($C24-V$1&lt;År1,0,U23*(1-VLOOKUP($A24,[1]Hugst!$R$5:$W$9,MATCH(ROUNDUP((V$1)/10,0)*10,[1]Hugst!$R$4:$W$4,0))))</f>
        <v>#REF!</v>
      </c>
      <c r="W24" s="168" t="e">
        <f ca="1">IF($C24-W$1&lt;År1,0,V23*(1-VLOOKUP($A24,[1]Hugst!$R$5:$W$9,MATCH(ROUNDUP((W$1)/10,0)*10,[1]Hugst!$R$4:$W$4,0))))</f>
        <v>#REF!</v>
      </c>
      <c r="X24" s="168" t="e">
        <f ca="1">IF($C24-X$1&lt;År1,0,W23*(1-VLOOKUP($A24,[1]Hugst!$R$5:$W$9,MATCH(ROUNDUP((X$1)/10,0)*10,[1]Hugst!$R$4:$W$4,0))))</f>
        <v>#REF!</v>
      </c>
      <c r="Y24" s="168" t="e">
        <f ca="1">IF($C24-Y$1&lt;År1,0,X23*(1-VLOOKUP($A24,[1]Hugst!$R$5:$W$9,MATCH(ROUNDUP((Y$1)/10,0)*10,[1]Hugst!$R$4:$W$4,0))))</f>
        <v>#REF!</v>
      </c>
      <c r="Z24" s="168" t="e">
        <f ca="1">IF($C24-Z$1&lt;År1,0,Y23*(1-VLOOKUP($A24,[1]Hugst!$R$5:$W$9,MATCH(ROUNDUP((Z$1)/10,0)*10,[1]Hugst!$R$4:$W$4,0))))</f>
        <v>#REF!</v>
      </c>
      <c r="AA24" s="168" t="e">
        <f ca="1">IF($C24-AA$1&lt;År1,0,Z23*(1-VLOOKUP($A24,[1]Hugst!$R$5:$W$9,MATCH(ROUNDUP((AA$1)/10,0)*10,[1]Hugst!$R$4:$W$4,0))))</f>
        <v>#REF!</v>
      </c>
      <c r="AB24" s="168" t="e">
        <f ca="1">IF($C24-AB$1&lt;År1,0,AA23*(1-VLOOKUP($A24,[1]Hugst!$R$5:$W$9,MATCH(ROUNDUP((AB$1)/10,0)*10,[1]Hugst!$R$4:$W$4,0))))</f>
        <v>#REF!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 t="e">
        <f t="shared" ca="1" si="0"/>
        <v>#REF!</v>
      </c>
      <c r="F25" s="168" t="e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#REF!</v>
      </c>
      <c r="G25" s="168" t="e">
        <f ca="1">IF($C25-G$1&lt;År1,0,F24*(1-VLOOKUP($A25,[1]Hugst!$R$5:$W$9,MATCH(ROUNDUP((G$1)/10,0)*10,[1]Hugst!$R$4:$W$4,0))))</f>
        <v>#REF!</v>
      </c>
      <c r="H25" s="168" t="e">
        <f ca="1">IF($C25-H$1&lt;År1,0,G24*(1-VLOOKUP($A25,[1]Hugst!$R$5:$W$9,MATCH(ROUNDUP((H$1)/10,0)*10,[1]Hugst!$R$4:$W$4,0))))</f>
        <v>#REF!</v>
      </c>
      <c r="I25" s="168" t="e">
        <f ca="1">IF($C25-I$1&lt;År1,0,H24*(1-VLOOKUP($A25,[1]Hugst!$R$5:$W$9,MATCH(ROUNDUP((I$1)/10,0)*10,[1]Hugst!$R$4:$W$4,0))))</f>
        <v>#REF!</v>
      </c>
      <c r="J25" s="168" t="e">
        <f ca="1">IF($C25-J$1&lt;År1,0,I24*(1-VLOOKUP($A25,[1]Hugst!$R$5:$W$9,MATCH(ROUNDUP((J$1)/10,0)*10,[1]Hugst!$R$4:$W$4,0))))</f>
        <v>#REF!</v>
      </c>
      <c r="K25" s="168" t="e">
        <f ca="1">IF($C25-K$1&lt;År1,0,J24*(1-VLOOKUP($A25,[1]Hugst!$R$5:$W$9,MATCH(ROUNDUP((K$1)/10,0)*10,[1]Hugst!$R$4:$W$4,0))))</f>
        <v>#REF!</v>
      </c>
      <c r="L25" s="168" t="e">
        <f ca="1">IF($C25-L$1&lt;År1,0,K24*(1-VLOOKUP($A25,[1]Hugst!$R$5:$W$9,MATCH(ROUNDUP((L$1)/10,0)*10,[1]Hugst!$R$4:$W$4,0))))</f>
        <v>#REF!</v>
      </c>
      <c r="M25" s="168" t="e">
        <f ca="1">IF($C25-M$1&lt;År1,0,L24*(1-VLOOKUP($A25,[1]Hugst!$R$5:$W$9,MATCH(ROUNDUP((M$1)/10,0)*10,[1]Hugst!$R$4:$W$4,0))))</f>
        <v>#REF!</v>
      </c>
      <c r="N25" s="168" t="e">
        <f ca="1">IF($C25-N$1&lt;År1,0,M24*(1-VLOOKUP($A25,[1]Hugst!$R$5:$W$9,MATCH(ROUNDUP((N$1)/10,0)*10,[1]Hugst!$R$4:$W$4,0))))</f>
        <v>#REF!</v>
      </c>
      <c r="O25" s="168" t="e">
        <f ca="1">IF($C25-O$1&lt;År1,0,N24*(1-VLOOKUP($A25,[1]Hugst!$R$5:$W$9,MATCH(ROUNDUP((O$1)/10,0)*10,[1]Hugst!$R$4:$W$4,0))))</f>
        <v>#REF!</v>
      </c>
      <c r="P25" s="168" t="e">
        <f ca="1">IF($C25-P$1&lt;År1,0,O24*(1-VLOOKUP($A25,[1]Hugst!$R$5:$W$9,MATCH(ROUNDUP((P$1)/10,0)*10,[1]Hugst!$R$4:$W$4,0))))</f>
        <v>#REF!</v>
      </c>
      <c r="Q25" s="168" t="e">
        <f ca="1">IF($C25-Q$1&lt;År1,0,P24*(1-VLOOKUP($A25,[1]Hugst!$R$5:$W$9,MATCH(ROUNDUP((Q$1)/10,0)*10,[1]Hugst!$R$4:$W$4,0))))</f>
        <v>#REF!</v>
      </c>
      <c r="R25" s="168" t="e">
        <f ca="1">IF($C25-R$1&lt;År1,0,Q24*(1-VLOOKUP($A25,[1]Hugst!$R$5:$W$9,MATCH(ROUNDUP((R$1)/10,0)*10,[1]Hugst!$R$4:$W$4,0))))</f>
        <v>#REF!</v>
      </c>
      <c r="S25" s="168" t="e">
        <f ca="1">IF($C25-S$1&lt;År1,0,R24*(1-VLOOKUP($A25,[1]Hugst!$R$5:$W$9,MATCH(ROUNDUP((S$1)/10,0)*10,[1]Hugst!$R$4:$W$4,0))))</f>
        <v>#REF!</v>
      </c>
      <c r="T25" s="168" t="e">
        <f ca="1">IF($C25-T$1&lt;År1,0,S24*(1-VLOOKUP($A25,[1]Hugst!$R$5:$W$9,MATCH(ROUNDUP((T$1)/10,0)*10,[1]Hugst!$R$4:$W$4,0))))</f>
        <v>#REF!</v>
      </c>
      <c r="U25" s="168" t="e">
        <f ca="1">IF($C25-U$1&lt;År1,0,T24*(1-VLOOKUP($A25,[1]Hugst!$R$5:$W$9,MATCH(ROUNDUP((U$1)/10,0)*10,[1]Hugst!$R$4:$W$4,0))))</f>
        <v>#REF!</v>
      </c>
      <c r="V25" s="168" t="e">
        <f ca="1">IF($C25-V$1&lt;År1,0,U24*(1-VLOOKUP($A25,[1]Hugst!$R$5:$W$9,MATCH(ROUNDUP((V$1)/10,0)*10,[1]Hugst!$R$4:$W$4,0))))</f>
        <v>#REF!</v>
      </c>
      <c r="W25" s="168" t="e">
        <f ca="1">IF($C25-W$1&lt;År1,0,V24*(1-VLOOKUP($A25,[1]Hugst!$R$5:$W$9,MATCH(ROUNDUP((W$1)/10,0)*10,[1]Hugst!$R$4:$W$4,0))))</f>
        <v>#REF!</v>
      </c>
      <c r="X25" s="168" t="e">
        <f ca="1">IF($C25-X$1&lt;År1,0,W24*(1-VLOOKUP($A25,[1]Hugst!$R$5:$W$9,MATCH(ROUNDUP((X$1)/10,0)*10,[1]Hugst!$R$4:$W$4,0))))</f>
        <v>#REF!</v>
      </c>
      <c r="Y25" s="168" t="e">
        <f ca="1">IF($C25-Y$1&lt;År1,0,X24*(1-VLOOKUP($A25,[1]Hugst!$R$5:$W$9,MATCH(ROUNDUP((Y$1)/10,0)*10,[1]Hugst!$R$4:$W$4,0))))</f>
        <v>#REF!</v>
      </c>
      <c r="Z25" s="168" t="e">
        <f ca="1">IF($C25-Z$1&lt;År1,0,Y24*(1-VLOOKUP($A25,[1]Hugst!$R$5:$W$9,MATCH(ROUNDUP((Z$1)/10,0)*10,[1]Hugst!$R$4:$W$4,0))))</f>
        <v>#REF!</v>
      </c>
      <c r="AA25" s="168" t="e">
        <f ca="1">IF($C25-AA$1&lt;År1,0,Z24*(1-VLOOKUP($A25,[1]Hugst!$R$5:$W$9,MATCH(ROUNDUP((AA$1)/10,0)*10,[1]Hugst!$R$4:$W$4,0))))</f>
        <v>#REF!</v>
      </c>
      <c r="AB25" s="168" t="e">
        <f ca="1">IF($C25-AB$1&lt;År1,0,AA24*(1-VLOOKUP($A25,[1]Hugst!$R$5:$W$9,MATCH(ROUNDUP((AB$1)/10,0)*10,[1]Hugst!$R$4:$W$4,0))))</f>
        <v>#REF!</v>
      </c>
      <c r="AC25" s="168" t="e">
        <f ca="1">IF($C25-AC$1&lt;År1,0,AB24*(1-VLOOKUP($A25,[1]Hugst!$R$5:$W$9,MATCH(ROUNDUP((AC$1)/10,0)*10,[1]Hugst!$R$4:$W$4,0))))</f>
        <v>#REF!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 t="e">
        <f t="shared" ca="1" si="0"/>
        <v>#REF!</v>
      </c>
      <c r="F26" s="168" t="e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#REF!</v>
      </c>
      <c r="G26" s="168" t="e">
        <f ca="1">IF($C26-G$1&lt;År1,0,F25*(1-VLOOKUP($A26,[1]Hugst!$R$5:$W$9,MATCH(ROUNDUP((G$1)/10,0)*10,[1]Hugst!$R$4:$W$4,0))))</f>
        <v>#REF!</v>
      </c>
      <c r="H26" s="168" t="e">
        <f ca="1">IF($C26-H$1&lt;År1,0,G25*(1-VLOOKUP($A26,[1]Hugst!$R$5:$W$9,MATCH(ROUNDUP((H$1)/10,0)*10,[1]Hugst!$R$4:$W$4,0))))</f>
        <v>#REF!</v>
      </c>
      <c r="I26" s="168" t="e">
        <f ca="1">IF($C26-I$1&lt;År1,0,H25*(1-VLOOKUP($A26,[1]Hugst!$R$5:$W$9,MATCH(ROUNDUP((I$1)/10,0)*10,[1]Hugst!$R$4:$W$4,0))))</f>
        <v>#REF!</v>
      </c>
      <c r="J26" s="168" t="e">
        <f ca="1">IF($C26-J$1&lt;År1,0,I25*(1-VLOOKUP($A26,[1]Hugst!$R$5:$W$9,MATCH(ROUNDUP((J$1)/10,0)*10,[1]Hugst!$R$4:$W$4,0))))</f>
        <v>#REF!</v>
      </c>
      <c r="K26" s="168" t="e">
        <f ca="1">IF($C26-K$1&lt;År1,0,J25*(1-VLOOKUP($A26,[1]Hugst!$R$5:$W$9,MATCH(ROUNDUP((K$1)/10,0)*10,[1]Hugst!$R$4:$W$4,0))))</f>
        <v>#REF!</v>
      </c>
      <c r="L26" s="168" t="e">
        <f ca="1">IF($C26-L$1&lt;År1,0,K25*(1-VLOOKUP($A26,[1]Hugst!$R$5:$W$9,MATCH(ROUNDUP((L$1)/10,0)*10,[1]Hugst!$R$4:$W$4,0))))</f>
        <v>#REF!</v>
      </c>
      <c r="M26" s="168" t="e">
        <f ca="1">IF($C26-M$1&lt;År1,0,L25*(1-VLOOKUP($A26,[1]Hugst!$R$5:$W$9,MATCH(ROUNDUP((M$1)/10,0)*10,[1]Hugst!$R$4:$W$4,0))))</f>
        <v>#REF!</v>
      </c>
      <c r="N26" s="168" t="e">
        <f ca="1">IF($C26-N$1&lt;År1,0,M25*(1-VLOOKUP($A26,[1]Hugst!$R$5:$W$9,MATCH(ROUNDUP((N$1)/10,0)*10,[1]Hugst!$R$4:$W$4,0))))</f>
        <v>#REF!</v>
      </c>
      <c r="O26" s="168" t="e">
        <f ca="1">IF($C26-O$1&lt;År1,0,N25*(1-VLOOKUP($A26,[1]Hugst!$R$5:$W$9,MATCH(ROUNDUP((O$1)/10,0)*10,[1]Hugst!$R$4:$W$4,0))))</f>
        <v>#REF!</v>
      </c>
      <c r="P26" s="168" t="e">
        <f ca="1">IF($C26-P$1&lt;År1,0,O25*(1-VLOOKUP($A26,[1]Hugst!$R$5:$W$9,MATCH(ROUNDUP((P$1)/10,0)*10,[1]Hugst!$R$4:$W$4,0))))</f>
        <v>#REF!</v>
      </c>
      <c r="Q26" s="168" t="e">
        <f ca="1">IF($C26-Q$1&lt;År1,0,P25*(1-VLOOKUP($A26,[1]Hugst!$R$5:$W$9,MATCH(ROUNDUP((Q$1)/10,0)*10,[1]Hugst!$R$4:$W$4,0))))</f>
        <v>#REF!</v>
      </c>
      <c r="R26" s="168" t="e">
        <f ca="1">IF($C26-R$1&lt;År1,0,Q25*(1-VLOOKUP($A26,[1]Hugst!$R$5:$W$9,MATCH(ROUNDUP((R$1)/10,0)*10,[1]Hugst!$R$4:$W$4,0))))</f>
        <v>#REF!</v>
      </c>
      <c r="S26" s="168" t="e">
        <f ca="1">IF($C26-S$1&lt;År1,0,R25*(1-VLOOKUP($A26,[1]Hugst!$R$5:$W$9,MATCH(ROUNDUP((S$1)/10,0)*10,[1]Hugst!$R$4:$W$4,0))))</f>
        <v>#REF!</v>
      </c>
      <c r="T26" s="168" t="e">
        <f ca="1">IF($C26-T$1&lt;År1,0,S25*(1-VLOOKUP($A26,[1]Hugst!$R$5:$W$9,MATCH(ROUNDUP((T$1)/10,0)*10,[1]Hugst!$R$4:$W$4,0))))</f>
        <v>#REF!</v>
      </c>
      <c r="U26" s="168" t="e">
        <f ca="1">IF($C26-U$1&lt;År1,0,T25*(1-VLOOKUP($A26,[1]Hugst!$R$5:$W$9,MATCH(ROUNDUP((U$1)/10,0)*10,[1]Hugst!$R$4:$W$4,0))))</f>
        <v>#REF!</v>
      </c>
      <c r="V26" s="168" t="e">
        <f ca="1">IF($C26-V$1&lt;År1,0,U25*(1-VLOOKUP($A26,[1]Hugst!$R$5:$W$9,MATCH(ROUNDUP((V$1)/10,0)*10,[1]Hugst!$R$4:$W$4,0))))</f>
        <v>#REF!</v>
      </c>
      <c r="W26" s="168" t="e">
        <f ca="1">IF($C26-W$1&lt;År1,0,V25*(1-VLOOKUP($A26,[1]Hugst!$R$5:$W$9,MATCH(ROUNDUP((W$1)/10,0)*10,[1]Hugst!$R$4:$W$4,0))))</f>
        <v>#REF!</v>
      </c>
      <c r="X26" s="168" t="e">
        <f ca="1">IF($C26-X$1&lt;År1,0,W25*(1-VLOOKUP($A26,[1]Hugst!$R$5:$W$9,MATCH(ROUNDUP((X$1)/10,0)*10,[1]Hugst!$R$4:$W$4,0))))</f>
        <v>#REF!</v>
      </c>
      <c r="Y26" s="168" t="e">
        <f ca="1">IF($C26-Y$1&lt;År1,0,X25*(1-VLOOKUP($A26,[1]Hugst!$R$5:$W$9,MATCH(ROUNDUP((Y$1)/10,0)*10,[1]Hugst!$R$4:$W$4,0))))</f>
        <v>#REF!</v>
      </c>
      <c r="Z26" s="168" t="e">
        <f ca="1">IF($C26-Z$1&lt;År1,0,Y25*(1-VLOOKUP($A26,[1]Hugst!$R$5:$W$9,MATCH(ROUNDUP((Z$1)/10,0)*10,[1]Hugst!$R$4:$W$4,0))))</f>
        <v>#REF!</v>
      </c>
      <c r="AA26" s="168" t="e">
        <f ca="1">IF($C26-AA$1&lt;År1,0,Z25*(1-VLOOKUP($A26,[1]Hugst!$R$5:$W$9,MATCH(ROUNDUP((AA$1)/10,0)*10,[1]Hugst!$R$4:$W$4,0))))</f>
        <v>#REF!</v>
      </c>
      <c r="AB26" s="168" t="e">
        <f ca="1">IF($C26-AB$1&lt;År1,0,AA25*(1-VLOOKUP($A26,[1]Hugst!$R$5:$W$9,MATCH(ROUNDUP((AB$1)/10,0)*10,[1]Hugst!$R$4:$W$4,0))))</f>
        <v>#REF!</v>
      </c>
      <c r="AC26" s="168" t="e">
        <f ca="1">IF($C26-AC$1&lt;År1,0,AB25*(1-VLOOKUP($A26,[1]Hugst!$R$5:$W$9,MATCH(ROUNDUP((AC$1)/10,0)*10,[1]Hugst!$R$4:$W$4,0))))</f>
        <v>#REF!</v>
      </c>
      <c r="AD26" s="168" t="e">
        <f ca="1">IF($C26-AD$1&lt;År1,0,AC25*(1-VLOOKUP($A26,[1]Hugst!$R$5:$W$9,MATCH(ROUNDUP((AD$1)/10,0)*10,[1]Hugst!$R$4:$W$4,0))))</f>
        <v>#REF!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 t="e">
        <f t="shared" ca="1" si="0"/>
        <v>#REF!</v>
      </c>
      <c r="F27" s="168" t="e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#REF!</v>
      </c>
      <c r="G27" s="168" t="e">
        <f ca="1">IF($C27-G$1&lt;År1,0,F26*(1-VLOOKUP($A27,[1]Hugst!$R$5:$W$9,MATCH(ROUNDUP((G$1)/10,0)*10,[1]Hugst!$R$4:$W$4,0))))</f>
        <v>#REF!</v>
      </c>
      <c r="H27" s="168" t="e">
        <f ca="1">IF($C27-H$1&lt;År1,0,G26*(1-VLOOKUP($A27,[1]Hugst!$R$5:$W$9,MATCH(ROUNDUP((H$1)/10,0)*10,[1]Hugst!$R$4:$W$4,0))))</f>
        <v>#REF!</v>
      </c>
      <c r="I27" s="168" t="e">
        <f ca="1">IF($C27-I$1&lt;År1,0,H26*(1-VLOOKUP($A27,[1]Hugst!$R$5:$W$9,MATCH(ROUNDUP((I$1)/10,0)*10,[1]Hugst!$R$4:$W$4,0))))</f>
        <v>#REF!</v>
      </c>
      <c r="J27" s="168" t="e">
        <f ca="1">IF($C27-J$1&lt;År1,0,I26*(1-VLOOKUP($A27,[1]Hugst!$R$5:$W$9,MATCH(ROUNDUP((J$1)/10,0)*10,[1]Hugst!$R$4:$W$4,0))))</f>
        <v>#REF!</v>
      </c>
      <c r="K27" s="168" t="e">
        <f ca="1">IF($C27-K$1&lt;År1,0,J26*(1-VLOOKUP($A27,[1]Hugst!$R$5:$W$9,MATCH(ROUNDUP((K$1)/10,0)*10,[1]Hugst!$R$4:$W$4,0))))</f>
        <v>#REF!</v>
      </c>
      <c r="L27" s="168" t="e">
        <f ca="1">IF($C27-L$1&lt;År1,0,K26*(1-VLOOKUP($A27,[1]Hugst!$R$5:$W$9,MATCH(ROUNDUP((L$1)/10,0)*10,[1]Hugst!$R$4:$W$4,0))))</f>
        <v>#REF!</v>
      </c>
      <c r="M27" s="168" t="e">
        <f ca="1">IF($C27-M$1&lt;År1,0,L26*(1-VLOOKUP($A27,[1]Hugst!$R$5:$W$9,MATCH(ROUNDUP((M$1)/10,0)*10,[1]Hugst!$R$4:$W$4,0))))</f>
        <v>#REF!</v>
      </c>
      <c r="N27" s="168" t="e">
        <f ca="1">IF($C27-N$1&lt;År1,0,M26*(1-VLOOKUP($A27,[1]Hugst!$R$5:$W$9,MATCH(ROUNDUP((N$1)/10,0)*10,[1]Hugst!$R$4:$W$4,0))))</f>
        <v>#REF!</v>
      </c>
      <c r="O27" s="168" t="e">
        <f ca="1">IF($C27-O$1&lt;År1,0,N26*(1-VLOOKUP($A27,[1]Hugst!$R$5:$W$9,MATCH(ROUNDUP((O$1)/10,0)*10,[1]Hugst!$R$4:$W$4,0))))</f>
        <v>#REF!</v>
      </c>
      <c r="P27" s="168" t="e">
        <f ca="1">IF($C27-P$1&lt;År1,0,O26*(1-VLOOKUP($A27,[1]Hugst!$R$5:$W$9,MATCH(ROUNDUP((P$1)/10,0)*10,[1]Hugst!$R$4:$W$4,0))))</f>
        <v>#REF!</v>
      </c>
      <c r="Q27" s="168" t="e">
        <f ca="1">IF($C27-Q$1&lt;År1,0,P26*(1-VLOOKUP($A27,[1]Hugst!$R$5:$W$9,MATCH(ROUNDUP((Q$1)/10,0)*10,[1]Hugst!$R$4:$W$4,0))))</f>
        <v>#REF!</v>
      </c>
      <c r="R27" s="168" t="e">
        <f ca="1">IF($C27-R$1&lt;År1,0,Q26*(1-VLOOKUP($A27,[1]Hugst!$R$5:$W$9,MATCH(ROUNDUP((R$1)/10,0)*10,[1]Hugst!$R$4:$W$4,0))))</f>
        <v>#REF!</v>
      </c>
      <c r="S27" s="168" t="e">
        <f ca="1">IF($C27-S$1&lt;År1,0,R26*(1-VLOOKUP($A27,[1]Hugst!$R$5:$W$9,MATCH(ROUNDUP((S$1)/10,0)*10,[1]Hugst!$R$4:$W$4,0))))</f>
        <v>#REF!</v>
      </c>
      <c r="T27" s="168" t="e">
        <f ca="1">IF($C27-T$1&lt;År1,0,S26*(1-VLOOKUP($A27,[1]Hugst!$R$5:$W$9,MATCH(ROUNDUP((T$1)/10,0)*10,[1]Hugst!$R$4:$W$4,0))))</f>
        <v>#REF!</v>
      </c>
      <c r="U27" s="168" t="e">
        <f ca="1">IF($C27-U$1&lt;År1,0,T26*(1-VLOOKUP($A27,[1]Hugst!$R$5:$W$9,MATCH(ROUNDUP((U$1)/10,0)*10,[1]Hugst!$R$4:$W$4,0))))</f>
        <v>#REF!</v>
      </c>
      <c r="V27" s="168" t="e">
        <f ca="1">IF($C27-V$1&lt;År1,0,U26*(1-VLOOKUP($A27,[1]Hugst!$R$5:$W$9,MATCH(ROUNDUP((V$1)/10,0)*10,[1]Hugst!$R$4:$W$4,0))))</f>
        <v>#REF!</v>
      </c>
      <c r="W27" s="168" t="e">
        <f ca="1">IF($C27-W$1&lt;År1,0,V26*(1-VLOOKUP($A27,[1]Hugst!$R$5:$W$9,MATCH(ROUNDUP((W$1)/10,0)*10,[1]Hugst!$R$4:$W$4,0))))</f>
        <v>#REF!</v>
      </c>
      <c r="X27" s="168" t="e">
        <f ca="1">IF($C27-X$1&lt;År1,0,W26*(1-VLOOKUP($A27,[1]Hugst!$R$5:$W$9,MATCH(ROUNDUP((X$1)/10,0)*10,[1]Hugst!$R$4:$W$4,0))))</f>
        <v>#REF!</v>
      </c>
      <c r="Y27" s="168" t="e">
        <f ca="1">IF($C27-Y$1&lt;År1,0,X26*(1-VLOOKUP($A27,[1]Hugst!$R$5:$W$9,MATCH(ROUNDUP((Y$1)/10,0)*10,[1]Hugst!$R$4:$W$4,0))))</f>
        <v>#REF!</v>
      </c>
      <c r="Z27" s="168" t="e">
        <f ca="1">IF($C27-Z$1&lt;År1,0,Y26*(1-VLOOKUP($A27,[1]Hugst!$R$5:$W$9,MATCH(ROUNDUP((Z$1)/10,0)*10,[1]Hugst!$R$4:$W$4,0))))</f>
        <v>#REF!</v>
      </c>
      <c r="AA27" s="168" t="e">
        <f ca="1">IF($C27-AA$1&lt;År1,0,Z26*(1-VLOOKUP($A27,[1]Hugst!$R$5:$W$9,MATCH(ROUNDUP((AA$1)/10,0)*10,[1]Hugst!$R$4:$W$4,0))))</f>
        <v>#REF!</v>
      </c>
      <c r="AB27" s="168" t="e">
        <f ca="1">IF($C27-AB$1&lt;År1,0,AA26*(1-VLOOKUP($A27,[1]Hugst!$R$5:$W$9,MATCH(ROUNDUP((AB$1)/10,0)*10,[1]Hugst!$R$4:$W$4,0))))</f>
        <v>#REF!</v>
      </c>
      <c r="AC27" s="168" t="e">
        <f ca="1">IF($C27-AC$1&lt;År1,0,AB26*(1-VLOOKUP($A27,[1]Hugst!$R$5:$W$9,MATCH(ROUNDUP((AC$1)/10,0)*10,[1]Hugst!$R$4:$W$4,0))))</f>
        <v>#REF!</v>
      </c>
      <c r="AD27" s="168" t="e">
        <f ca="1">IF($C27-AD$1&lt;År1,0,AC26*(1-VLOOKUP($A27,[1]Hugst!$R$5:$W$9,MATCH(ROUNDUP((AD$1)/10,0)*10,[1]Hugst!$R$4:$W$4,0))))</f>
        <v>#REF!</v>
      </c>
      <c r="AE27" s="168" t="e">
        <f ca="1">IF($C27-AE$1&lt;År1,0,AD26*(1-VLOOKUP($A27,[1]Hugst!$R$5:$W$9,MATCH(ROUNDUP((AE$1)/10,0)*10,[1]Hugst!$R$4:$W$4,0))))</f>
        <v>#REF!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 t="e">
        <f t="shared" ca="1" si="0"/>
        <v>#REF!</v>
      </c>
      <c r="F28" s="168" t="e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#REF!</v>
      </c>
      <c r="G28" s="168" t="e">
        <f ca="1">IF($C28-G$1&lt;År1,0,F27*(1-VLOOKUP($A28,[1]Hugst!$R$5:$W$9,MATCH(ROUNDUP((G$1)/10,0)*10,[1]Hugst!$R$4:$W$4,0))))</f>
        <v>#REF!</v>
      </c>
      <c r="H28" s="168" t="e">
        <f ca="1">IF($C28-H$1&lt;År1,0,G27*(1-VLOOKUP($A28,[1]Hugst!$R$5:$W$9,MATCH(ROUNDUP((H$1)/10,0)*10,[1]Hugst!$R$4:$W$4,0))))</f>
        <v>#REF!</v>
      </c>
      <c r="I28" s="168" t="e">
        <f ca="1">IF($C28-I$1&lt;År1,0,H27*(1-VLOOKUP($A28,[1]Hugst!$R$5:$W$9,MATCH(ROUNDUP((I$1)/10,0)*10,[1]Hugst!$R$4:$W$4,0))))</f>
        <v>#REF!</v>
      </c>
      <c r="J28" s="168" t="e">
        <f ca="1">IF($C28-J$1&lt;År1,0,I27*(1-VLOOKUP($A28,[1]Hugst!$R$5:$W$9,MATCH(ROUNDUP((J$1)/10,0)*10,[1]Hugst!$R$4:$W$4,0))))</f>
        <v>#REF!</v>
      </c>
      <c r="K28" s="168" t="e">
        <f ca="1">IF($C28-K$1&lt;År1,0,J27*(1-VLOOKUP($A28,[1]Hugst!$R$5:$W$9,MATCH(ROUNDUP((K$1)/10,0)*10,[1]Hugst!$R$4:$W$4,0))))</f>
        <v>#REF!</v>
      </c>
      <c r="L28" s="168" t="e">
        <f ca="1">IF($C28-L$1&lt;År1,0,K27*(1-VLOOKUP($A28,[1]Hugst!$R$5:$W$9,MATCH(ROUNDUP((L$1)/10,0)*10,[1]Hugst!$R$4:$W$4,0))))</f>
        <v>#REF!</v>
      </c>
      <c r="M28" s="168" t="e">
        <f ca="1">IF($C28-M$1&lt;År1,0,L27*(1-VLOOKUP($A28,[1]Hugst!$R$5:$W$9,MATCH(ROUNDUP((M$1)/10,0)*10,[1]Hugst!$R$4:$W$4,0))))</f>
        <v>#REF!</v>
      </c>
      <c r="N28" s="168" t="e">
        <f ca="1">IF($C28-N$1&lt;År1,0,M27*(1-VLOOKUP($A28,[1]Hugst!$R$5:$W$9,MATCH(ROUNDUP((N$1)/10,0)*10,[1]Hugst!$R$4:$W$4,0))))</f>
        <v>#REF!</v>
      </c>
      <c r="O28" s="168" t="e">
        <f ca="1">IF($C28-O$1&lt;År1,0,N27*(1-VLOOKUP($A28,[1]Hugst!$R$5:$W$9,MATCH(ROUNDUP((O$1)/10,0)*10,[1]Hugst!$R$4:$W$4,0))))</f>
        <v>#REF!</v>
      </c>
      <c r="P28" s="168" t="e">
        <f ca="1">IF($C28-P$1&lt;År1,0,O27*(1-VLOOKUP($A28,[1]Hugst!$R$5:$W$9,MATCH(ROUNDUP((P$1)/10,0)*10,[1]Hugst!$R$4:$W$4,0))))</f>
        <v>#REF!</v>
      </c>
      <c r="Q28" s="168" t="e">
        <f ca="1">IF($C28-Q$1&lt;År1,0,P27*(1-VLOOKUP($A28,[1]Hugst!$R$5:$W$9,MATCH(ROUNDUP((Q$1)/10,0)*10,[1]Hugst!$R$4:$W$4,0))))</f>
        <v>#REF!</v>
      </c>
      <c r="R28" s="168" t="e">
        <f ca="1">IF($C28-R$1&lt;År1,0,Q27*(1-VLOOKUP($A28,[1]Hugst!$R$5:$W$9,MATCH(ROUNDUP((R$1)/10,0)*10,[1]Hugst!$R$4:$W$4,0))))</f>
        <v>#REF!</v>
      </c>
      <c r="S28" s="168" t="e">
        <f ca="1">IF($C28-S$1&lt;År1,0,R27*(1-VLOOKUP($A28,[1]Hugst!$R$5:$W$9,MATCH(ROUNDUP((S$1)/10,0)*10,[1]Hugst!$R$4:$W$4,0))))</f>
        <v>#REF!</v>
      </c>
      <c r="T28" s="168" t="e">
        <f ca="1">IF($C28-T$1&lt;År1,0,S27*(1-VLOOKUP($A28,[1]Hugst!$R$5:$W$9,MATCH(ROUNDUP((T$1)/10,0)*10,[1]Hugst!$R$4:$W$4,0))))</f>
        <v>#REF!</v>
      </c>
      <c r="U28" s="168" t="e">
        <f ca="1">IF($C28-U$1&lt;År1,0,T27*(1-VLOOKUP($A28,[1]Hugst!$R$5:$W$9,MATCH(ROUNDUP((U$1)/10,0)*10,[1]Hugst!$R$4:$W$4,0))))</f>
        <v>#REF!</v>
      </c>
      <c r="V28" s="168" t="e">
        <f ca="1">IF($C28-V$1&lt;År1,0,U27*(1-VLOOKUP($A28,[1]Hugst!$R$5:$W$9,MATCH(ROUNDUP((V$1)/10,0)*10,[1]Hugst!$R$4:$W$4,0))))</f>
        <v>#REF!</v>
      </c>
      <c r="W28" s="168" t="e">
        <f ca="1">IF($C28-W$1&lt;År1,0,V27*(1-VLOOKUP($A28,[1]Hugst!$R$5:$W$9,MATCH(ROUNDUP((W$1)/10,0)*10,[1]Hugst!$R$4:$W$4,0))))</f>
        <v>#REF!</v>
      </c>
      <c r="X28" s="168" t="e">
        <f ca="1">IF($C28-X$1&lt;År1,0,W27*(1-VLOOKUP($A28,[1]Hugst!$R$5:$W$9,MATCH(ROUNDUP((X$1)/10,0)*10,[1]Hugst!$R$4:$W$4,0))))</f>
        <v>#REF!</v>
      </c>
      <c r="Y28" s="168" t="e">
        <f ca="1">IF($C28-Y$1&lt;År1,0,X27*(1-VLOOKUP($A28,[1]Hugst!$R$5:$W$9,MATCH(ROUNDUP((Y$1)/10,0)*10,[1]Hugst!$R$4:$W$4,0))))</f>
        <v>#REF!</v>
      </c>
      <c r="Z28" s="168" t="e">
        <f ca="1">IF($C28-Z$1&lt;År1,0,Y27*(1-VLOOKUP($A28,[1]Hugst!$R$5:$W$9,MATCH(ROUNDUP((Z$1)/10,0)*10,[1]Hugst!$R$4:$W$4,0))))</f>
        <v>#REF!</v>
      </c>
      <c r="AA28" s="168" t="e">
        <f ca="1">IF($C28-AA$1&lt;År1,0,Z27*(1-VLOOKUP($A28,[1]Hugst!$R$5:$W$9,MATCH(ROUNDUP((AA$1)/10,0)*10,[1]Hugst!$R$4:$W$4,0))))</f>
        <v>#REF!</v>
      </c>
      <c r="AB28" s="168" t="e">
        <f ca="1">IF($C28-AB$1&lt;År1,0,AA27*(1-VLOOKUP($A28,[1]Hugst!$R$5:$W$9,MATCH(ROUNDUP((AB$1)/10,0)*10,[1]Hugst!$R$4:$W$4,0))))</f>
        <v>#REF!</v>
      </c>
      <c r="AC28" s="168" t="e">
        <f ca="1">IF($C28-AC$1&lt;År1,0,AB27*(1-VLOOKUP($A28,[1]Hugst!$R$5:$W$9,MATCH(ROUNDUP((AC$1)/10,0)*10,[1]Hugst!$R$4:$W$4,0))))</f>
        <v>#REF!</v>
      </c>
      <c r="AD28" s="168" t="e">
        <f ca="1">IF($C28-AD$1&lt;År1,0,AC27*(1-VLOOKUP($A28,[1]Hugst!$R$5:$W$9,MATCH(ROUNDUP((AD$1)/10,0)*10,[1]Hugst!$R$4:$W$4,0))))</f>
        <v>#REF!</v>
      </c>
      <c r="AE28" s="168" t="e">
        <f ca="1">IF($C28-AE$1&lt;År1,0,AD27*(1-VLOOKUP($A28,[1]Hugst!$R$5:$W$9,MATCH(ROUNDUP((AE$1)/10,0)*10,[1]Hugst!$R$4:$W$4,0))))</f>
        <v>#REF!</v>
      </c>
      <c r="AF28" s="168" t="e">
        <f ca="1">IF($C28-AF$1&lt;År1,0,AE27*(1-VLOOKUP($A28,[1]Hugst!$R$5:$W$9,MATCH(ROUNDUP((AF$1)/10,0)*10,[1]Hugst!$R$4:$W$4,0))))</f>
        <v>#REF!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 t="e">
        <f t="shared" ca="1" si="0"/>
        <v>#REF!</v>
      </c>
      <c r="F29" s="168" t="e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#REF!</v>
      </c>
      <c r="G29" s="168" t="e">
        <f ca="1">IF($C29-G$1&lt;År1,0,F28*(1-VLOOKUP($A29,[1]Hugst!$R$5:$W$9,MATCH(ROUNDUP((G$1)/10,0)*10,[1]Hugst!$R$4:$W$4,0))))</f>
        <v>#REF!</v>
      </c>
      <c r="H29" s="168" t="e">
        <f ca="1">IF($C29-H$1&lt;År1,0,G28*(1-VLOOKUP($A29,[1]Hugst!$R$5:$W$9,MATCH(ROUNDUP((H$1)/10,0)*10,[1]Hugst!$R$4:$W$4,0))))</f>
        <v>#REF!</v>
      </c>
      <c r="I29" s="168" t="e">
        <f ca="1">IF($C29-I$1&lt;År1,0,H28*(1-VLOOKUP($A29,[1]Hugst!$R$5:$W$9,MATCH(ROUNDUP((I$1)/10,0)*10,[1]Hugst!$R$4:$W$4,0))))</f>
        <v>#REF!</v>
      </c>
      <c r="J29" s="168" t="e">
        <f ca="1">IF($C29-J$1&lt;År1,0,I28*(1-VLOOKUP($A29,[1]Hugst!$R$5:$W$9,MATCH(ROUNDUP((J$1)/10,0)*10,[1]Hugst!$R$4:$W$4,0))))</f>
        <v>#REF!</v>
      </c>
      <c r="K29" s="168" t="e">
        <f ca="1">IF($C29-K$1&lt;År1,0,J28*(1-VLOOKUP($A29,[1]Hugst!$R$5:$W$9,MATCH(ROUNDUP((K$1)/10,0)*10,[1]Hugst!$R$4:$W$4,0))))</f>
        <v>#REF!</v>
      </c>
      <c r="L29" s="168" t="e">
        <f ca="1">IF($C29-L$1&lt;År1,0,K28*(1-VLOOKUP($A29,[1]Hugst!$R$5:$W$9,MATCH(ROUNDUP((L$1)/10,0)*10,[1]Hugst!$R$4:$W$4,0))))</f>
        <v>#REF!</v>
      </c>
      <c r="M29" s="168" t="e">
        <f ca="1">IF($C29-M$1&lt;År1,0,L28*(1-VLOOKUP($A29,[1]Hugst!$R$5:$W$9,MATCH(ROUNDUP((M$1)/10,0)*10,[1]Hugst!$R$4:$W$4,0))))</f>
        <v>#REF!</v>
      </c>
      <c r="N29" s="168" t="e">
        <f ca="1">IF($C29-N$1&lt;År1,0,M28*(1-VLOOKUP($A29,[1]Hugst!$R$5:$W$9,MATCH(ROUNDUP((N$1)/10,0)*10,[1]Hugst!$R$4:$W$4,0))))</f>
        <v>#REF!</v>
      </c>
      <c r="O29" s="168" t="e">
        <f ca="1">IF($C29-O$1&lt;År1,0,N28*(1-VLOOKUP($A29,[1]Hugst!$R$5:$W$9,MATCH(ROUNDUP((O$1)/10,0)*10,[1]Hugst!$R$4:$W$4,0))))</f>
        <v>#REF!</v>
      </c>
      <c r="P29" s="168" t="e">
        <f ca="1">IF($C29-P$1&lt;År1,0,O28*(1-VLOOKUP($A29,[1]Hugst!$R$5:$W$9,MATCH(ROUNDUP((P$1)/10,0)*10,[1]Hugst!$R$4:$W$4,0))))</f>
        <v>#REF!</v>
      </c>
      <c r="Q29" s="168" t="e">
        <f ca="1">IF($C29-Q$1&lt;År1,0,P28*(1-VLOOKUP($A29,[1]Hugst!$R$5:$W$9,MATCH(ROUNDUP((Q$1)/10,0)*10,[1]Hugst!$R$4:$W$4,0))))</f>
        <v>#REF!</v>
      </c>
      <c r="R29" s="168" t="e">
        <f ca="1">IF($C29-R$1&lt;År1,0,Q28*(1-VLOOKUP($A29,[1]Hugst!$R$5:$W$9,MATCH(ROUNDUP((R$1)/10,0)*10,[1]Hugst!$R$4:$W$4,0))))</f>
        <v>#REF!</v>
      </c>
      <c r="S29" s="168" t="e">
        <f ca="1">IF($C29-S$1&lt;År1,0,R28*(1-VLOOKUP($A29,[1]Hugst!$R$5:$W$9,MATCH(ROUNDUP((S$1)/10,0)*10,[1]Hugst!$R$4:$W$4,0))))</f>
        <v>#REF!</v>
      </c>
      <c r="T29" s="168" t="e">
        <f ca="1">IF($C29-T$1&lt;År1,0,S28*(1-VLOOKUP($A29,[1]Hugst!$R$5:$W$9,MATCH(ROUNDUP((T$1)/10,0)*10,[1]Hugst!$R$4:$W$4,0))))</f>
        <v>#REF!</v>
      </c>
      <c r="U29" s="168" t="e">
        <f ca="1">IF($C29-U$1&lt;År1,0,T28*(1-VLOOKUP($A29,[1]Hugst!$R$5:$W$9,MATCH(ROUNDUP((U$1)/10,0)*10,[1]Hugst!$R$4:$W$4,0))))</f>
        <v>#REF!</v>
      </c>
      <c r="V29" s="168" t="e">
        <f ca="1">IF($C29-V$1&lt;År1,0,U28*(1-VLOOKUP($A29,[1]Hugst!$R$5:$W$9,MATCH(ROUNDUP((V$1)/10,0)*10,[1]Hugst!$R$4:$W$4,0))))</f>
        <v>#REF!</v>
      </c>
      <c r="W29" s="168" t="e">
        <f ca="1">IF($C29-W$1&lt;År1,0,V28*(1-VLOOKUP($A29,[1]Hugst!$R$5:$W$9,MATCH(ROUNDUP((W$1)/10,0)*10,[1]Hugst!$R$4:$W$4,0))))</f>
        <v>#REF!</v>
      </c>
      <c r="X29" s="168" t="e">
        <f ca="1">IF($C29-X$1&lt;År1,0,W28*(1-VLOOKUP($A29,[1]Hugst!$R$5:$W$9,MATCH(ROUNDUP((X$1)/10,0)*10,[1]Hugst!$R$4:$W$4,0))))</f>
        <v>#REF!</v>
      </c>
      <c r="Y29" s="168" t="e">
        <f ca="1">IF($C29-Y$1&lt;År1,0,X28*(1-VLOOKUP($A29,[1]Hugst!$R$5:$W$9,MATCH(ROUNDUP((Y$1)/10,0)*10,[1]Hugst!$R$4:$W$4,0))))</f>
        <v>#REF!</v>
      </c>
      <c r="Z29" s="168" t="e">
        <f ca="1">IF($C29-Z$1&lt;År1,0,Y28*(1-VLOOKUP($A29,[1]Hugst!$R$5:$W$9,MATCH(ROUNDUP((Z$1)/10,0)*10,[1]Hugst!$R$4:$W$4,0))))</f>
        <v>#REF!</v>
      </c>
      <c r="AA29" s="168" t="e">
        <f ca="1">IF($C29-AA$1&lt;År1,0,Z28*(1-VLOOKUP($A29,[1]Hugst!$R$5:$W$9,MATCH(ROUNDUP((AA$1)/10,0)*10,[1]Hugst!$R$4:$W$4,0))))</f>
        <v>#REF!</v>
      </c>
      <c r="AB29" s="168" t="e">
        <f ca="1">IF($C29-AB$1&lt;År1,0,AA28*(1-VLOOKUP($A29,[1]Hugst!$R$5:$W$9,MATCH(ROUNDUP((AB$1)/10,0)*10,[1]Hugst!$R$4:$W$4,0))))</f>
        <v>#REF!</v>
      </c>
      <c r="AC29" s="168" t="e">
        <f ca="1">IF($C29-AC$1&lt;År1,0,AB28*(1-VLOOKUP($A29,[1]Hugst!$R$5:$W$9,MATCH(ROUNDUP((AC$1)/10,0)*10,[1]Hugst!$R$4:$W$4,0))))</f>
        <v>#REF!</v>
      </c>
      <c r="AD29" s="168" t="e">
        <f ca="1">IF($C29-AD$1&lt;År1,0,AC28*(1-VLOOKUP($A29,[1]Hugst!$R$5:$W$9,MATCH(ROUNDUP((AD$1)/10,0)*10,[1]Hugst!$R$4:$W$4,0))))</f>
        <v>#REF!</v>
      </c>
      <c r="AE29" s="168" t="e">
        <f ca="1">IF($C29-AE$1&lt;År1,0,AD28*(1-VLOOKUP($A29,[1]Hugst!$R$5:$W$9,MATCH(ROUNDUP((AE$1)/10,0)*10,[1]Hugst!$R$4:$W$4,0))))</f>
        <v>#REF!</v>
      </c>
      <c r="AF29" s="168" t="e">
        <f ca="1">IF($C29-AF$1&lt;År1,0,AE28*(1-VLOOKUP($A29,[1]Hugst!$R$5:$W$9,MATCH(ROUNDUP((AF$1)/10,0)*10,[1]Hugst!$R$4:$W$4,0))))</f>
        <v>#REF!</v>
      </c>
      <c r="AG29" s="168" t="e">
        <f ca="1">IF($C29-AG$1&lt;År1,0,AF28*(1-VLOOKUP($A29,[1]Hugst!$R$5:$W$9,MATCH(ROUNDUP((AG$1)/10,0)*10,[1]Hugst!$R$4:$W$4,0))))</f>
        <v>#REF!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 t="e">
        <f t="shared" ca="1" si="0"/>
        <v>#REF!</v>
      </c>
      <c r="F30" s="168" t="e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#REF!</v>
      </c>
      <c r="G30" s="168" t="e">
        <f ca="1">IF($C30-G$1&lt;År1,0,F29*(1-VLOOKUP($A30,[1]Hugst!$R$5:$W$9,MATCH(ROUNDUP((G$1)/10,0)*10,[1]Hugst!$R$4:$W$4,0))))</f>
        <v>#REF!</v>
      </c>
      <c r="H30" s="168" t="e">
        <f ca="1">IF($C30-H$1&lt;År1,0,G29*(1-VLOOKUP($A30,[1]Hugst!$R$5:$W$9,MATCH(ROUNDUP((H$1)/10,0)*10,[1]Hugst!$R$4:$W$4,0))))</f>
        <v>#REF!</v>
      </c>
      <c r="I30" s="168" t="e">
        <f ca="1">IF($C30-I$1&lt;År1,0,H29*(1-VLOOKUP($A30,[1]Hugst!$R$5:$W$9,MATCH(ROUNDUP((I$1)/10,0)*10,[1]Hugst!$R$4:$W$4,0))))</f>
        <v>#REF!</v>
      </c>
      <c r="J30" s="168" t="e">
        <f ca="1">IF($C30-J$1&lt;År1,0,I29*(1-VLOOKUP($A30,[1]Hugst!$R$5:$W$9,MATCH(ROUNDUP((J$1)/10,0)*10,[1]Hugst!$R$4:$W$4,0))))</f>
        <v>#REF!</v>
      </c>
      <c r="K30" s="168" t="e">
        <f ca="1">IF($C30-K$1&lt;År1,0,J29*(1-VLOOKUP($A30,[1]Hugst!$R$5:$W$9,MATCH(ROUNDUP((K$1)/10,0)*10,[1]Hugst!$R$4:$W$4,0))))</f>
        <v>#REF!</v>
      </c>
      <c r="L30" s="168" t="e">
        <f ca="1">IF($C30-L$1&lt;År1,0,K29*(1-VLOOKUP($A30,[1]Hugst!$R$5:$W$9,MATCH(ROUNDUP((L$1)/10,0)*10,[1]Hugst!$R$4:$W$4,0))))</f>
        <v>#REF!</v>
      </c>
      <c r="M30" s="168" t="e">
        <f ca="1">IF($C30-M$1&lt;År1,0,L29*(1-VLOOKUP($A30,[1]Hugst!$R$5:$W$9,MATCH(ROUNDUP((M$1)/10,0)*10,[1]Hugst!$R$4:$W$4,0))))</f>
        <v>#REF!</v>
      </c>
      <c r="N30" s="168" t="e">
        <f ca="1">IF($C30-N$1&lt;År1,0,M29*(1-VLOOKUP($A30,[1]Hugst!$R$5:$W$9,MATCH(ROUNDUP((N$1)/10,0)*10,[1]Hugst!$R$4:$W$4,0))))</f>
        <v>#REF!</v>
      </c>
      <c r="O30" s="168" t="e">
        <f ca="1">IF($C30-O$1&lt;År1,0,N29*(1-VLOOKUP($A30,[1]Hugst!$R$5:$W$9,MATCH(ROUNDUP((O$1)/10,0)*10,[1]Hugst!$R$4:$W$4,0))))</f>
        <v>#REF!</v>
      </c>
      <c r="P30" s="168" t="e">
        <f ca="1">IF($C30-P$1&lt;År1,0,O29*(1-VLOOKUP($A30,[1]Hugst!$R$5:$W$9,MATCH(ROUNDUP((P$1)/10,0)*10,[1]Hugst!$R$4:$W$4,0))))</f>
        <v>#REF!</v>
      </c>
      <c r="Q30" s="168" t="e">
        <f ca="1">IF($C30-Q$1&lt;År1,0,P29*(1-VLOOKUP($A30,[1]Hugst!$R$5:$W$9,MATCH(ROUNDUP((Q$1)/10,0)*10,[1]Hugst!$R$4:$W$4,0))))</f>
        <v>#REF!</v>
      </c>
      <c r="R30" s="168" t="e">
        <f ca="1">IF($C30-R$1&lt;År1,0,Q29*(1-VLOOKUP($A30,[1]Hugst!$R$5:$W$9,MATCH(ROUNDUP((R$1)/10,0)*10,[1]Hugst!$R$4:$W$4,0))))</f>
        <v>#REF!</v>
      </c>
      <c r="S30" s="168" t="e">
        <f ca="1">IF($C30-S$1&lt;År1,0,R29*(1-VLOOKUP($A30,[1]Hugst!$R$5:$W$9,MATCH(ROUNDUP((S$1)/10,0)*10,[1]Hugst!$R$4:$W$4,0))))</f>
        <v>#REF!</v>
      </c>
      <c r="T30" s="168" t="e">
        <f ca="1">IF($C30-T$1&lt;År1,0,S29*(1-VLOOKUP($A30,[1]Hugst!$R$5:$W$9,MATCH(ROUNDUP((T$1)/10,0)*10,[1]Hugst!$R$4:$W$4,0))))</f>
        <v>#REF!</v>
      </c>
      <c r="U30" s="168" t="e">
        <f ca="1">IF($C30-U$1&lt;År1,0,T29*(1-VLOOKUP($A30,[1]Hugst!$R$5:$W$9,MATCH(ROUNDUP((U$1)/10,0)*10,[1]Hugst!$R$4:$W$4,0))))</f>
        <v>#REF!</v>
      </c>
      <c r="V30" s="168" t="e">
        <f ca="1">IF($C30-V$1&lt;År1,0,U29*(1-VLOOKUP($A30,[1]Hugst!$R$5:$W$9,MATCH(ROUNDUP((V$1)/10,0)*10,[1]Hugst!$R$4:$W$4,0))))</f>
        <v>#REF!</v>
      </c>
      <c r="W30" s="168" t="e">
        <f ca="1">IF($C30-W$1&lt;År1,0,V29*(1-VLOOKUP($A30,[1]Hugst!$R$5:$W$9,MATCH(ROUNDUP((W$1)/10,0)*10,[1]Hugst!$R$4:$W$4,0))))</f>
        <v>#REF!</v>
      </c>
      <c r="X30" s="168" t="e">
        <f ca="1">IF($C30-X$1&lt;År1,0,W29*(1-VLOOKUP($A30,[1]Hugst!$R$5:$W$9,MATCH(ROUNDUP((X$1)/10,0)*10,[1]Hugst!$R$4:$W$4,0))))</f>
        <v>#REF!</v>
      </c>
      <c r="Y30" s="168" t="e">
        <f ca="1">IF($C30-Y$1&lt;År1,0,X29*(1-VLOOKUP($A30,[1]Hugst!$R$5:$W$9,MATCH(ROUNDUP((Y$1)/10,0)*10,[1]Hugst!$R$4:$W$4,0))))</f>
        <v>#REF!</v>
      </c>
      <c r="Z30" s="168" t="e">
        <f ca="1">IF($C30-Z$1&lt;År1,0,Y29*(1-VLOOKUP($A30,[1]Hugst!$R$5:$W$9,MATCH(ROUNDUP((Z$1)/10,0)*10,[1]Hugst!$R$4:$W$4,0))))</f>
        <v>#REF!</v>
      </c>
      <c r="AA30" s="168" t="e">
        <f ca="1">IF($C30-AA$1&lt;År1,0,Z29*(1-VLOOKUP($A30,[1]Hugst!$R$5:$W$9,MATCH(ROUNDUP((AA$1)/10,0)*10,[1]Hugst!$R$4:$W$4,0))))</f>
        <v>#REF!</v>
      </c>
      <c r="AB30" s="168" t="e">
        <f ca="1">IF($C30-AB$1&lt;År1,0,AA29*(1-VLOOKUP($A30,[1]Hugst!$R$5:$W$9,MATCH(ROUNDUP((AB$1)/10,0)*10,[1]Hugst!$R$4:$W$4,0))))</f>
        <v>#REF!</v>
      </c>
      <c r="AC30" s="168" t="e">
        <f ca="1">IF($C30-AC$1&lt;År1,0,AB29*(1-VLOOKUP($A30,[1]Hugst!$R$5:$W$9,MATCH(ROUNDUP((AC$1)/10,0)*10,[1]Hugst!$R$4:$W$4,0))))</f>
        <v>#REF!</v>
      </c>
      <c r="AD30" s="168" t="e">
        <f ca="1">IF($C30-AD$1&lt;År1,0,AC29*(1-VLOOKUP($A30,[1]Hugst!$R$5:$W$9,MATCH(ROUNDUP((AD$1)/10,0)*10,[1]Hugst!$R$4:$W$4,0))))</f>
        <v>#REF!</v>
      </c>
      <c r="AE30" s="168" t="e">
        <f ca="1">IF($C30-AE$1&lt;År1,0,AD29*(1-VLOOKUP($A30,[1]Hugst!$R$5:$W$9,MATCH(ROUNDUP((AE$1)/10,0)*10,[1]Hugst!$R$4:$W$4,0))))</f>
        <v>#REF!</v>
      </c>
      <c r="AF30" s="168" t="e">
        <f ca="1">IF($C30-AF$1&lt;År1,0,AE29*(1-VLOOKUP($A30,[1]Hugst!$R$5:$W$9,MATCH(ROUNDUP((AF$1)/10,0)*10,[1]Hugst!$R$4:$W$4,0))))</f>
        <v>#REF!</v>
      </c>
      <c r="AG30" s="168" t="e">
        <f ca="1">IF($C30-AG$1&lt;År1,0,AF29*(1-VLOOKUP($A30,[1]Hugst!$R$5:$W$9,MATCH(ROUNDUP((AG$1)/10,0)*10,[1]Hugst!$R$4:$W$4,0))))</f>
        <v>#REF!</v>
      </c>
      <c r="AH30" s="168" t="e">
        <f ca="1">IF($C30-AH$1&lt;År1,0,AG29*(1-VLOOKUP($A30,[1]Hugst!$R$5:$W$9,MATCH(ROUNDUP((AH$1)/10,0)*10,[1]Hugst!$R$4:$W$4,0))))</f>
        <v>#REF!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 t="e">
        <f t="shared" ca="1" si="0"/>
        <v>#REF!</v>
      </c>
      <c r="F31" s="168" t="e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#REF!</v>
      </c>
      <c r="G31" s="168" t="e">
        <f ca="1">IF($C31-G$1&lt;År1,0,F30*(1-VLOOKUP($A31,[1]Hugst!$R$5:$W$9,MATCH(ROUNDUP((G$1)/10,0)*10,[1]Hugst!$R$4:$W$4,0))))</f>
        <v>#REF!</v>
      </c>
      <c r="H31" s="168" t="e">
        <f ca="1">IF($C31-H$1&lt;År1,0,G30*(1-VLOOKUP($A31,[1]Hugst!$R$5:$W$9,MATCH(ROUNDUP((H$1)/10,0)*10,[1]Hugst!$R$4:$W$4,0))))</f>
        <v>#REF!</v>
      </c>
      <c r="I31" s="168" t="e">
        <f ca="1">IF($C31-I$1&lt;År1,0,H30*(1-VLOOKUP($A31,[1]Hugst!$R$5:$W$9,MATCH(ROUNDUP((I$1)/10,0)*10,[1]Hugst!$R$4:$W$4,0))))</f>
        <v>#REF!</v>
      </c>
      <c r="J31" s="168" t="e">
        <f ca="1">IF($C31-J$1&lt;År1,0,I30*(1-VLOOKUP($A31,[1]Hugst!$R$5:$W$9,MATCH(ROUNDUP((J$1)/10,0)*10,[1]Hugst!$R$4:$W$4,0))))</f>
        <v>#REF!</v>
      </c>
      <c r="K31" s="168" t="e">
        <f ca="1">IF($C31-K$1&lt;År1,0,J30*(1-VLOOKUP($A31,[1]Hugst!$R$5:$W$9,MATCH(ROUNDUP((K$1)/10,0)*10,[1]Hugst!$R$4:$W$4,0))))</f>
        <v>#REF!</v>
      </c>
      <c r="L31" s="168" t="e">
        <f ca="1">IF($C31-L$1&lt;År1,0,K30*(1-VLOOKUP($A31,[1]Hugst!$R$5:$W$9,MATCH(ROUNDUP((L$1)/10,0)*10,[1]Hugst!$R$4:$W$4,0))))</f>
        <v>#REF!</v>
      </c>
      <c r="M31" s="168" t="e">
        <f ca="1">IF($C31-M$1&lt;År1,0,L30*(1-VLOOKUP($A31,[1]Hugst!$R$5:$W$9,MATCH(ROUNDUP((M$1)/10,0)*10,[1]Hugst!$R$4:$W$4,0))))</f>
        <v>#REF!</v>
      </c>
      <c r="N31" s="168" t="e">
        <f ca="1">IF($C31-N$1&lt;År1,0,M30*(1-VLOOKUP($A31,[1]Hugst!$R$5:$W$9,MATCH(ROUNDUP((N$1)/10,0)*10,[1]Hugst!$R$4:$W$4,0))))</f>
        <v>#REF!</v>
      </c>
      <c r="O31" s="168" t="e">
        <f ca="1">IF($C31-O$1&lt;År1,0,N30*(1-VLOOKUP($A31,[1]Hugst!$R$5:$W$9,MATCH(ROUNDUP((O$1)/10,0)*10,[1]Hugst!$R$4:$W$4,0))))</f>
        <v>#REF!</v>
      </c>
      <c r="P31" s="168" t="e">
        <f ca="1">IF($C31-P$1&lt;År1,0,O30*(1-VLOOKUP($A31,[1]Hugst!$R$5:$W$9,MATCH(ROUNDUP((P$1)/10,0)*10,[1]Hugst!$R$4:$W$4,0))))</f>
        <v>#REF!</v>
      </c>
      <c r="Q31" s="168" t="e">
        <f ca="1">IF($C31-Q$1&lt;År1,0,P30*(1-VLOOKUP($A31,[1]Hugst!$R$5:$W$9,MATCH(ROUNDUP((Q$1)/10,0)*10,[1]Hugst!$R$4:$W$4,0))))</f>
        <v>#REF!</v>
      </c>
      <c r="R31" s="168" t="e">
        <f ca="1">IF($C31-R$1&lt;År1,0,Q30*(1-VLOOKUP($A31,[1]Hugst!$R$5:$W$9,MATCH(ROUNDUP((R$1)/10,0)*10,[1]Hugst!$R$4:$W$4,0))))</f>
        <v>#REF!</v>
      </c>
      <c r="S31" s="168" t="e">
        <f ca="1">IF($C31-S$1&lt;År1,0,R30*(1-VLOOKUP($A31,[1]Hugst!$R$5:$W$9,MATCH(ROUNDUP((S$1)/10,0)*10,[1]Hugst!$R$4:$W$4,0))))</f>
        <v>#REF!</v>
      </c>
      <c r="T31" s="168" t="e">
        <f ca="1">IF($C31-T$1&lt;År1,0,S30*(1-VLOOKUP($A31,[1]Hugst!$R$5:$W$9,MATCH(ROUNDUP((T$1)/10,0)*10,[1]Hugst!$R$4:$W$4,0))))</f>
        <v>#REF!</v>
      </c>
      <c r="U31" s="168" t="e">
        <f ca="1">IF($C31-U$1&lt;År1,0,T30*(1-VLOOKUP($A31,[1]Hugst!$R$5:$W$9,MATCH(ROUNDUP((U$1)/10,0)*10,[1]Hugst!$R$4:$W$4,0))))</f>
        <v>#REF!</v>
      </c>
      <c r="V31" s="168" t="e">
        <f ca="1">IF($C31-V$1&lt;År1,0,U30*(1-VLOOKUP($A31,[1]Hugst!$R$5:$W$9,MATCH(ROUNDUP((V$1)/10,0)*10,[1]Hugst!$R$4:$W$4,0))))</f>
        <v>#REF!</v>
      </c>
      <c r="W31" s="168" t="e">
        <f ca="1">IF($C31-W$1&lt;År1,0,V30*(1-VLOOKUP($A31,[1]Hugst!$R$5:$W$9,MATCH(ROUNDUP((W$1)/10,0)*10,[1]Hugst!$R$4:$W$4,0))))</f>
        <v>#REF!</v>
      </c>
      <c r="X31" s="168" t="e">
        <f ca="1">IF($C31-X$1&lt;År1,0,W30*(1-VLOOKUP($A31,[1]Hugst!$R$5:$W$9,MATCH(ROUNDUP((X$1)/10,0)*10,[1]Hugst!$R$4:$W$4,0))))</f>
        <v>#REF!</v>
      </c>
      <c r="Y31" s="168" t="e">
        <f ca="1">IF($C31-Y$1&lt;År1,0,X30*(1-VLOOKUP($A31,[1]Hugst!$R$5:$W$9,MATCH(ROUNDUP((Y$1)/10,0)*10,[1]Hugst!$R$4:$W$4,0))))</f>
        <v>#REF!</v>
      </c>
      <c r="Z31" s="168" t="e">
        <f ca="1">IF($C31-Z$1&lt;År1,0,Y30*(1-VLOOKUP($A31,[1]Hugst!$R$5:$W$9,MATCH(ROUNDUP((Z$1)/10,0)*10,[1]Hugst!$R$4:$W$4,0))))</f>
        <v>#REF!</v>
      </c>
      <c r="AA31" s="168" t="e">
        <f ca="1">IF($C31-AA$1&lt;År1,0,Z30*(1-VLOOKUP($A31,[1]Hugst!$R$5:$W$9,MATCH(ROUNDUP((AA$1)/10,0)*10,[1]Hugst!$R$4:$W$4,0))))</f>
        <v>#REF!</v>
      </c>
      <c r="AB31" s="168" t="e">
        <f ca="1">IF($C31-AB$1&lt;År1,0,AA30*(1-VLOOKUP($A31,[1]Hugst!$R$5:$W$9,MATCH(ROUNDUP((AB$1)/10,0)*10,[1]Hugst!$R$4:$W$4,0))))</f>
        <v>#REF!</v>
      </c>
      <c r="AC31" s="168" t="e">
        <f ca="1">IF($C31-AC$1&lt;År1,0,AB30*(1-VLOOKUP($A31,[1]Hugst!$R$5:$W$9,MATCH(ROUNDUP((AC$1)/10,0)*10,[1]Hugst!$R$4:$W$4,0))))</f>
        <v>#REF!</v>
      </c>
      <c r="AD31" s="168" t="e">
        <f ca="1">IF($C31-AD$1&lt;År1,0,AC30*(1-VLOOKUP($A31,[1]Hugst!$R$5:$W$9,MATCH(ROUNDUP((AD$1)/10,0)*10,[1]Hugst!$R$4:$W$4,0))))</f>
        <v>#REF!</v>
      </c>
      <c r="AE31" s="168" t="e">
        <f ca="1">IF($C31-AE$1&lt;År1,0,AD30*(1-VLOOKUP($A31,[1]Hugst!$R$5:$W$9,MATCH(ROUNDUP((AE$1)/10,0)*10,[1]Hugst!$R$4:$W$4,0))))</f>
        <v>#REF!</v>
      </c>
      <c r="AF31" s="168" t="e">
        <f ca="1">IF($C31-AF$1&lt;År1,0,AE30*(1-VLOOKUP($A31,[1]Hugst!$R$5:$W$9,MATCH(ROUNDUP((AF$1)/10,0)*10,[1]Hugst!$R$4:$W$4,0))))</f>
        <v>#REF!</v>
      </c>
      <c r="AG31" s="168" t="e">
        <f ca="1">IF($C31-AG$1&lt;År1,0,AF30*(1-VLOOKUP($A31,[1]Hugst!$R$5:$W$9,MATCH(ROUNDUP((AG$1)/10,0)*10,[1]Hugst!$R$4:$W$4,0))))</f>
        <v>#REF!</v>
      </c>
      <c r="AH31" s="168" t="e">
        <f ca="1">IF($C31-AH$1&lt;År1,0,AG30*(1-VLOOKUP($A31,[1]Hugst!$R$5:$W$9,MATCH(ROUNDUP((AH$1)/10,0)*10,[1]Hugst!$R$4:$W$4,0))))</f>
        <v>#REF!</v>
      </c>
      <c r="AI31" s="168" t="e">
        <f ca="1">IF($C31-AI$1&lt;År1,0,AH30*(1-VLOOKUP($A31,[1]Hugst!$R$5:$W$9,MATCH(ROUNDUP((AI$1)/10,0)*10,[1]Hugst!$R$4:$W$4,0))))</f>
        <v>#REF!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 t="e">
        <f t="shared" ca="1" si="0"/>
        <v>#REF!</v>
      </c>
      <c r="F32" s="168" t="e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#REF!</v>
      </c>
      <c r="G32" s="168" t="e">
        <f ca="1">IF($C32-G$1&lt;År1,0,F31*(1-VLOOKUP($A32,[1]Hugst!$R$5:$W$9,MATCH(ROUNDUP((G$1)/10,0)*10,[1]Hugst!$R$4:$W$4,0))))</f>
        <v>#REF!</v>
      </c>
      <c r="H32" s="168" t="e">
        <f ca="1">IF($C32-H$1&lt;År1,0,G31*(1-VLOOKUP($A32,[1]Hugst!$R$5:$W$9,MATCH(ROUNDUP((H$1)/10,0)*10,[1]Hugst!$R$4:$W$4,0))))</f>
        <v>#REF!</v>
      </c>
      <c r="I32" s="168" t="e">
        <f ca="1">IF($C32-I$1&lt;År1,0,H31*(1-VLOOKUP($A32,[1]Hugst!$R$5:$W$9,MATCH(ROUNDUP((I$1)/10,0)*10,[1]Hugst!$R$4:$W$4,0))))</f>
        <v>#REF!</v>
      </c>
      <c r="J32" s="168" t="e">
        <f ca="1">IF($C32-J$1&lt;År1,0,I31*(1-VLOOKUP($A32,[1]Hugst!$R$5:$W$9,MATCH(ROUNDUP((J$1)/10,0)*10,[1]Hugst!$R$4:$W$4,0))))</f>
        <v>#REF!</v>
      </c>
      <c r="K32" s="168" t="e">
        <f ca="1">IF($C32-K$1&lt;År1,0,J31*(1-VLOOKUP($A32,[1]Hugst!$R$5:$W$9,MATCH(ROUNDUP((K$1)/10,0)*10,[1]Hugst!$R$4:$W$4,0))))</f>
        <v>#REF!</v>
      </c>
      <c r="L32" s="168" t="e">
        <f ca="1">IF($C32-L$1&lt;År1,0,K31*(1-VLOOKUP($A32,[1]Hugst!$R$5:$W$9,MATCH(ROUNDUP((L$1)/10,0)*10,[1]Hugst!$R$4:$W$4,0))))</f>
        <v>#REF!</v>
      </c>
      <c r="M32" s="168" t="e">
        <f ca="1">IF($C32-M$1&lt;År1,0,L31*(1-VLOOKUP($A32,[1]Hugst!$R$5:$W$9,MATCH(ROUNDUP((M$1)/10,0)*10,[1]Hugst!$R$4:$W$4,0))))</f>
        <v>#REF!</v>
      </c>
      <c r="N32" s="168" t="e">
        <f ca="1">IF($C32-N$1&lt;År1,0,M31*(1-VLOOKUP($A32,[1]Hugst!$R$5:$W$9,MATCH(ROUNDUP((N$1)/10,0)*10,[1]Hugst!$R$4:$W$4,0))))</f>
        <v>#REF!</v>
      </c>
      <c r="O32" s="168" t="e">
        <f ca="1">IF($C32-O$1&lt;År1,0,N31*(1-VLOOKUP($A32,[1]Hugst!$R$5:$W$9,MATCH(ROUNDUP((O$1)/10,0)*10,[1]Hugst!$R$4:$W$4,0))))</f>
        <v>#REF!</v>
      </c>
      <c r="P32" s="168" t="e">
        <f ca="1">IF($C32-P$1&lt;År1,0,O31*(1-VLOOKUP($A32,[1]Hugst!$R$5:$W$9,MATCH(ROUNDUP((P$1)/10,0)*10,[1]Hugst!$R$4:$W$4,0))))</f>
        <v>#REF!</v>
      </c>
      <c r="Q32" s="168" t="e">
        <f ca="1">IF($C32-Q$1&lt;År1,0,P31*(1-VLOOKUP($A32,[1]Hugst!$R$5:$W$9,MATCH(ROUNDUP((Q$1)/10,0)*10,[1]Hugst!$R$4:$W$4,0))))</f>
        <v>#REF!</v>
      </c>
      <c r="R32" s="168" t="e">
        <f ca="1">IF($C32-R$1&lt;År1,0,Q31*(1-VLOOKUP($A32,[1]Hugst!$R$5:$W$9,MATCH(ROUNDUP((R$1)/10,0)*10,[1]Hugst!$R$4:$W$4,0))))</f>
        <v>#REF!</v>
      </c>
      <c r="S32" s="168" t="e">
        <f ca="1">IF($C32-S$1&lt;År1,0,R31*(1-VLOOKUP($A32,[1]Hugst!$R$5:$W$9,MATCH(ROUNDUP((S$1)/10,0)*10,[1]Hugst!$R$4:$W$4,0))))</f>
        <v>#REF!</v>
      </c>
      <c r="T32" s="168" t="e">
        <f ca="1">IF($C32-T$1&lt;År1,0,S31*(1-VLOOKUP($A32,[1]Hugst!$R$5:$W$9,MATCH(ROUNDUP((T$1)/10,0)*10,[1]Hugst!$R$4:$W$4,0))))</f>
        <v>#REF!</v>
      </c>
      <c r="U32" s="168" t="e">
        <f ca="1">IF($C32-U$1&lt;År1,0,T31*(1-VLOOKUP($A32,[1]Hugst!$R$5:$W$9,MATCH(ROUNDUP((U$1)/10,0)*10,[1]Hugst!$R$4:$W$4,0))))</f>
        <v>#REF!</v>
      </c>
      <c r="V32" s="168" t="e">
        <f ca="1">IF($C32-V$1&lt;År1,0,U31*(1-VLOOKUP($A32,[1]Hugst!$R$5:$W$9,MATCH(ROUNDUP((V$1)/10,0)*10,[1]Hugst!$R$4:$W$4,0))))</f>
        <v>#REF!</v>
      </c>
      <c r="W32" s="168" t="e">
        <f ca="1">IF($C32-W$1&lt;År1,0,V31*(1-VLOOKUP($A32,[1]Hugst!$R$5:$W$9,MATCH(ROUNDUP((W$1)/10,0)*10,[1]Hugst!$R$4:$W$4,0))))</f>
        <v>#REF!</v>
      </c>
      <c r="X32" s="168" t="e">
        <f ca="1">IF($C32-X$1&lt;År1,0,W31*(1-VLOOKUP($A32,[1]Hugst!$R$5:$W$9,MATCH(ROUNDUP((X$1)/10,0)*10,[1]Hugst!$R$4:$W$4,0))))</f>
        <v>#REF!</v>
      </c>
      <c r="Y32" s="168" t="e">
        <f ca="1">IF($C32-Y$1&lt;År1,0,X31*(1-VLOOKUP($A32,[1]Hugst!$R$5:$W$9,MATCH(ROUNDUP((Y$1)/10,0)*10,[1]Hugst!$R$4:$W$4,0))))</f>
        <v>#REF!</v>
      </c>
      <c r="Z32" s="168" t="e">
        <f ca="1">IF($C32-Z$1&lt;År1,0,Y31*(1-VLOOKUP($A32,[1]Hugst!$R$5:$W$9,MATCH(ROUNDUP((Z$1)/10,0)*10,[1]Hugst!$R$4:$W$4,0))))</f>
        <v>#REF!</v>
      </c>
      <c r="AA32" s="168" t="e">
        <f ca="1">IF($C32-AA$1&lt;År1,0,Z31*(1-VLOOKUP($A32,[1]Hugst!$R$5:$W$9,MATCH(ROUNDUP((AA$1)/10,0)*10,[1]Hugst!$R$4:$W$4,0))))</f>
        <v>#REF!</v>
      </c>
      <c r="AB32" s="168" t="e">
        <f ca="1">IF($C32-AB$1&lt;År1,0,AA31*(1-VLOOKUP($A32,[1]Hugst!$R$5:$W$9,MATCH(ROUNDUP((AB$1)/10,0)*10,[1]Hugst!$R$4:$W$4,0))))</f>
        <v>#REF!</v>
      </c>
      <c r="AC32" s="168" t="e">
        <f ca="1">IF($C32-AC$1&lt;År1,0,AB31*(1-VLOOKUP($A32,[1]Hugst!$R$5:$W$9,MATCH(ROUNDUP((AC$1)/10,0)*10,[1]Hugst!$R$4:$W$4,0))))</f>
        <v>#REF!</v>
      </c>
      <c r="AD32" s="168" t="e">
        <f ca="1">IF($C32-AD$1&lt;År1,0,AC31*(1-VLOOKUP($A32,[1]Hugst!$R$5:$W$9,MATCH(ROUNDUP((AD$1)/10,0)*10,[1]Hugst!$R$4:$W$4,0))))</f>
        <v>#REF!</v>
      </c>
      <c r="AE32" s="168" t="e">
        <f ca="1">IF($C32-AE$1&lt;År1,0,AD31*(1-VLOOKUP($A32,[1]Hugst!$R$5:$W$9,MATCH(ROUNDUP((AE$1)/10,0)*10,[1]Hugst!$R$4:$W$4,0))))</f>
        <v>#REF!</v>
      </c>
      <c r="AF32" s="168" t="e">
        <f ca="1">IF($C32-AF$1&lt;År1,0,AE31*(1-VLOOKUP($A32,[1]Hugst!$R$5:$W$9,MATCH(ROUNDUP((AF$1)/10,0)*10,[1]Hugst!$R$4:$W$4,0))))</f>
        <v>#REF!</v>
      </c>
      <c r="AG32" s="168" t="e">
        <f ca="1">IF($C32-AG$1&lt;År1,0,AF31*(1-VLOOKUP($A32,[1]Hugst!$R$5:$W$9,MATCH(ROUNDUP((AG$1)/10,0)*10,[1]Hugst!$R$4:$W$4,0))))</f>
        <v>#REF!</v>
      </c>
      <c r="AH32" s="168" t="e">
        <f ca="1">IF($C32-AH$1&lt;År1,0,AG31*(1-VLOOKUP($A32,[1]Hugst!$R$5:$W$9,MATCH(ROUNDUP((AH$1)/10,0)*10,[1]Hugst!$R$4:$W$4,0))))</f>
        <v>#REF!</v>
      </c>
      <c r="AI32" s="168" t="e">
        <f ca="1">IF($C32-AI$1&lt;År1,0,AH31*(1-VLOOKUP($A32,[1]Hugst!$R$5:$W$9,MATCH(ROUNDUP((AI$1)/10,0)*10,[1]Hugst!$R$4:$W$4,0))))</f>
        <v>#REF!</v>
      </c>
      <c r="AJ32" s="168" t="e">
        <f ca="1">IF($C32-AJ$1&lt;År1,0,AI31*(1-VLOOKUP($A32,[1]Hugst!$R$5:$W$9,MATCH(ROUNDUP((AJ$1)/10,0)*10,[1]Hugst!$R$4:$W$4,0))))</f>
        <v>#REF!</v>
      </c>
      <c r="AL32" s="168" t="e">
        <f ca="1">SUM(F32:AJ32)</f>
        <v>#REF!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 t="e">
        <f t="shared" ca="1" si="0"/>
        <v>#REF!</v>
      </c>
      <c r="F34" s="168" t="e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#REF!</v>
      </c>
      <c r="G34" s="168" t="e">
        <f ca="1">IF($C34-G$1&lt;År1,0,F33*(1-VLOOKUP($A34,[1]Hugst!$R$5:$W$9,MATCH(ROUNDUP((G$1)/10,0)*10,[1]Hugst!$R$4:$W$4,0))))</f>
        <v>#REF!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 t="e">
        <f t="shared" ca="1" si="0"/>
        <v>#REF!</v>
      </c>
      <c r="F35" s="168" t="e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#REF!</v>
      </c>
      <c r="G35" s="168" t="e">
        <f ca="1">IF($C35-G$1&lt;År1,0,F34*(1-VLOOKUP($A35,[1]Hugst!$R$5:$W$9,MATCH(ROUNDUP((G$1)/10,0)*10,[1]Hugst!$R$4:$W$4,0))))</f>
        <v>#REF!</v>
      </c>
      <c r="H35" s="168" t="e">
        <f ca="1">IF($C35-H$1&lt;År1,0,G34*(1-VLOOKUP($A35,[1]Hugst!$R$5:$W$9,MATCH(ROUNDUP((H$1)/10,0)*10,[1]Hugst!$R$4:$W$4,0))))</f>
        <v>#REF!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 t="e">
        <f t="shared" ca="1" si="0"/>
        <v>#REF!</v>
      </c>
      <c r="F36" s="168" t="e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#REF!</v>
      </c>
      <c r="G36" s="168" t="e">
        <f ca="1">IF($C36-G$1&lt;År1,0,F35*(1-VLOOKUP($A36,[1]Hugst!$R$5:$W$9,MATCH(ROUNDUP((G$1)/10,0)*10,[1]Hugst!$R$4:$W$4,0))))</f>
        <v>#REF!</v>
      </c>
      <c r="H36" s="168" t="e">
        <f ca="1">IF($C36-H$1&lt;År1,0,G35*(1-VLOOKUP($A36,[1]Hugst!$R$5:$W$9,MATCH(ROUNDUP((H$1)/10,0)*10,[1]Hugst!$R$4:$W$4,0))))</f>
        <v>#REF!</v>
      </c>
      <c r="I36" s="168" t="e">
        <f ca="1">IF($C36-I$1&lt;År1,0,H35*(1-VLOOKUP($A36,[1]Hugst!$R$5:$W$9,MATCH(ROUNDUP((I$1)/10,0)*10,[1]Hugst!$R$4:$W$4,0))))</f>
        <v>#REF!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 t="e">
        <f t="shared" ca="1" si="0"/>
        <v>#REF!</v>
      </c>
      <c r="F37" s="168" t="e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#REF!</v>
      </c>
      <c r="G37" s="168" t="e">
        <f ca="1">IF($C37-G$1&lt;År1,0,F36*(1-VLOOKUP($A37,[1]Hugst!$R$5:$W$9,MATCH(ROUNDUP((G$1)/10,0)*10,[1]Hugst!$R$4:$W$4,0))))</f>
        <v>#REF!</v>
      </c>
      <c r="H37" s="168" t="e">
        <f ca="1">IF($C37-H$1&lt;År1,0,G36*(1-VLOOKUP($A37,[1]Hugst!$R$5:$W$9,MATCH(ROUNDUP((H$1)/10,0)*10,[1]Hugst!$R$4:$W$4,0))))</f>
        <v>#REF!</v>
      </c>
      <c r="I37" s="168" t="e">
        <f ca="1">IF($C37-I$1&lt;År1,0,H36*(1-VLOOKUP($A37,[1]Hugst!$R$5:$W$9,MATCH(ROUNDUP((I$1)/10,0)*10,[1]Hugst!$R$4:$W$4,0))))</f>
        <v>#REF!</v>
      </c>
      <c r="J37" s="168" t="e">
        <f ca="1">IF($C37-J$1&lt;År1,0,I36*(1-VLOOKUP($A37,[1]Hugst!$R$5:$W$9,MATCH(ROUNDUP((J$1)/10,0)*10,[1]Hugst!$R$4:$W$4,0))))</f>
        <v>#REF!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 t="e">
        <f t="shared" ca="1" si="0"/>
        <v>#REF!</v>
      </c>
      <c r="F38" s="168" t="e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#REF!</v>
      </c>
      <c r="G38" s="168" t="e">
        <f ca="1">IF($C38-G$1&lt;År1,0,F37*(1-VLOOKUP($A38,[1]Hugst!$R$5:$W$9,MATCH(ROUNDUP((G$1)/10,0)*10,[1]Hugst!$R$4:$W$4,0))))</f>
        <v>#REF!</v>
      </c>
      <c r="H38" s="168" t="e">
        <f ca="1">IF($C38-H$1&lt;År1,0,G37*(1-VLOOKUP($A38,[1]Hugst!$R$5:$W$9,MATCH(ROUNDUP((H$1)/10,0)*10,[1]Hugst!$R$4:$W$4,0))))</f>
        <v>#REF!</v>
      </c>
      <c r="I38" s="168" t="e">
        <f ca="1">IF($C38-I$1&lt;År1,0,H37*(1-VLOOKUP($A38,[1]Hugst!$R$5:$W$9,MATCH(ROUNDUP((I$1)/10,0)*10,[1]Hugst!$R$4:$W$4,0))))</f>
        <v>#REF!</v>
      </c>
      <c r="J38" s="168" t="e">
        <f ca="1">IF($C38-J$1&lt;År1,0,I37*(1-VLOOKUP($A38,[1]Hugst!$R$5:$W$9,MATCH(ROUNDUP((J$1)/10,0)*10,[1]Hugst!$R$4:$W$4,0))))</f>
        <v>#REF!</v>
      </c>
      <c r="K38" s="168" t="e">
        <f ca="1">IF($C38-K$1&lt;År1,0,J37*(1-VLOOKUP($A38,[1]Hugst!$R$5:$W$9,MATCH(ROUNDUP((K$1)/10,0)*10,[1]Hugst!$R$4:$W$4,0))))</f>
        <v>#REF!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 t="e">
        <f t="shared" ca="1" si="0"/>
        <v>#REF!</v>
      </c>
      <c r="F39" s="168" t="e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#REF!</v>
      </c>
      <c r="G39" s="168" t="e">
        <f ca="1">IF($C39-G$1&lt;År1,0,F38*(1-VLOOKUP($A39,[1]Hugst!$R$5:$W$9,MATCH(ROUNDUP((G$1)/10,0)*10,[1]Hugst!$R$4:$W$4,0))))</f>
        <v>#REF!</v>
      </c>
      <c r="H39" s="168" t="e">
        <f ca="1">IF($C39-H$1&lt;År1,0,G38*(1-VLOOKUP($A39,[1]Hugst!$R$5:$W$9,MATCH(ROUNDUP((H$1)/10,0)*10,[1]Hugst!$R$4:$W$4,0))))</f>
        <v>#REF!</v>
      </c>
      <c r="I39" s="168" t="e">
        <f ca="1">IF($C39-I$1&lt;År1,0,H38*(1-VLOOKUP($A39,[1]Hugst!$R$5:$W$9,MATCH(ROUNDUP((I$1)/10,0)*10,[1]Hugst!$R$4:$W$4,0))))</f>
        <v>#REF!</v>
      </c>
      <c r="J39" s="168" t="e">
        <f ca="1">IF($C39-J$1&lt;År1,0,I38*(1-VLOOKUP($A39,[1]Hugst!$R$5:$W$9,MATCH(ROUNDUP((J$1)/10,0)*10,[1]Hugst!$R$4:$W$4,0))))</f>
        <v>#REF!</v>
      </c>
      <c r="K39" s="168" t="e">
        <f ca="1">IF($C39-K$1&lt;År1,0,J38*(1-VLOOKUP($A39,[1]Hugst!$R$5:$W$9,MATCH(ROUNDUP((K$1)/10,0)*10,[1]Hugst!$R$4:$W$4,0))))</f>
        <v>#REF!</v>
      </c>
      <c r="L39" s="168" t="e">
        <f ca="1">IF($C39-L$1&lt;År1,0,K38*(1-VLOOKUP($A39,[1]Hugst!$R$5:$W$9,MATCH(ROUNDUP((L$1)/10,0)*10,[1]Hugst!$R$4:$W$4,0))))</f>
        <v>#REF!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 t="e">
        <f t="shared" ca="1" si="0"/>
        <v>#REF!</v>
      </c>
      <c r="F40" s="168" t="e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#REF!</v>
      </c>
      <c r="G40" s="168" t="e">
        <f ca="1">IF($C40-G$1&lt;År1,0,F39*(1-VLOOKUP($A40,[1]Hugst!$R$5:$W$9,MATCH(ROUNDUP((G$1)/10,0)*10,[1]Hugst!$R$4:$W$4,0))))</f>
        <v>#REF!</v>
      </c>
      <c r="H40" s="168" t="e">
        <f ca="1">IF($C40-H$1&lt;År1,0,G39*(1-VLOOKUP($A40,[1]Hugst!$R$5:$W$9,MATCH(ROUNDUP((H$1)/10,0)*10,[1]Hugst!$R$4:$W$4,0))))</f>
        <v>#REF!</v>
      </c>
      <c r="I40" s="168" t="e">
        <f ca="1">IF($C40-I$1&lt;År1,0,H39*(1-VLOOKUP($A40,[1]Hugst!$R$5:$W$9,MATCH(ROUNDUP((I$1)/10,0)*10,[1]Hugst!$R$4:$W$4,0))))</f>
        <v>#REF!</v>
      </c>
      <c r="J40" s="168" t="e">
        <f ca="1">IF($C40-J$1&lt;År1,0,I39*(1-VLOOKUP($A40,[1]Hugst!$R$5:$W$9,MATCH(ROUNDUP((J$1)/10,0)*10,[1]Hugst!$R$4:$W$4,0))))</f>
        <v>#REF!</v>
      </c>
      <c r="K40" s="168" t="e">
        <f ca="1">IF($C40-K$1&lt;År1,0,J39*(1-VLOOKUP($A40,[1]Hugst!$R$5:$W$9,MATCH(ROUNDUP((K$1)/10,0)*10,[1]Hugst!$R$4:$W$4,0))))</f>
        <v>#REF!</v>
      </c>
      <c r="L40" s="168" t="e">
        <f ca="1">IF($C40-L$1&lt;År1,0,K39*(1-VLOOKUP($A40,[1]Hugst!$R$5:$W$9,MATCH(ROUNDUP((L$1)/10,0)*10,[1]Hugst!$R$4:$W$4,0))))</f>
        <v>#REF!</v>
      </c>
      <c r="M40" s="168" t="e">
        <f ca="1">IF($C40-M$1&lt;År1,0,L39*(1-VLOOKUP($A40,[1]Hugst!$R$5:$W$9,MATCH(ROUNDUP((M$1)/10,0)*10,[1]Hugst!$R$4:$W$4,0))))</f>
        <v>#REF!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 t="e">
        <f t="shared" ca="1" si="0"/>
        <v>#REF!</v>
      </c>
      <c r="F41" s="168" t="e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#REF!</v>
      </c>
      <c r="G41" s="168" t="e">
        <f ca="1">IF($C41-G$1&lt;År1,0,F40*(1-VLOOKUP($A41,[1]Hugst!$R$5:$W$9,MATCH(ROUNDUP((G$1)/10,0)*10,[1]Hugst!$R$4:$W$4,0))))</f>
        <v>#REF!</v>
      </c>
      <c r="H41" s="168" t="e">
        <f ca="1">IF($C41-H$1&lt;År1,0,G40*(1-VLOOKUP($A41,[1]Hugst!$R$5:$W$9,MATCH(ROUNDUP((H$1)/10,0)*10,[1]Hugst!$R$4:$W$4,0))))</f>
        <v>#REF!</v>
      </c>
      <c r="I41" s="168" t="e">
        <f ca="1">IF($C41-I$1&lt;År1,0,H40*(1-VLOOKUP($A41,[1]Hugst!$R$5:$W$9,MATCH(ROUNDUP((I$1)/10,0)*10,[1]Hugst!$R$4:$W$4,0))))</f>
        <v>#REF!</v>
      </c>
      <c r="J41" s="168" t="e">
        <f ca="1">IF($C41-J$1&lt;År1,0,I40*(1-VLOOKUP($A41,[1]Hugst!$R$5:$W$9,MATCH(ROUNDUP((J$1)/10,0)*10,[1]Hugst!$R$4:$W$4,0))))</f>
        <v>#REF!</v>
      </c>
      <c r="K41" s="168" t="e">
        <f ca="1">IF($C41-K$1&lt;År1,0,J40*(1-VLOOKUP($A41,[1]Hugst!$R$5:$W$9,MATCH(ROUNDUP((K$1)/10,0)*10,[1]Hugst!$R$4:$W$4,0))))</f>
        <v>#REF!</v>
      </c>
      <c r="L41" s="168" t="e">
        <f ca="1">IF($C41-L$1&lt;År1,0,K40*(1-VLOOKUP($A41,[1]Hugst!$R$5:$W$9,MATCH(ROUNDUP((L$1)/10,0)*10,[1]Hugst!$R$4:$W$4,0))))</f>
        <v>#REF!</v>
      </c>
      <c r="M41" s="168" t="e">
        <f ca="1">IF($C41-M$1&lt;År1,0,L40*(1-VLOOKUP($A41,[1]Hugst!$R$5:$W$9,MATCH(ROUNDUP((M$1)/10,0)*10,[1]Hugst!$R$4:$W$4,0))))</f>
        <v>#REF!</v>
      </c>
      <c r="N41" s="168" t="e">
        <f ca="1">IF($C41-N$1&lt;År1,0,M40*(1-VLOOKUP($A41,[1]Hugst!$R$5:$W$9,MATCH(ROUNDUP((N$1)/10,0)*10,[1]Hugst!$R$4:$W$4,0))))</f>
        <v>#REF!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 t="e">
        <f t="shared" ca="1" si="0"/>
        <v>#REF!</v>
      </c>
      <c r="F42" s="168" t="e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#REF!</v>
      </c>
      <c r="G42" s="168" t="e">
        <f ca="1">IF($C42-G$1&lt;År1,0,F41*(1-VLOOKUP($A42,[1]Hugst!$R$5:$W$9,MATCH(ROUNDUP((G$1)/10,0)*10,[1]Hugst!$R$4:$W$4,0))))</f>
        <v>#REF!</v>
      </c>
      <c r="H42" s="168" t="e">
        <f ca="1">IF($C42-H$1&lt;År1,0,G41*(1-VLOOKUP($A42,[1]Hugst!$R$5:$W$9,MATCH(ROUNDUP((H$1)/10,0)*10,[1]Hugst!$R$4:$W$4,0))))</f>
        <v>#REF!</v>
      </c>
      <c r="I42" s="168" t="e">
        <f ca="1">IF($C42-I$1&lt;År1,0,H41*(1-VLOOKUP($A42,[1]Hugst!$R$5:$W$9,MATCH(ROUNDUP((I$1)/10,0)*10,[1]Hugst!$R$4:$W$4,0))))</f>
        <v>#REF!</v>
      </c>
      <c r="J42" s="168" t="e">
        <f ca="1">IF($C42-J$1&lt;År1,0,I41*(1-VLOOKUP($A42,[1]Hugst!$R$5:$W$9,MATCH(ROUNDUP((J$1)/10,0)*10,[1]Hugst!$R$4:$W$4,0))))</f>
        <v>#REF!</v>
      </c>
      <c r="K42" s="168" t="e">
        <f ca="1">IF($C42-K$1&lt;År1,0,J41*(1-VLOOKUP($A42,[1]Hugst!$R$5:$W$9,MATCH(ROUNDUP((K$1)/10,0)*10,[1]Hugst!$R$4:$W$4,0))))</f>
        <v>#REF!</v>
      </c>
      <c r="L42" s="168" t="e">
        <f ca="1">IF($C42-L$1&lt;År1,0,K41*(1-VLOOKUP($A42,[1]Hugst!$R$5:$W$9,MATCH(ROUNDUP((L$1)/10,0)*10,[1]Hugst!$R$4:$W$4,0))))</f>
        <v>#REF!</v>
      </c>
      <c r="M42" s="168" t="e">
        <f ca="1">IF($C42-M$1&lt;År1,0,L41*(1-VLOOKUP($A42,[1]Hugst!$R$5:$W$9,MATCH(ROUNDUP((M$1)/10,0)*10,[1]Hugst!$R$4:$W$4,0))))</f>
        <v>#REF!</v>
      </c>
      <c r="N42" s="168" t="e">
        <f ca="1">IF($C42-N$1&lt;År1,0,M41*(1-VLOOKUP($A42,[1]Hugst!$R$5:$W$9,MATCH(ROUNDUP((N$1)/10,0)*10,[1]Hugst!$R$4:$W$4,0))))</f>
        <v>#REF!</v>
      </c>
      <c r="O42" s="168" t="e">
        <f ca="1">IF($C42-O$1&lt;År1,0,N41*(1-VLOOKUP($A42,[1]Hugst!$R$5:$W$9,MATCH(ROUNDUP((O$1)/10,0)*10,[1]Hugst!$R$4:$W$4,0))))</f>
        <v>#REF!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 t="e">
        <f t="shared" ca="1" si="0"/>
        <v>#REF!</v>
      </c>
      <c r="F43" s="168" t="e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#REF!</v>
      </c>
      <c r="G43" s="168" t="e">
        <f ca="1">IF($C43-G$1&lt;År1,0,F42*(1-VLOOKUP($A43,[1]Hugst!$R$5:$W$9,MATCH(ROUNDUP((G$1)/10,0)*10,[1]Hugst!$R$4:$W$4,0))))</f>
        <v>#REF!</v>
      </c>
      <c r="H43" s="168" t="e">
        <f ca="1">IF($C43-H$1&lt;År1,0,G42*(1-VLOOKUP($A43,[1]Hugst!$R$5:$W$9,MATCH(ROUNDUP((H$1)/10,0)*10,[1]Hugst!$R$4:$W$4,0))))</f>
        <v>#REF!</v>
      </c>
      <c r="I43" s="168" t="e">
        <f ca="1">IF($C43-I$1&lt;År1,0,H42*(1-VLOOKUP($A43,[1]Hugst!$R$5:$W$9,MATCH(ROUNDUP((I$1)/10,0)*10,[1]Hugst!$R$4:$W$4,0))))</f>
        <v>#REF!</v>
      </c>
      <c r="J43" s="168" t="e">
        <f ca="1">IF($C43-J$1&lt;År1,0,I42*(1-VLOOKUP($A43,[1]Hugst!$R$5:$W$9,MATCH(ROUNDUP((J$1)/10,0)*10,[1]Hugst!$R$4:$W$4,0))))</f>
        <v>#REF!</v>
      </c>
      <c r="K43" s="168" t="e">
        <f ca="1">IF($C43-K$1&lt;År1,0,J42*(1-VLOOKUP($A43,[1]Hugst!$R$5:$W$9,MATCH(ROUNDUP((K$1)/10,0)*10,[1]Hugst!$R$4:$W$4,0))))</f>
        <v>#REF!</v>
      </c>
      <c r="L43" s="168" t="e">
        <f ca="1">IF($C43-L$1&lt;År1,0,K42*(1-VLOOKUP($A43,[1]Hugst!$R$5:$W$9,MATCH(ROUNDUP((L$1)/10,0)*10,[1]Hugst!$R$4:$W$4,0))))</f>
        <v>#REF!</v>
      </c>
      <c r="M43" s="168" t="e">
        <f ca="1">IF($C43-M$1&lt;År1,0,L42*(1-VLOOKUP($A43,[1]Hugst!$R$5:$W$9,MATCH(ROUNDUP((M$1)/10,0)*10,[1]Hugst!$R$4:$W$4,0))))</f>
        <v>#REF!</v>
      </c>
      <c r="N43" s="168" t="e">
        <f ca="1">IF($C43-N$1&lt;År1,0,M42*(1-VLOOKUP($A43,[1]Hugst!$R$5:$W$9,MATCH(ROUNDUP((N$1)/10,0)*10,[1]Hugst!$R$4:$W$4,0))))</f>
        <v>#REF!</v>
      </c>
      <c r="O43" s="168" t="e">
        <f ca="1">IF($C43-O$1&lt;År1,0,N42*(1-VLOOKUP($A43,[1]Hugst!$R$5:$W$9,MATCH(ROUNDUP((O$1)/10,0)*10,[1]Hugst!$R$4:$W$4,0))))</f>
        <v>#REF!</v>
      </c>
      <c r="P43" s="168" t="e">
        <f ca="1">IF($C43-P$1&lt;År1,0,O42*(1-VLOOKUP($A43,[1]Hugst!$R$5:$W$9,MATCH(ROUNDUP((P$1)/10,0)*10,[1]Hugst!$R$4:$W$4,0))))</f>
        <v>#REF!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 t="e">
        <f t="shared" ca="1" si="0"/>
        <v>#REF!</v>
      </c>
      <c r="F44" s="168" t="e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#REF!</v>
      </c>
      <c r="G44" s="168" t="e">
        <f ca="1">IF($C44-G$1&lt;År1,0,F43*(1-VLOOKUP($A44,[1]Hugst!$R$5:$W$9,MATCH(ROUNDUP((G$1)/10,0)*10,[1]Hugst!$R$4:$W$4,0))))</f>
        <v>#REF!</v>
      </c>
      <c r="H44" s="168" t="e">
        <f ca="1">IF($C44-H$1&lt;År1,0,G43*(1-VLOOKUP($A44,[1]Hugst!$R$5:$W$9,MATCH(ROUNDUP((H$1)/10,0)*10,[1]Hugst!$R$4:$W$4,0))))</f>
        <v>#REF!</v>
      </c>
      <c r="I44" s="168" t="e">
        <f ca="1">IF($C44-I$1&lt;År1,0,H43*(1-VLOOKUP($A44,[1]Hugst!$R$5:$W$9,MATCH(ROUNDUP((I$1)/10,0)*10,[1]Hugst!$R$4:$W$4,0))))</f>
        <v>#REF!</v>
      </c>
      <c r="J44" s="168" t="e">
        <f ca="1">IF($C44-J$1&lt;År1,0,I43*(1-VLOOKUP($A44,[1]Hugst!$R$5:$W$9,MATCH(ROUNDUP((J$1)/10,0)*10,[1]Hugst!$R$4:$W$4,0))))</f>
        <v>#REF!</v>
      </c>
      <c r="K44" s="168" t="e">
        <f ca="1">IF($C44-K$1&lt;År1,0,J43*(1-VLOOKUP($A44,[1]Hugst!$R$5:$W$9,MATCH(ROUNDUP((K$1)/10,0)*10,[1]Hugst!$R$4:$W$4,0))))</f>
        <v>#REF!</v>
      </c>
      <c r="L44" s="168" t="e">
        <f ca="1">IF($C44-L$1&lt;År1,0,K43*(1-VLOOKUP($A44,[1]Hugst!$R$5:$W$9,MATCH(ROUNDUP((L$1)/10,0)*10,[1]Hugst!$R$4:$W$4,0))))</f>
        <v>#REF!</v>
      </c>
      <c r="M44" s="168" t="e">
        <f ca="1">IF($C44-M$1&lt;År1,0,L43*(1-VLOOKUP($A44,[1]Hugst!$R$5:$W$9,MATCH(ROUNDUP((M$1)/10,0)*10,[1]Hugst!$R$4:$W$4,0))))</f>
        <v>#REF!</v>
      </c>
      <c r="N44" s="168" t="e">
        <f ca="1">IF($C44-N$1&lt;År1,0,M43*(1-VLOOKUP($A44,[1]Hugst!$R$5:$W$9,MATCH(ROUNDUP((N$1)/10,0)*10,[1]Hugst!$R$4:$W$4,0))))</f>
        <v>#REF!</v>
      </c>
      <c r="O44" s="168" t="e">
        <f ca="1">IF($C44-O$1&lt;År1,0,N43*(1-VLOOKUP($A44,[1]Hugst!$R$5:$W$9,MATCH(ROUNDUP((O$1)/10,0)*10,[1]Hugst!$R$4:$W$4,0))))</f>
        <v>#REF!</v>
      </c>
      <c r="P44" s="168" t="e">
        <f ca="1">IF($C44-P$1&lt;År1,0,O43*(1-VLOOKUP($A44,[1]Hugst!$R$5:$W$9,MATCH(ROUNDUP((P$1)/10,0)*10,[1]Hugst!$R$4:$W$4,0))))</f>
        <v>#REF!</v>
      </c>
      <c r="Q44" s="168" t="e">
        <f ca="1">IF($C44-Q$1&lt;År1,0,P43*(1-VLOOKUP($A44,[1]Hugst!$R$5:$W$9,MATCH(ROUNDUP((Q$1)/10,0)*10,[1]Hugst!$R$4:$W$4,0))))</f>
        <v>#REF!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 t="e">
        <f t="shared" ca="1" si="0"/>
        <v>#REF!</v>
      </c>
      <c r="F45" s="168" t="e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#REF!</v>
      </c>
      <c r="G45" s="168" t="e">
        <f ca="1">IF($C45-G$1&lt;År1,0,F44*(1-VLOOKUP($A45,[1]Hugst!$R$5:$W$9,MATCH(ROUNDUP((G$1)/10,0)*10,[1]Hugst!$R$4:$W$4,0))))</f>
        <v>#REF!</v>
      </c>
      <c r="H45" s="168" t="e">
        <f ca="1">IF($C45-H$1&lt;År1,0,G44*(1-VLOOKUP($A45,[1]Hugst!$R$5:$W$9,MATCH(ROUNDUP((H$1)/10,0)*10,[1]Hugst!$R$4:$W$4,0))))</f>
        <v>#REF!</v>
      </c>
      <c r="I45" s="168" t="e">
        <f ca="1">IF($C45-I$1&lt;År1,0,H44*(1-VLOOKUP($A45,[1]Hugst!$R$5:$W$9,MATCH(ROUNDUP((I$1)/10,0)*10,[1]Hugst!$R$4:$W$4,0))))</f>
        <v>#REF!</v>
      </c>
      <c r="J45" s="168" t="e">
        <f ca="1">IF($C45-J$1&lt;År1,0,I44*(1-VLOOKUP($A45,[1]Hugst!$R$5:$W$9,MATCH(ROUNDUP((J$1)/10,0)*10,[1]Hugst!$R$4:$W$4,0))))</f>
        <v>#REF!</v>
      </c>
      <c r="K45" s="168" t="e">
        <f ca="1">IF($C45-K$1&lt;År1,0,J44*(1-VLOOKUP($A45,[1]Hugst!$R$5:$W$9,MATCH(ROUNDUP((K$1)/10,0)*10,[1]Hugst!$R$4:$W$4,0))))</f>
        <v>#REF!</v>
      </c>
      <c r="L45" s="168" t="e">
        <f ca="1">IF($C45-L$1&lt;År1,0,K44*(1-VLOOKUP($A45,[1]Hugst!$R$5:$W$9,MATCH(ROUNDUP((L$1)/10,0)*10,[1]Hugst!$R$4:$W$4,0))))</f>
        <v>#REF!</v>
      </c>
      <c r="M45" s="168" t="e">
        <f ca="1">IF($C45-M$1&lt;År1,0,L44*(1-VLOOKUP($A45,[1]Hugst!$R$5:$W$9,MATCH(ROUNDUP((M$1)/10,0)*10,[1]Hugst!$R$4:$W$4,0))))</f>
        <v>#REF!</v>
      </c>
      <c r="N45" s="168" t="e">
        <f ca="1">IF($C45-N$1&lt;År1,0,M44*(1-VLOOKUP($A45,[1]Hugst!$R$5:$W$9,MATCH(ROUNDUP((N$1)/10,0)*10,[1]Hugst!$R$4:$W$4,0))))</f>
        <v>#REF!</v>
      </c>
      <c r="O45" s="168" t="e">
        <f ca="1">IF($C45-O$1&lt;År1,0,N44*(1-VLOOKUP($A45,[1]Hugst!$R$5:$W$9,MATCH(ROUNDUP((O$1)/10,0)*10,[1]Hugst!$R$4:$W$4,0))))</f>
        <v>#REF!</v>
      </c>
      <c r="P45" s="168" t="e">
        <f ca="1">IF($C45-P$1&lt;År1,0,O44*(1-VLOOKUP($A45,[1]Hugst!$R$5:$W$9,MATCH(ROUNDUP((P$1)/10,0)*10,[1]Hugst!$R$4:$W$4,0))))</f>
        <v>#REF!</v>
      </c>
      <c r="Q45" s="168" t="e">
        <f ca="1">IF($C45-Q$1&lt;År1,0,P44*(1-VLOOKUP($A45,[1]Hugst!$R$5:$W$9,MATCH(ROUNDUP((Q$1)/10,0)*10,[1]Hugst!$R$4:$W$4,0))))</f>
        <v>#REF!</v>
      </c>
      <c r="R45" s="168" t="e">
        <f ca="1">IF($C45-R$1&lt;År1,0,Q44*(1-VLOOKUP($A45,[1]Hugst!$R$5:$W$9,MATCH(ROUNDUP((R$1)/10,0)*10,[1]Hugst!$R$4:$W$4,0))))</f>
        <v>#REF!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 t="e">
        <f t="shared" ca="1" si="0"/>
        <v>#REF!</v>
      </c>
      <c r="F46" s="168" t="e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#REF!</v>
      </c>
      <c r="G46" s="168" t="e">
        <f ca="1">IF($C46-G$1&lt;År1,0,F45*(1-VLOOKUP($A46,[1]Hugst!$R$5:$W$9,MATCH(ROUNDUP((G$1)/10,0)*10,[1]Hugst!$R$4:$W$4,0))))</f>
        <v>#REF!</v>
      </c>
      <c r="H46" s="168" t="e">
        <f ca="1">IF($C46-H$1&lt;År1,0,G45*(1-VLOOKUP($A46,[1]Hugst!$R$5:$W$9,MATCH(ROUNDUP((H$1)/10,0)*10,[1]Hugst!$R$4:$W$4,0))))</f>
        <v>#REF!</v>
      </c>
      <c r="I46" s="168" t="e">
        <f ca="1">IF($C46-I$1&lt;År1,0,H45*(1-VLOOKUP($A46,[1]Hugst!$R$5:$W$9,MATCH(ROUNDUP((I$1)/10,0)*10,[1]Hugst!$R$4:$W$4,0))))</f>
        <v>#REF!</v>
      </c>
      <c r="J46" s="168" t="e">
        <f ca="1">IF($C46-J$1&lt;År1,0,I45*(1-VLOOKUP($A46,[1]Hugst!$R$5:$W$9,MATCH(ROUNDUP((J$1)/10,0)*10,[1]Hugst!$R$4:$W$4,0))))</f>
        <v>#REF!</v>
      </c>
      <c r="K46" s="168" t="e">
        <f ca="1">IF($C46-K$1&lt;År1,0,J45*(1-VLOOKUP($A46,[1]Hugst!$R$5:$W$9,MATCH(ROUNDUP((K$1)/10,0)*10,[1]Hugst!$R$4:$W$4,0))))</f>
        <v>#REF!</v>
      </c>
      <c r="L46" s="168" t="e">
        <f ca="1">IF($C46-L$1&lt;År1,0,K45*(1-VLOOKUP($A46,[1]Hugst!$R$5:$W$9,MATCH(ROUNDUP((L$1)/10,0)*10,[1]Hugst!$R$4:$W$4,0))))</f>
        <v>#REF!</v>
      </c>
      <c r="M46" s="168" t="e">
        <f ca="1">IF($C46-M$1&lt;År1,0,L45*(1-VLOOKUP($A46,[1]Hugst!$R$5:$W$9,MATCH(ROUNDUP((M$1)/10,0)*10,[1]Hugst!$R$4:$W$4,0))))</f>
        <v>#REF!</v>
      </c>
      <c r="N46" s="168" t="e">
        <f ca="1">IF($C46-N$1&lt;År1,0,M45*(1-VLOOKUP($A46,[1]Hugst!$R$5:$W$9,MATCH(ROUNDUP((N$1)/10,0)*10,[1]Hugst!$R$4:$W$4,0))))</f>
        <v>#REF!</v>
      </c>
      <c r="O46" s="168" t="e">
        <f ca="1">IF($C46-O$1&lt;År1,0,N45*(1-VLOOKUP($A46,[1]Hugst!$R$5:$W$9,MATCH(ROUNDUP((O$1)/10,0)*10,[1]Hugst!$R$4:$W$4,0))))</f>
        <v>#REF!</v>
      </c>
      <c r="P46" s="168" t="e">
        <f ca="1">IF($C46-P$1&lt;År1,0,O45*(1-VLOOKUP($A46,[1]Hugst!$R$5:$W$9,MATCH(ROUNDUP((P$1)/10,0)*10,[1]Hugst!$R$4:$W$4,0))))</f>
        <v>#REF!</v>
      </c>
      <c r="Q46" s="168" t="e">
        <f ca="1">IF($C46-Q$1&lt;År1,0,P45*(1-VLOOKUP($A46,[1]Hugst!$R$5:$W$9,MATCH(ROUNDUP((Q$1)/10,0)*10,[1]Hugst!$R$4:$W$4,0))))</f>
        <v>#REF!</v>
      </c>
      <c r="R46" s="168" t="e">
        <f ca="1">IF($C46-R$1&lt;År1,0,Q45*(1-VLOOKUP($A46,[1]Hugst!$R$5:$W$9,MATCH(ROUNDUP((R$1)/10,0)*10,[1]Hugst!$R$4:$W$4,0))))</f>
        <v>#REF!</v>
      </c>
      <c r="S46" s="168" t="e">
        <f ca="1">IF($C46-S$1&lt;År1,0,R45*(1-VLOOKUP($A46,[1]Hugst!$R$5:$W$9,MATCH(ROUNDUP((S$1)/10,0)*10,[1]Hugst!$R$4:$W$4,0))))</f>
        <v>#REF!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 t="e">
        <f t="shared" ca="1" si="0"/>
        <v>#REF!</v>
      </c>
      <c r="F47" s="168" t="e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#REF!</v>
      </c>
      <c r="G47" s="168" t="e">
        <f ca="1">IF($C47-G$1&lt;År1,0,F46*(1-VLOOKUP($A47,[1]Hugst!$R$5:$W$9,MATCH(ROUNDUP((G$1)/10,0)*10,[1]Hugst!$R$4:$W$4,0))))</f>
        <v>#REF!</v>
      </c>
      <c r="H47" s="168" t="e">
        <f ca="1">IF($C47-H$1&lt;År1,0,G46*(1-VLOOKUP($A47,[1]Hugst!$R$5:$W$9,MATCH(ROUNDUP((H$1)/10,0)*10,[1]Hugst!$R$4:$W$4,0))))</f>
        <v>#REF!</v>
      </c>
      <c r="I47" s="168" t="e">
        <f ca="1">IF($C47-I$1&lt;År1,0,H46*(1-VLOOKUP($A47,[1]Hugst!$R$5:$W$9,MATCH(ROUNDUP((I$1)/10,0)*10,[1]Hugst!$R$4:$W$4,0))))</f>
        <v>#REF!</v>
      </c>
      <c r="J47" s="168" t="e">
        <f ca="1">IF($C47-J$1&lt;År1,0,I46*(1-VLOOKUP($A47,[1]Hugst!$R$5:$W$9,MATCH(ROUNDUP((J$1)/10,0)*10,[1]Hugst!$R$4:$W$4,0))))</f>
        <v>#REF!</v>
      </c>
      <c r="K47" s="168" t="e">
        <f ca="1">IF($C47-K$1&lt;År1,0,J46*(1-VLOOKUP($A47,[1]Hugst!$R$5:$W$9,MATCH(ROUNDUP((K$1)/10,0)*10,[1]Hugst!$R$4:$W$4,0))))</f>
        <v>#REF!</v>
      </c>
      <c r="L47" s="168" t="e">
        <f ca="1">IF($C47-L$1&lt;År1,0,K46*(1-VLOOKUP($A47,[1]Hugst!$R$5:$W$9,MATCH(ROUNDUP((L$1)/10,0)*10,[1]Hugst!$R$4:$W$4,0))))</f>
        <v>#REF!</v>
      </c>
      <c r="M47" s="168" t="e">
        <f ca="1">IF($C47-M$1&lt;År1,0,L46*(1-VLOOKUP($A47,[1]Hugst!$R$5:$W$9,MATCH(ROUNDUP((M$1)/10,0)*10,[1]Hugst!$R$4:$W$4,0))))</f>
        <v>#REF!</v>
      </c>
      <c r="N47" s="168" t="e">
        <f ca="1">IF($C47-N$1&lt;År1,0,M46*(1-VLOOKUP($A47,[1]Hugst!$R$5:$W$9,MATCH(ROUNDUP((N$1)/10,0)*10,[1]Hugst!$R$4:$W$4,0))))</f>
        <v>#REF!</v>
      </c>
      <c r="O47" s="168" t="e">
        <f ca="1">IF($C47-O$1&lt;År1,0,N46*(1-VLOOKUP($A47,[1]Hugst!$R$5:$W$9,MATCH(ROUNDUP((O$1)/10,0)*10,[1]Hugst!$R$4:$W$4,0))))</f>
        <v>#REF!</v>
      </c>
      <c r="P47" s="168" t="e">
        <f ca="1">IF($C47-P$1&lt;År1,0,O46*(1-VLOOKUP($A47,[1]Hugst!$R$5:$W$9,MATCH(ROUNDUP((P$1)/10,0)*10,[1]Hugst!$R$4:$W$4,0))))</f>
        <v>#REF!</v>
      </c>
      <c r="Q47" s="168" t="e">
        <f ca="1">IF($C47-Q$1&lt;År1,0,P46*(1-VLOOKUP($A47,[1]Hugst!$R$5:$W$9,MATCH(ROUNDUP((Q$1)/10,0)*10,[1]Hugst!$R$4:$W$4,0))))</f>
        <v>#REF!</v>
      </c>
      <c r="R47" s="168" t="e">
        <f ca="1">IF($C47-R$1&lt;År1,0,Q46*(1-VLOOKUP($A47,[1]Hugst!$R$5:$W$9,MATCH(ROUNDUP((R$1)/10,0)*10,[1]Hugst!$R$4:$W$4,0))))</f>
        <v>#REF!</v>
      </c>
      <c r="S47" s="168" t="e">
        <f ca="1">IF($C47-S$1&lt;År1,0,R46*(1-VLOOKUP($A47,[1]Hugst!$R$5:$W$9,MATCH(ROUNDUP((S$1)/10,0)*10,[1]Hugst!$R$4:$W$4,0))))</f>
        <v>#REF!</v>
      </c>
      <c r="T47" s="168" t="e">
        <f ca="1">IF($C47-T$1&lt;År1,0,S46*(1-VLOOKUP($A47,[1]Hugst!$R$5:$W$9,MATCH(ROUNDUP((T$1)/10,0)*10,[1]Hugst!$R$4:$W$4,0))))</f>
        <v>#REF!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 t="e">
        <f t="shared" ca="1" si="0"/>
        <v>#REF!</v>
      </c>
      <c r="F48" s="168" t="e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#REF!</v>
      </c>
      <c r="G48" s="168" t="e">
        <f ca="1">IF($C48-G$1&lt;År1,0,F47*(1-VLOOKUP($A48,[1]Hugst!$R$5:$W$9,MATCH(ROUNDUP((G$1)/10,0)*10,[1]Hugst!$R$4:$W$4,0))))</f>
        <v>#REF!</v>
      </c>
      <c r="H48" s="168" t="e">
        <f ca="1">IF($C48-H$1&lt;År1,0,G47*(1-VLOOKUP($A48,[1]Hugst!$R$5:$W$9,MATCH(ROUNDUP((H$1)/10,0)*10,[1]Hugst!$R$4:$W$4,0))))</f>
        <v>#REF!</v>
      </c>
      <c r="I48" s="168" t="e">
        <f ca="1">IF($C48-I$1&lt;År1,0,H47*(1-VLOOKUP($A48,[1]Hugst!$R$5:$W$9,MATCH(ROUNDUP((I$1)/10,0)*10,[1]Hugst!$R$4:$W$4,0))))</f>
        <v>#REF!</v>
      </c>
      <c r="J48" s="168" t="e">
        <f ca="1">IF($C48-J$1&lt;År1,0,I47*(1-VLOOKUP($A48,[1]Hugst!$R$5:$W$9,MATCH(ROUNDUP((J$1)/10,0)*10,[1]Hugst!$R$4:$W$4,0))))</f>
        <v>#REF!</v>
      </c>
      <c r="K48" s="168" t="e">
        <f ca="1">IF($C48-K$1&lt;År1,0,J47*(1-VLOOKUP($A48,[1]Hugst!$R$5:$W$9,MATCH(ROUNDUP((K$1)/10,0)*10,[1]Hugst!$R$4:$W$4,0))))</f>
        <v>#REF!</v>
      </c>
      <c r="L48" s="168" t="e">
        <f ca="1">IF($C48-L$1&lt;År1,0,K47*(1-VLOOKUP($A48,[1]Hugst!$R$5:$W$9,MATCH(ROUNDUP((L$1)/10,0)*10,[1]Hugst!$R$4:$W$4,0))))</f>
        <v>#REF!</v>
      </c>
      <c r="M48" s="168" t="e">
        <f ca="1">IF($C48-M$1&lt;År1,0,L47*(1-VLOOKUP($A48,[1]Hugst!$R$5:$W$9,MATCH(ROUNDUP((M$1)/10,0)*10,[1]Hugst!$R$4:$W$4,0))))</f>
        <v>#REF!</v>
      </c>
      <c r="N48" s="168" t="e">
        <f ca="1">IF($C48-N$1&lt;År1,0,M47*(1-VLOOKUP($A48,[1]Hugst!$R$5:$W$9,MATCH(ROUNDUP((N$1)/10,0)*10,[1]Hugst!$R$4:$W$4,0))))</f>
        <v>#REF!</v>
      </c>
      <c r="O48" s="168" t="e">
        <f ca="1">IF($C48-O$1&lt;År1,0,N47*(1-VLOOKUP($A48,[1]Hugst!$R$5:$W$9,MATCH(ROUNDUP((O$1)/10,0)*10,[1]Hugst!$R$4:$W$4,0))))</f>
        <v>#REF!</v>
      </c>
      <c r="P48" s="168" t="e">
        <f ca="1">IF($C48-P$1&lt;År1,0,O47*(1-VLOOKUP($A48,[1]Hugst!$R$5:$W$9,MATCH(ROUNDUP((P$1)/10,0)*10,[1]Hugst!$R$4:$W$4,0))))</f>
        <v>#REF!</v>
      </c>
      <c r="Q48" s="168" t="e">
        <f ca="1">IF($C48-Q$1&lt;År1,0,P47*(1-VLOOKUP($A48,[1]Hugst!$R$5:$W$9,MATCH(ROUNDUP((Q$1)/10,0)*10,[1]Hugst!$R$4:$W$4,0))))</f>
        <v>#REF!</v>
      </c>
      <c r="R48" s="168" t="e">
        <f ca="1">IF($C48-R$1&lt;År1,0,Q47*(1-VLOOKUP($A48,[1]Hugst!$R$5:$W$9,MATCH(ROUNDUP((R$1)/10,0)*10,[1]Hugst!$R$4:$W$4,0))))</f>
        <v>#REF!</v>
      </c>
      <c r="S48" s="168" t="e">
        <f ca="1">IF($C48-S$1&lt;År1,0,R47*(1-VLOOKUP($A48,[1]Hugst!$R$5:$W$9,MATCH(ROUNDUP((S$1)/10,0)*10,[1]Hugst!$R$4:$W$4,0))))</f>
        <v>#REF!</v>
      </c>
      <c r="T48" s="168" t="e">
        <f ca="1">IF($C48-T$1&lt;År1,0,S47*(1-VLOOKUP($A48,[1]Hugst!$R$5:$W$9,MATCH(ROUNDUP((T$1)/10,0)*10,[1]Hugst!$R$4:$W$4,0))))</f>
        <v>#REF!</v>
      </c>
      <c r="U48" s="168" t="e">
        <f ca="1">IF($C48-U$1&lt;År1,0,T47*(1-VLOOKUP($A48,[1]Hugst!$R$5:$W$9,MATCH(ROUNDUP((U$1)/10,0)*10,[1]Hugst!$R$4:$W$4,0))))</f>
        <v>#REF!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 t="e">
        <f t="shared" ca="1" si="0"/>
        <v>#REF!</v>
      </c>
      <c r="F49" s="168" t="e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#REF!</v>
      </c>
      <c r="G49" s="168" t="e">
        <f ca="1">IF($C49-G$1&lt;År1,0,F48*(1-VLOOKUP($A49,[1]Hugst!$R$5:$W$9,MATCH(ROUNDUP((G$1)/10,0)*10,[1]Hugst!$R$4:$W$4,0))))</f>
        <v>#REF!</v>
      </c>
      <c r="H49" s="168" t="e">
        <f ca="1">IF($C49-H$1&lt;År1,0,G48*(1-VLOOKUP($A49,[1]Hugst!$R$5:$W$9,MATCH(ROUNDUP((H$1)/10,0)*10,[1]Hugst!$R$4:$W$4,0))))</f>
        <v>#REF!</v>
      </c>
      <c r="I49" s="168" t="e">
        <f ca="1">IF($C49-I$1&lt;År1,0,H48*(1-VLOOKUP($A49,[1]Hugst!$R$5:$W$9,MATCH(ROUNDUP((I$1)/10,0)*10,[1]Hugst!$R$4:$W$4,0))))</f>
        <v>#REF!</v>
      </c>
      <c r="J49" s="168" t="e">
        <f ca="1">IF($C49-J$1&lt;År1,0,I48*(1-VLOOKUP($A49,[1]Hugst!$R$5:$W$9,MATCH(ROUNDUP((J$1)/10,0)*10,[1]Hugst!$R$4:$W$4,0))))</f>
        <v>#REF!</v>
      </c>
      <c r="K49" s="168" t="e">
        <f ca="1">IF($C49-K$1&lt;År1,0,J48*(1-VLOOKUP($A49,[1]Hugst!$R$5:$W$9,MATCH(ROUNDUP((K$1)/10,0)*10,[1]Hugst!$R$4:$W$4,0))))</f>
        <v>#REF!</v>
      </c>
      <c r="L49" s="168" t="e">
        <f ca="1">IF($C49-L$1&lt;År1,0,K48*(1-VLOOKUP($A49,[1]Hugst!$R$5:$W$9,MATCH(ROUNDUP((L$1)/10,0)*10,[1]Hugst!$R$4:$W$4,0))))</f>
        <v>#REF!</v>
      </c>
      <c r="M49" s="168" t="e">
        <f ca="1">IF($C49-M$1&lt;År1,0,L48*(1-VLOOKUP($A49,[1]Hugst!$R$5:$W$9,MATCH(ROUNDUP((M$1)/10,0)*10,[1]Hugst!$R$4:$W$4,0))))</f>
        <v>#REF!</v>
      </c>
      <c r="N49" s="168" t="e">
        <f ca="1">IF($C49-N$1&lt;År1,0,M48*(1-VLOOKUP($A49,[1]Hugst!$R$5:$W$9,MATCH(ROUNDUP((N$1)/10,0)*10,[1]Hugst!$R$4:$W$4,0))))</f>
        <v>#REF!</v>
      </c>
      <c r="O49" s="168" t="e">
        <f ca="1">IF($C49-O$1&lt;År1,0,N48*(1-VLOOKUP($A49,[1]Hugst!$R$5:$W$9,MATCH(ROUNDUP((O$1)/10,0)*10,[1]Hugst!$R$4:$W$4,0))))</f>
        <v>#REF!</v>
      </c>
      <c r="P49" s="168" t="e">
        <f ca="1">IF($C49-P$1&lt;År1,0,O48*(1-VLOOKUP($A49,[1]Hugst!$R$5:$W$9,MATCH(ROUNDUP((P$1)/10,0)*10,[1]Hugst!$R$4:$W$4,0))))</f>
        <v>#REF!</v>
      </c>
      <c r="Q49" s="168" t="e">
        <f ca="1">IF($C49-Q$1&lt;År1,0,P48*(1-VLOOKUP($A49,[1]Hugst!$R$5:$W$9,MATCH(ROUNDUP((Q$1)/10,0)*10,[1]Hugst!$R$4:$W$4,0))))</f>
        <v>#REF!</v>
      </c>
      <c r="R49" s="168" t="e">
        <f ca="1">IF($C49-R$1&lt;År1,0,Q48*(1-VLOOKUP($A49,[1]Hugst!$R$5:$W$9,MATCH(ROUNDUP((R$1)/10,0)*10,[1]Hugst!$R$4:$W$4,0))))</f>
        <v>#REF!</v>
      </c>
      <c r="S49" s="168" t="e">
        <f ca="1">IF($C49-S$1&lt;År1,0,R48*(1-VLOOKUP($A49,[1]Hugst!$R$5:$W$9,MATCH(ROUNDUP((S$1)/10,0)*10,[1]Hugst!$R$4:$W$4,0))))</f>
        <v>#REF!</v>
      </c>
      <c r="T49" s="168" t="e">
        <f ca="1">IF($C49-T$1&lt;År1,0,S48*(1-VLOOKUP($A49,[1]Hugst!$R$5:$W$9,MATCH(ROUNDUP((T$1)/10,0)*10,[1]Hugst!$R$4:$W$4,0))))</f>
        <v>#REF!</v>
      </c>
      <c r="U49" s="168" t="e">
        <f ca="1">IF($C49-U$1&lt;År1,0,T48*(1-VLOOKUP($A49,[1]Hugst!$R$5:$W$9,MATCH(ROUNDUP((U$1)/10,0)*10,[1]Hugst!$R$4:$W$4,0))))</f>
        <v>#REF!</v>
      </c>
      <c r="V49" s="168" t="e">
        <f ca="1">IF($C49-V$1&lt;År1,0,U48*(1-VLOOKUP($A49,[1]Hugst!$R$5:$W$9,MATCH(ROUNDUP((V$1)/10,0)*10,[1]Hugst!$R$4:$W$4,0))))</f>
        <v>#REF!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 t="e">
        <f t="shared" ca="1" si="0"/>
        <v>#REF!</v>
      </c>
      <c r="F50" s="168" t="e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#REF!</v>
      </c>
      <c r="G50" s="168" t="e">
        <f ca="1">IF($C50-G$1&lt;År1,0,F49*(1-VLOOKUP($A50,[1]Hugst!$R$5:$W$9,MATCH(ROUNDUP((G$1)/10,0)*10,[1]Hugst!$R$4:$W$4,0))))</f>
        <v>#REF!</v>
      </c>
      <c r="H50" s="168" t="e">
        <f ca="1">IF($C50-H$1&lt;År1,0,G49*(1-VLOOKUP($A50,[1]Hugst!$R$5:$W$9,MATCH(ROUNDUP((H$1)/10,0)*10,[1]Hugst!$R$4:$W$4,0))))</f>
        <v>#REF!</v>
      </c>
      <c r="I50" s="168" t="e">
        <f ca="1">IF($C50-I$1&lt;År1,0,H49*(1-VLOOKUP($A50,[1]Hugst!$R$5:$W$9,MATCH(ROUNDUP((I$1)/10,0)*10,[1]Hugst!$R$4:$W$4,0))))</f>
        <v>#REF!</v>
      </c>
      <c r="J50" s="168" t="e">
        <f ca="1">IF($C50-J$1&lt;År1,0,I49*(1-VLOOKUP($A50,[1]Hugst!$R$5:$W$9,MATCH(ROUNDUP((J$1)/10,0)*10,[1]Hugst!$R$4:$W$4,0))))</f>
        <v>#REF!</v>
      </c>
      <c r="K50" s="168" t="e">
        <f ca="1">IF($C50-K$1&lt;År1,0,J49*(1-VLOOKUP($A50,[1]Hugst!$R$5:$W$9,MATCH(ROUNDUP((K$1)/10,0)*10,[1]Hugst!$R$4:$W$4,0))))</f>
        <v>#REF!</v>
      </c>
      <c r="L50" s="168" t="e">
        <f ca="1">IF($C50-L$1&lt;År1,0,K49*(1-VLOOKUP($A50,[1]Hugst!$R$5:$W$9,MATCH(ROUNDUP((L$1)/10,0)*10,[1]Hugst!$R$4:$W$4,0))))</f>
        <v>#REF!</v>
      </c>
      <c r="M50" s="168" t="e">
        <f ca="1">IF($C50-M$1&lt;År1,0,L49*(1-VLOOKUP($A50,[1]Hugst!$R$5:$W$9,MATCH(ROUNDUP((M$1)/10,0)*10,[1]Hugst!$R$4:$W$4,0))))</f>
        <v>#REF!</v>
      </c>
      <c r="N50" s="168" t="e">
        <f ca="1">IF($C50-N$1&lt;År1,0,M49*(1-VLOOKUP($A50,[1]Hugst!$R$5:$W$9,MATCH(ROUNDUP((N$1)/10,0)*10,[1]Hugst!$R$4:$W$4,0))))</f>
        <v>#REF!</v>
      </c>
      <c r="O50" s="168" t="e">
        <f ca="1">IF($C50-O$1&lt;År1,0,N49*(1-VLOOKUP($A50,[1]Hugst!$R$5:$W$9,MATCH(ROUNDUP((O$1)/10,0)*10,[1]Hugst!$R$4:$W$4,0))))</f>
        <v>#REF!</v>
      </c>
      <c r="P50" s="168" t="e">
        <f ca="1">IF($C50-P$1&lt;År1,0,O49*(1-VLOOKUP($A50,[1]Hugst!$R$5:$W$9,MATCH(ROUNDUP((P$1)/10,0)*10,[1]Hugst!$R$4:$W$4,0))))</f>
        <v>#REF!</v>
      </c>
      <c r="Q50" s="168" t="e">
        <f ca="1">IF($C50-Q$1&lt;År1,0,P49*(1-VLOOKUP($A50,[1]Hugst!$R$5:$W$9,MATCH(ROUNDUP((Q$1)/10,0)*10,[1]Hugst!$R$4:$W$4,0))))</f>
        <v>#REF!</v>
      </c>
      <c r="R50" s="168" t="e">
        <f ca="1">IF($C50-R$1&lt;År1,0,Q49*(1-VLOOKUP($A50,[1]Hugst!$R$5:$W$9,MATCH(ROUNDUP((R$1)/10,0)*10,[1]Hugst!$R$4:$W$4,0))))</f>
        <v>#REF!</v>
      </c>
      <c r="S50" s="168" t="e">
        <f ca="1">IF($C50-S$1&lt;År1,0,R49*(1-VLOOKUP($A50,[1]Hugst!$R$5:$W$9,MATCH(ROUNDUP((S$1)/10,0)*10,[1]Hugst!$R$4:$W$4,0))))</f>
        <v>#REF!</v>
      </c>
      <c r="T50" s="168" t="e">
        <f ca="1">IF($C50-T$1&lt;År1,0,S49*(1-VLOOKUP($A50,[1]Hugst!$R$5:$W$9,MATCH(ROUNDUP((T$1)/10,0)*10,[1]Hugst!$R$4:$W$4,0))))</f>
        <v>#REF!</v>
      </c>
      <c r="U50" s="168" t="e">
        <f ca="1">IF($C50-U$1&lt;År1,0,T49*(1-VLOOKUP($A50,[1]Hugst!$R$5:$W$9,MATCH(ROUNDUP((U$1)/10,0)*10,[1]Hugst!$R$4:$W$4,0))))</f>
        <v>#REF!</v>
      </c>
      <c r="V50" s="168" t="e">
        <f ca="1">IF($C50-V$1&lt;År1,0,U49*(1-VLOOKUP($A50,[1]Hugst!$R$5:$W$9,MATCH(ROUNDUP((V$1)/10,0)*10,[1]Hugst!$R$4:$W$4,0))))</f>
        <v>#REF!</v>
      </c>
      <c r="W50" s="168" t="e">
        <f ca="1">IF($C50-W$1&lt;År1,0,V49*(1-VLOOKUP($A50,[1]Hugst!$R$5:$W$9,MATCH(ROUNDUP((W$1)/10,0)*10,[1]Hugst!$R$4:$W$4,0))))</f>
        <v>#REF!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 t="e">
        <f t="shared" ca="1" si="0"/>
        <v>#REF!</v>
      </c>
      <c r="F51" s="168" t="e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#REF!</v>
      </c>
      <c r="G51" s="168" t="e">
        <f ca="1">IF($C51-G$1&lt;År1,0,F50*(1-VLOOKUP($A51,[1]Hugst!$R$5:$W$9,MATCH(ROUNDUP((G$1)/10,0)*10,[1]Hugst!$R$4:$W$4,0))))</f>
        <v>#REF!</v>
      </c>
      <c r="H51" s="168" t="e">
        <f ca="1">IF($C51-H$1&lt;År1,0,G50*(1-VLOOKUP($A51,[1]Hugst!$R$5:$W$9,MATCH(ROUNDUP((H$1)/10,0)*10,[1]Hugst!$R$4:$W$4,0))))</f>
        <v>#REF!</v>
      </c>
      <c r="I51" s="168" t="e">
        <f ca="1">IF($C51-I$1&lt;År1,0,H50*(1-VLOOKUP($A51,[1]Hugst!$R$5:$W$9,MATCH(ROUNDUP((I$1)/10,0)*10,[1]Hugst!$R$4:$W$4,0))))</f>
        <v>#REF!</v>
      </c>
      <c r="J51" s="168" t="e">
        <f ca="1">IF($C51-J$1&lt;År1,0,I50*(1-VLOOKUP($A51,[1]Hugst!$R$5:$W$9,MATCH(ROUNDUP((J$1)/10,0)*10,[1]Hugst!$R$4:$W$4,0))))</f>
        <v>#REF!</v>
      </c>
      <c r="K51" s="168" t="e">
        <f ca="1">IF($C51-K$1&lt;År1,0,J50*(1-VLOOKUP($A51,[1]Hugst!$R$5:$W$9,MATCH(ROUNDUP((K$1)/10,0)*10,[1]Hugst!$R$4:$W$4,0))))</f>
        <v>#REF!</v>
      </c>
      <c r="L51" s="168" t="e">
        <f ca="1">IF($C51-L$1&lt;År1,0,K50*(1-VLOOKUP($A51,[1]Hugst!$R$5:$W$9,MATCH(ROUNDUP((L$1)/10,0)*10,[1]Hugst!$R$4:$W$4,0))))</f>
        <v>#REF!</v>
      </c>
      <c r="M51" s="168" t="e">
        <f ca="1">IF($C51-M$1&lt;År1,0,L50*(1-VLOOKUP($A51,[1]Hugst!$R$5:$W$9,MATCH(ROUNDUP((M$1)/10,0)*10,[1]Hugst!$R$4:$W$4,0))))</f>
        <v>#REF!</v>
      </c>
      <c r="N51" s="168" t="e">
        <f ca="1">IF($C51-N$1&lt;År1,0,M50*(1-VLOOKUP($A51,[1]Hugst!$R$5:$W$9,MATCH(ROUNDUP((N$1)/10,0)*10,[1]Hugst!$R$4:$W$4,0))))</f>
        <v>#REF!</v>
      </c>
      <c r="O51" s="168" t="e">
        <f ca="1">IF($C51-O$1&lt;År1,0,N50*(1-VLOOKUP($A51,[1]Hugst!$R$5:$W$9,MATCH(ROUNDUP((O$1)/10,0)*10,[1]Hugst!$R$4:$W$4,0))))</f>
        <v>#REF!</v>
      </c>
      <c r="P51" s="168" t="e">
        <f ca="1">IF($C51-P$1&lt;År1,0,O50*(1-VLOOKUP($A51,[1]Hugst!$R$5:$W$9,MATCH(ROUNDUP((P$1)/10,0)*10,[1]Hugst!$R$4:$W$4,0))))</f>
        <v>#REF!</v>
      </c>
      <c r="Q51" s="168" t="e">
        <f ca="1">IF($C51-Q$1&lt;År1,0,P50*(1-VLOOKUP($A51,[1]Hugst!$R$5:$W$9,MATCH(ROUNDUP((Q$1)/10,0)*10,[1]Hugst!$R$4:$W$4,0))))</f>
        <v>#REF!</v>
      </c>
      <c r="R51" s="168" t="e">
        <f ca="1">IF($C51-R$1&lt;År1,0,Q50*(1-VLOOKUP($A51,[1]Hugst!$R$5:$W$9,MATCH(ROUNDUP((R$1)/10,0)*10,[1]Hugst!$R$4:$W$4,0))))</f>
        <v>#REF!</v>
      </c>
      <c r="S51" s="168" t="e">
        <f ca="1">IF($C51-S$1&lt;År1,0,R50*(1-VLOOKUP($A51,[1]Hugst!$R$5:$W$9,MATCH(ROUNDUP((S$1)/10,0)*10,[1]Hugst!$R$4:$W$4,0))))</f>
        <v>#REF!</v>
      </c>
      <c r="T51" s="168" t="e">
        <f ca="1">IF($C51-T$1&lt;År1,0,S50*(1-VLOOKUP($A51,[1]Hugst!$R$5:$W$9,MATCH(ROUNDUP((T$1)/10,0)*10,[1]Hugst!$R$4:$W$4,0))))</f>
        <v>#REF!</v>
      </c>
      <c r="U51" s="168" t="e">
        <f ca="1">IF($C51-U$1&lt;År1,0,T50*(1-VLOOKUP($A51,[1]Hugst!$R$5:$W$9,MATCH(ROUNDUP((U$1)/10,0)*10,[1]Hugst!$R$4:$W$4,0))))</f>
        <v>#REF!</v>
      </c>
      <c r="V51" s="168" t="e">
        <f ca="1">IF($C51-V$1&lt;År1,0,U50*(1-VLOOKUP($A51,[1]Hugst!$R$5:$W$9,MATCH(ROUNDUP((V$1)/10,0)*10,[1]Hugst!$R$4:$W$4,0))))</f>
        <v>#REF!</v>
      </c>
      <c r="W51" s="168" t="e">
        <f ca="1">IF($C51-W$1&lt;År1,0,V50*(1-VLOOKUP($A51,[1]Hugst!$R$5:$W$9,MATCH(ROUNDUP((W$1)/10,0)*10,[1]Hugst!$R$4:$W$4,0))))</f>
        <v>#REF!</v>
      </c>
      <c r="X51" s="168" t="e">
        <f ca="1">IF($C51-X$1&lt;År1,0,W50*(1-VLOOKUP($A51,[1]Hugst!$R$5:$W$9,MATCH(ROUNDUP((X$1)/10,0)*10,[1]Hugst!$R$4:$W$4,0))))</f>
        <v>#REF!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 t="e">
        <f t="shared" ca="1" si="0"/>
        <v>#REF!</v>
      </c>
      <c r="F52" s="168" t="e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#REF!</v>
      </c>
      <c r="G52" s="168" t="e">
        <f ca="1">IF($C52-G$1&lt;År1,0,F51*(1-VLOOKUP($A52,[1]Hugst!$R$5:$W$9,MATCH(ROUNDUP((G$1)/10,0)*10,[1]Hugst!$R$4:$W$4,0))))</f>
        <v>#REF!</v>
      </c>
      <c r="H52" s="168" t="e">
        <f ca="1">IF($C52-H$1&lt;År1,0,G51*(1-VLOOKUP($A52,[1]Hugst!$R$5:$W$9,MATCH(ROUNDUP((H$1)/10,0)*10,[1]Hugst!$R$4:$W$4,0))))</f>
        <v>#REF!</v>
      </c>
      <c r="I52" s="168" t="e">
        <f ca="1">IF($C52-I$1&lt;År1,0,H51*(1-VLOOKUP($A52,[1]Hugst!$R$5:$W$9,MATCH(ROUNDUP((I$1)/10,0)*10,[1]Hugst!$R$4:$W$4,0))))</f>
        <v>#REF!</v>
      </c>
      <c r="J52" s="168" t="e">
        <f ca="1">IF($C52-J$1&lt;År1,0,I51*(1-VLOOKUP($A52,[1]Hugst!$R$5:$W$9,MATCH(ROUNDUP((J$1)/10,0)*10,[1]Hugst!$R$4:$W$4,0))))</f>
        <v>#REF!</v>
      </c>
      <c r="K52" s="168" t="e">
        <f ca="1">IF($C52-K$1&lt;År1,0,J51*(1-VLOOKUP($A52,[1]Hugst!$R$5:$W$9,MATCH(ROUNDUP((K$1)/10,0)*10,[1]Hugst!$R$4:$W$4,0))))</f>
        <v>#REF!</v>
      </c>
      <c r="L52" s="168" t="e">
        <f ca="1">IF($C52-L$1&lt;År1,0,K51*(1-VLOOKUP($A52,[1]Hugst!$R$5:$W$9,MATCH(ROUNDUP((L$1)/10,0)*10,[1]Hugst!$R$4:$W$4,0))))</f>
        <v>#REF!</v>
      </c>
      <c r="M52" s="168" t="e">
        <f ca="1">IF($C52-M$1&lt;År1,0,L51*(1-VLOOKUP($A52,[1]Hugst!$R$5:$W$9,MATCH(ROUNDUP((M$1)/10,0)*10,[1]Hugst!$R$4:$W$4,0))))</f>
        <v>#REF!</v>
      </c>
      <c r="N52" s="168" t="e">
        <f ca="1">IF($C52-N$1&lt;År1,0,M51*(1-VLOOKUP($A52,[1]Hugst!$R$5:$W$9,MATCH(ROUNDUP((N$1)/10,0)*10,[1]Hugst!$R$4:$W$4,0))))</f>
        <v>#REF!</v>
      </c>
      <c r="O52" s="168" t="e">
        <f ca="1">IF($C52-O$1&lt;År1,0,N51*(1-VLOOKUP($A52,[1]Hugst!$R$5:$W$9,MATCH(ROUNDUP((O$1)/10,0)*10,[1]Hugst!$R$4:$W$4,0))))</f>
        <v>#REF!</v>
      </c>
      <c r="P52" s="168" t="e">
        <f ca="1">IF($C52-P$1&lt;År1,0,O51*(1-VLOOKUP($A52,[1]Hugst!$R$5:$W$9,MATCH(ROUNDUP((P$1)/10,0)*10,[1]Hugst!$R$4:$W$4,0))))</f>
        <v>#REF!</v>
      </c>
      <c r="Q52" s="168" t="e">
        <f ca="1">IF($C52-Q$1&lt;År1,0,P51*(1-VLOOKUP($A52,[1]Hugst!$R$5:$W$9,MATCH(ROUNDUP((Q$1)/10,0)*10,[1]Hugst!$R$4:$W$4,0))))</f>
        <v>#REF!</v>
      </c>
      <c r="R52" s="168" t="e">
        <f ca="1">IF($C52-R$1&lt;År1,0,Q51*(1-VLOOKUP($A52,[1]Hugst!$R$5:$W$9,MATCH(ROUNDUP((R$1)/10,0)*10,[1]Hugst!$R$4:$W$4,0))))</f>
        <v>#REF!</v>
      </c>
      <c r="S52" s="168" t="e">
        <f ca="1">IF($C52-S$1&lt;År1,0,R51*(1-VLOOKUP($A52,[1]Hugst!$R$5:$W$9,MATCH(ROUNDUP((S$1)/10,0)*10,[1]Hugst!$R$4:$W$4,0))))</f>
        <v>#REF!</v>
      </c>
      <c r="T52" s="168" t="e">
        <f ca="1">IF($C52-T$1&lt;År1,0,S51*(1-VLOOKUP($A52,[1]Hugst!$R$5:$W$9,MATCH(ROUNDUP((T$1)/10,0)*10,[1]Hugst!$R$4:$W$4,0))))</f>
        <v>#REF!</v>
      </c>
      <c r="U52" s="168" t="e">
        <f ca="1">IF($C52-U$1&lt;År1,0,T51*(1-VLOOKUP($A52,[1]Hugst!$R$5:$W$9,MATCH(ROUNDUP((U$1)/10,0)*10,[1]Hugst!$R$4:$W$4,0))))</f>
        <v>#REF!</v>
      </c>
      <c r="V52" s="168" t="e">
        <f ca="1">IF($C52-V$1&lt;År1,0,U51*(1-VLOOKUP($A52,[1]Hugst!$R$5:$W$9,MATCH(ROUNDUP((V$1)/10,0)*10,[1]Hugst!$R$4:$W$4,0))))</f>
        <v>#REF!</v>
      </c>
      <c r="W52" s="168" t="e">
        <f ca="1">IF($C52-W$1&lt;År1,0,V51*(1-VLOOKUP($A52,[1]Hugst!$R$5:$W$9,MATCH(ROUNDUP((W$1)/10,0)*10,[1]Hugst!$R$4:$W$4,0))))</f>
        <v>#REF!</v>
      </c>
      <c r="X52" s="168" t="e">
        <f ca="1">IF($C52-X$1&lt;År1,0,W51*(1-VLOOKUP($A52,[1]Hugst!$R$5:$W$9,MATCH(ROUNDUP((X$1)/10,0)*10,[1]Hugst!$R$4:$W$4,0))))</f>
        <v>#REF!</v>
      </c>
      <c r="Y52" s="168" t="e">
        <f ca="1">IF($C52-Y$1&lt;År1,0,X51*(1-VLOOKUP($A52,[1]Hugst!$R$5:$W$9,MATCH(ROUNDUP((Y$1)/10,0)*10,[1]Hugst!$R$4:$W$4,0))))</f>
        <v>#REF!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 t="e">
        <f t="shared" ca="1" si="0"/>
        <v>#REF!</v>
      </c>
      <c r="F53" s="168" t="e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#REF!</v>
      </c>
      <c r="G53" s="168" t="e">
        <f ca="1">IF($C53-G$1&lt;År1,0,F52*(1-VLOOKUP($A53,[1]Hugst!$R$5:$W$9,MATCH(ROUNDUP((G$1)/10,0)*10,[1]Hugst!$R$4:$W$4,0))))</f>
        <v>#REF!</v>
      </c>
      <c r="H53" s="168" t="e">
        <f ca="1">IF($C53-H$1&lt;År1,0,G52*(1-VLOOKUP($A53,[1]Hugst!$R$5:$W$9,MATCH(ROUNDUP((H$1)/10,0)*10,[1]Hugst!$R$4:$W$4,0))))</f>
        <v>#REF!</v>
      </c>
      <c r="I53" s="168" t="e">
        <f ca="1">IF($C53-I$1&lt;År1,0,H52*(1-VLOOKUP($A53,[1]Hugst!$R$5:$W$9,MATCH(ROUNDUP((I$1)/10,0)*10,[1]Hugst!$R$4:$W$4,0))))</f>
        <v>#REF!</v>
      </c>
      <c r="J53" s="168" t="e">
        <f ca="1">IF($C53-J$1&lt;År1,0,I52*(1-VLOOKUP($A53,[1]Hugst!$R$5:$W$9,MATCH(ROUNDUP((J$1)/10,0)*10,[1]Hugst!$R$4:$W$4,0))))</f>
        <v>#REF!</v>
      </c>
      <c r="K53" s="168" t="e">
        <f ca="1">IF($C53-K$1&lt;År1,0,J52*(1-VLOOKUP($A53,[1]Hugst!$R$5:$W$9,MATCH(ROUNDUP((K$1)/10,0)*10,[1]Hugst!$R$4:$W$4,0))))</f>
        <v>#REF!</v>
      </c>
      <c r="L53" s="168" t="e">
        <f ca="1">IF($C53-L$1&lt;År1,0,K52*(1-VLOOKUP($A53,[1]Hugst!$R$5:$W$9,MATCH(ROUNDUP((L$1)/10,0)*10,[1]Hugst!$R$4:$W$4,0))))</f>
        <v>#REF!</v>
      </c>
      <c r="M53" s="168" t="e">
        <f ca="1">IF($C53-M$1&lt;År1,0,L52*(1-VLOOKUP($A53,[1]Hugst!$R$5:$W$9,MATCH(ROUNDUP((M$1)/10,0)*10,[1]Hugst!$R$4:$W$4,0))))</f>
        <v>#REF!</v>
      </c>
      <c r="N53" s="168" t="e">
        <f ca="1">IF($C53-N$1&lt;År1,0,M52*(1-VLOOKUP($A53,[1]Hugst!$R$5:$W$9,MATCH(ROUNDUP((N$1)/10,0)*10,[1]Hugst!$R$4:$W$4,0))))</f>
        <v>#REF!</v>
      </c>
      <c r="O53" s="168" t="e">
        <f ca="1">IF($C53-O$1&lt;År1,0,N52*(1-VLOOKUP($A53,[1]Hugst!$R$5:$W$9,MATCH(ROUNDUP((O$1)/10,0)*10,[1]Hugst!$R$4:$W$4,0))))</f>
        <v>#REF!</v>
      </c>
      <c r="P53" s="168" t="e">
        <f ca="1">IF($C53-P$1&lt;År1,0,O52*(1-VLOOKUP($A53,[1]Hugst!$R$5:$W$9,MATCH(ROUNDUP((P$1)/10,0)*10,[1]Hugst!$R$4:$W$4,0))))</f>
        <v>#REF!</v>
      </c>
      <c r="Q53" s="168" t="e">
        <f ca="1">IF($C53-Q$1&lt;År1,0,P52*(1-VLOOKUP($A53,[1]Hugst!$R$5:$W$9,MATCH(ROUNDUP((Q$1)/10,0)*10,[1]Hugst!$R$4:$W$4,0))))</f>
        <v>#REF!</v>
      </c>
      <c r="R53" s="168" t="e">
        <f ca="1">IF($C53-R$1&lt;År1,0,Q52*(1-VLOOKUP($A53,[1]Hugst!$R$5:$W$9,MATCH(ROUNDUP((R$1)/10,0)*10,[1]Hugst!$R$4:$W$4,0))))</f>
        <v>#REF!</v>
      </c>
      <c r="S53" s="168" t="e">
        <f ca="1">IF($C53-S$1&lt;År1,0,R52*(1-VLOOKUP($A53,[1]Hugst!$R$5:$W$9,MATCH(ROUNDUP((S$1)/10,0)*10,[1]Hugst!$R$4:$W$4,0))))</f>
        <v>#REF!</v>
      </c>
      <c r="T53" s="168" t="e">
        <f ca="1">IF($C53-T$1&lt;År1,0,S52*(1-VLOOKUP($A53,[1]Hugst!$R$5:$W$9,MATCH(ROUNDUP((T$1)/10,0)*10,[1]Hugst!$R$4:$W$4,0))))</f>
        <v>#REF!</v>
      </c>
      <c r="U53" s="168" t="e">
        <f ca="1">IF($C53-U$1&lt;År1,0,T52*(1-VLOOKUP($A53,[1]Hugst!$R$5:$W$9,MATCH(ROUNDUP((U$1)/10,0)*10,[1]Hugst!$R$4:$W$4,0))))</f>
        <v>#REF!</v>
      </c>
      <c r="V53" s="168" t="e">
        <f ca="1">IF($C53-V$1&lt;År1,0,U52*(1-VLOOKUP($A53,[1]Hugst!$R$5:$W$9,MATCH(ROUNDUP((V$1)/10,0)*10,[1]Hugst!$R$4:$W$4,0))))</f>
        <v>#REF!</v>
      </c>
      <c r="W53" s="168" t="e">
        <f ca="1">IF($C53-W$1&lt;År1,0,V52*(1-VLOOKUP($A53,[1]Hugst!$R$5:$W$9,MATCH(ROUNDUP((W$1)/10,0)*10,[1]Hugst!$R$4:$W$4,0))))</f>
        <v>#REF!</v>
      </c>
      <c r="X53" s="168" t="e">
        <f ca="1">IF($C53-X$1&lt;År1,0,W52*(1-VLOOKUP($A53,[1]Hugst!$R$5:$W$9,MATCH(ROUNDUP((X$1)/10,0)*10,[1]Hugst!$R$4:$W$4,0))))</f>
        <v>#REF!</v>
      </c>
      <c r="Y53" s="168" t="e">
        <f ca="1">IF($C53-Y$1&lt;År1,0,X52*(1-VLOOKUP($A53,[1]Hugst!$R$5:$W$9,MATCH(ROUNDUP((Y$1)/10,0)*10,[1]Hugst!$R$4:$W$4,0))))</f>
        <v>#REF!</v>
      </c>
      <c r="Z53" s="168" t="e">
        <f ca="1">IF($C53-Z$1&lt;År1,0,Y52*(1-VLOOKUP($A53,[1]Hugst!$R$5:$W$9,MATCH(ROUNDUP((Z$1)/10,0)*10,[1]Hugst!$R$4:$W$4,0))))</f>
        <v>#REF!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 t="e">
        <f t="shared" ca="1" si="0"/>
        <v>#REF!</v>
      </c>
      <c r="F54" s="168" t="e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#REF!</v>
      </c>
      <c r="G54" s="168" t="e">
        <f ca="1">IF($C54-G$1&lt;År1,0,F53*(1-VLOOKUP($A54,[1]Hugst!$R$5:$W$9,MATCH(ROUNDUP((G$1)/10,0)*10,[1]Hugst!$R$4:$W$4,0))))</f>
        <v>#REF!</v>
      </c>
      <c r="H54" s="168" t="e">
        <f ca="1">IF($C54-H$1&lt;År1,0,G53*(1-VLOOKUP($A54,[1]Hugst!$R$5:$W$9,MATCH(ROUNDUP((H$1)/10,0)*10,[1]Hugst!$R$4:$W$4,0))))</f>
        <v>#REF!</v>
      </c>
      <c r="I54" s="168" t="e">
        <f ca="1">IF($C54-I$1&lt;År1,0,H53*(1-VLOOKUP($A54,[1]Hugst!$R$5:$W$9,MATCH(ROUNDUP((I$1)/10,0)*10,[1]Hugst!$R$4:$W$4,0))))</f>
        <v>#REF!</v>
      </c>
      <c r="J54" s="168" t="e">
        <f ca="1">IF($C54-J$1&lt;År1,0,I53*(1-VLOOKUP($A54,[1]Hugst!$R$5:$W$9,MATCH(ROUNDUP((J$1)/10,0)*10,[1]Hugst!$R$4:$W$4,0))))</f>
        <v>#REF!</v>
      </c>
      <c r="K54" s="168" t="e">
        <f ca="1">IF($C54-K$1&lt;År1,0,J53*(1-VLOOKUP($A54,[1]Hugst!$R$5:$W$9,MATCH(ROUNDUP((K$1)/10,0)*10,[1]Hugst!$R$4:$W$4,0))))</f>
        <v>#REF!</v>
      </c>
      <c r="L54" s="168" t="e">
        <f ca="1">IF($C54-L$1&lt;År1,0,K53*(1-VLOOKUP($A54,[1]Hugst!$R$5:$W$9,MATCH(ROUNDUP((L$1)/10,0)*10,[1]Hugst!$R$4:$W$4,0))))</f>
        <v>#REF!</v>
      </c>
      <c r="M54" s="168" t="e">
        <f ca="1">IF($C54-M$1&lt;År1,0,L53*(1-VLOOKUP($A54,[1]Hugst!$R$5:$W$9,MATCH(ROUNDUP((M$1)/10,0)*10,[1]Hugst!$R$4:$W$4,0))))</f>
        <v>#REF!</v>
      </c>
      <c r="N54" s="168" t="e">
        <f ca="1">IF($C54-N$1&lt;År1,0,M53*(1-VLOOKUP($A54,[1]Hugst!$R$5:$W$9,MATCH(ROUNDUP((N$1)/10,0)*10,[1]Hugst!$R$4:$W$4,0))))</f>
        <v>#REF!</v>
      </c>
      <c r="O54" s="168" t="e">
        <f ca="1">IF($C54-O$1&lt;År1,0,N53*(1-VLOOKUP($A54,[1]Hugst!$R$5:$W$9,MATCH(ROUNDUP((O$1)/10,0)*10,[1]Hugst!$R$4:$W$4,0))))</f>
        <v>#REF!</v>
      </c>
      <c r="P54" s="168" t="e">
        <f ca="1">IF($C54-P$1&lt;År1,0,O53*(1-VLOOKUP($A54,[1]Hugst!$R$5:$W$9,MATCH(ROUNDUP((P$1)/10,0)*10,[1]Hugst!$R$4:$W$4,0))))</f>
        <v>#REF!</v>
      </c>
      <c r="Q54" s="168" t="e">
        <f ca="1">IF($C54-Q$1&lt;År1,0,P53*(1-VLOOKUP($A54,[1]Hugst!$R$5:$W$9,MATCH(ROUNDUP((Q$1)/10,0)*10,[1]Hugst!$R$4:$W$4,0))))</f>
        <v>#REF!</v>
      </c>
      <c r="R54" s="168" t="e">
        <f ca="1">IF($C54-R$1&lt;År1,0,Q53*(1-VLOOKUP($A54,[1]Hugst!$R$5:$W$9,MATCH(ROUNDUP((R$1)/10,0)*10,[1]Hugst!$R$4:$W$4,0))))</f>
        <v>#REF!</v>
      </c>
      <c r="S54" s="168" t="e">
        <f ca="1">IF($C54-S$1&lt;År1,0,R53*(1-VLOOKUP($A54,[1]Hugst!$R$5:$W$9,MATCH(ROUNDUP((S$1)/10,0)*10,[1]Hugst!$R$4:$W$4,0))))</f>
        <v>#REF!</v>
      </c>
      <c r="T54" s="168" t="e">
        <f ca="1">IF($C54-T$1&lt;År1,0,S53*(1-VLOOKUP($A54,[1]Hugst!$R$5:$W$9,MATCH(ROUNDUP((T$1)/10,0)*10,[1]Hugst!$R$4:$W$4,0))))</f>
        <v>#REF!</v>
      </c>
      <c r="U54" s="168" t="e">
        <f ca="1">IF($C54-U$1&lt;År1,0,T53*(1-VLOOKUP($A54,[1]Hugst!$R$5:$W$9,MATCH(ROUNDUP((U$1)/10,0)*10,[1]Hugst!$R$4:$W$4,0))))</f>
        <v>#REF!</v>
      </c>
      <c r="V54" s="168" t="e">
        <f ca="1">IF($C54-V$1&lt;År1,0,U53*(1-VLOOKUP($A54,[1]Hugst!$R$5:$W$9,MATCH(ROUNDUP((V$1)/10,0)*10,[1]Hugst!$R$4:$W$4,0))))</f>
        <v>#REF!</v>
      </c>
      <c r="W54" s="168" t="e">
        <f ca="1">IF($C54-W$1&lt;År1,0,V53*(1-VLOOKUP($A54,[1]Hugst!$R$5:$W$9,MATCH(ROUNDUP((W$1)/10,0)*10,[1]Hugst!$R$4:$W$4,0))))</f>
        <v>#REF!</v>
      </c>
      <c r="X54" s="168" t="e">
        <f ca="1">IF($C54-X$1&lt;År1,0,W53*(1-VLOOKUP($A54,[1]Hugst!$R$5:$W$9,MATCH(ROUNDUP((X$1)/10,0)*10,[1]Hugst!$R$4:$W$4,0))))</f>
        <v>#REF!</v>
      </c>
      <c r="Y54" s="168" t="e">
        <f ca="1">IF($C54-Y$1&lt;År1,0,X53*(1-VLOOKUP($A54,[1]Hugst!$R$5:$W$9,MATCH(ROUNDUP((Y$1)/10,0)*10,[1]Hugst!$R$4:$W$4,0))))</f>
        <v>#REF!</v>
      </c>
      <c r="Z54" s="168" t="e">
        <f ca="1">IF($C54-Z$1&lt;År1,0,Y53*(1-VLOOKUP($A54,[1]Hugst!$R$5:$W$9,MATCH(ROUNDUP((Z$1)/10,0)*10,[1]Hugst!$R$4:$W$4,0))))</f>
        <v>#REF!</v>
      </c>
      <c r="AA54" s="168" t="e">
        <f ca="1">IF($C54-AA$1&lt;År1,0,Z53*(1-VLOOKUP($A54,[1]Hugst!$R$5:$W$9,MATCH(ROUNDUP((AA$1)/10,0)*10,[1]Hugst!$R$4:$W$4,0))))</f>
        <v>#REF!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 t="e">
        <f t="shared" ca="1" si="0"/>
        <v>#REF!</v>
      </c>
      <c r="F55" s="168" t="e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#REF!</v>
      </c>
      <c r="G55" s="168" t="e">
        <f ca="1">IF($C55-G$1&lt;År1,0,F54*(1-VLOOKUP($A55,[1]Hugst!$R$5:$W$9,MATCH(ROUNDUP((G$1)/10,0)*10,[1]Hugst!$R$4:$W$4,0))))</f>
        <v>#REF!</v>
      </c>
      <c r="H55" s="168" t="e">
        <f ca="1">IF($C55-H$1&lt;År1,0,G54*(1-VLOOKUP($A55,[1]Hugst!$R$5:$W$9,MATCH(ROUNDUP((H$1)/10,0)*10,[1]Hugst!$R$4:$W$4,0))))</f>
        <v>#REF!</v>
      </c>
      <c r="I55" s="168" t="e">
        <f ca="1">IF($C55-I$1&lt;År1,0,H54*(1-VLOOKUP($A55,[1]Hugst!$R$5:$W$9,MATCH(ROUNDUP((I$1)/10,0)*10,[1]Hugst!$R$4:$W$4,0))))</f>
        <v>#REF!</v>
      </c>
      <c r="J55" s="168" t="e">
        <f ca="1">IF($C55-J$1&lt;År1,0,I54*(1-VLOOKUP($A55,[1]Hugst!$R$5:$W$9,MATCH(ROUNDUP((J$1)/10,0)*10,[1]Hugst!$R$4:$W$4,0))))</f>
        <v>#REF!</v>
      </c>
      <c r="K55" s="168" t="e">
        <f ca="1">IF($C55-K$1&lt;År1,0,J54*(1-VLOOKUP($A55,[1]Hugst!$R$5:$W$9,MATCH(ROUNDUP((K$1)/10,0)*10,[1]Hugst!$R$4:$W$4,0))))</f>
        <v>#REF!</v>
      </c>
      <c r="L55" s="168" t="e">
        <f ca="1">IF($C55-L$1&lt;År1,0,K54*(1-VLOOKUP($A55,[1]Hugst!$R$5:$W$9,MATCH(ROUNDUP((L$1)/10,0)*10,[1]Hugst!$R$4:$W$4,0))))</f>
        <v>#REF!</v>
      </c>
      <c r="M55" s="168" t="e">
        <f ca="1">IF($C55-M$1&lt;År1,0,L54*(1-VLOOKUP($A55,[1]Hugst!$R$5:$W$9,MATCH(ROUNDUP((M$1)/10,0)*10,[1]Hugst!$R$4:$W$4,0))))</f>
        <v>#REF!</v>
      </c>
      <c r="N55" s="168" t="e">
        <f ca="1">IF($C55-N$1&lt;År1,0,M54*(1-VLOOKUP($A55,[1]Hugst!$R$5:$W$9,MATCH(ROUNDUP((N$1)/10,0)*10,[1]Hugst!$R$4:$W$4,0))))</f>
        <v>#REF!</v>
      </c>
      <c r="O55" s="168" t="e">
        <f ca="1">IF($C55-O$1&lt;År1,0,N54*(1-VLOOKUP($A55,[1]Hugst!$R$5:$W$9,MATCH(ROUNDUP((O$1)/10,0)*10,[1]Hugst!$R$4:$W$4,0))))</f>
        <v>#REF!</v>
      </c>
      <c r="P55" s="168" t="e">
        <f ca="1">IF($C55-P$1&lt;År1,0,O54*(1-VLOOKUP($A55,[1]Hugst!$R$5:$W$9,MATCH(ROUNDUP((P$1)/10,0)*10,[1]Hugst!$R$4:$W$4,0))))</f>
        <v>#REF!</v>
      </c>
      <c r="Q55" s="168" t="e">
        <f ca="1">IF($C55-Q$1&lt;År1,0,P54*(1-VLOOKUP($A55,[1]Hugst!$R$5:$W$9,MATCH(ROUNDUP((Q$1)/10,0)*10,[1]Hugst!$R$4:$W$4,0))))</f>
        <v>#REF!</v>
      </c>
      <c r="R55" s="168" t="e">
        <f ca="1">IF($C55-R$1&lt;År1,0,Q54*(1-VLOOKUP($A55,[1]Hugst!$R$5:$W$9,MATCH(ROUNDUP((R$1)/10,0)*10,[1]Hugst!$R$4:$W$4,0))))</f>
        <v>#REF!</v>
      </c>
      <c r="S55" s="168" t="e">
        <f ca="1">IF($C55-S$1&lt;År1,0,R54*(1-VLOOKUP($A55,[1]Hugst!$R$5:$W$9,MATCH(ROUNDUP((S$1)/10,0)*10,[1]Hugst!$R$4:$W$4,0))))</f>
        <v>#REF!</v>
      </c>
      <c r="T55" s="168" t="e">
        <f ca="1">IF($C55-T$1&lt;År1,0,S54*(1-VLOOKUP($A55,[1]Hugst!$R$5:$W$9,MATCH(ROUNDUP((T$1)/10,0)*10,[1]Hugst!$R$4:$W$4,0))))</f>
        <v>#REF!</v>
      </c>
      <c r="U55" s="168" t="e">
        <f ca="1">IF($C55-U$1&lt;År1,0,T54*(1-VLOOKUP($A55,[1]Hugst!$R$5:$W$9,MATCH(ROUNDUP((U$1)/10,0)*10,[1]Hugst!$R$4:$W$4,0))))</f>
        <v>#REF!</v>
      </c>
      <c r="V55" s="168" t="e">
        <f ca="1">IF($C55-V$1&lt;År1,0,U54*(1-VLOOKUP($A55,[1]Hugst!$R$5:$W$9,MATCH(ROUNDUP((V$1)/10,0)*10,[1]Hugst!$R$4:$W$4,0))))</f>
        <v>#REF!</v>
      </c>
      <c r="W55" s="168" t="e">
        <f ca="1">IF($C55-W$1&lt;År1,0,V54*(1-VLOOKUP($A55,[1]Hugst!$R$5:$W$9,MATCH(ROUNDUP((W$1)/10,0)*10,[1]Hugst!$R$4:$W$4,0))))</f>
        <v>#REF!</v>
      </c>
      <c r="X55" s="168" t="e">
        <f ca="1">IF($C55-X$1&lt;År1,0,W54*(1-VLOOKUP($A55,[1]Hugst!$R$5:$W$9,MATCH(ROUNDUP((X$1)/10,0)*10,[1]Hugst!$R$4:$W$4,0))))</f>
        <v>#REF!</v>
      </c>
      <c r="Y55" s="168" t="e">
        <f ca="1">IF($C55-Y$1&lt;År1,0,X54*(1-VLOOKUP($A55,[1]Hugst!$R$5:$W$9,MATCH(ROUNDUP((Y$1)/10,0)*10,[1]Hugst!$R$4:$W$4,0))))</f>
        <v>#REF!</v>
      </c>
      <c r="Z55" s="168" t="e">
        <f ca="1">IF($C55-Z$1&lt;År1,0,Y54*(1-VLOOKUP($A55,[1]Hugst!$R$5:$W$9,MATCH(ROUNDUP((Z$1)/10,0)*10,[1]Hugst!$R$4:$W$4,0))))</f>
        <v>#REF!</v>
      </c>
      <c r="AA55" s="168" t="e">
        <f ca="1">IF($C55-AA$1&lt;År1,0,Z54*(1-VLOOKUP($A55,[1]Hugst!$R$5:$W$9,MATCH(ROUNDUP((AA$1)/10,0)*10,[1]Hugst!$R$4:$W$4,0))))</f>
        <v>#REF!</v>
      </c>
      <c r="AB55" s="168" t="e">
        <f ca="1">IF($C55-AB$1&lt;År1,0,AA54*(1-VLOOKUP($A55,[1]Hugst!$R$5:$W$9,MATCH(ROUNDUP((AB$1)/10,0)*10,[1]Hugst!$R$4:$W$4,0))))</f>
        <v>#REF!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 t="e">
        <f t="shared" ca="1" si="0"/>
        <v>#REF!</v>
      </c>
      <c r="F56" s="168" t="e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#REF!</v>
      </c>
      <c r="G56" s="168" t="e">
        <f ca="1">IF($C56-G$1&lt;År1,0,F55*(1-VLOOKUP($A56,[1]Hugst!$R$5:$W$9,MATCH(ROUNDUP((G$1)/10,0)*10,[1]Hugst!$R$4:$W$4,0))))</f>
        <v>#REF!</v>
      </c>
      <c r="H56" s="168" t="e">
        <f ca="1">IF($C56-H$1&lt;År1,0,G55*(1-VLOOKUP($A56,[1]Hugst!$R$5:$W$9,MATCH(ROUNDUP((H$1)/10,0)*10,[1]Hugst!$R$4:$W$4,0))))</f>
        <v>#REF!</v>
      </c>
      <c r="I56" s="168" t="e">
        <f ca="1">IF($C56-I$1&lt;År1,0,H55*(1-VLOOKUP($A56,[1]Hugst!$R$5:$W$9,MATCH(ROUNDUP((I$1)/10,0)*10,[1]Hugst!$R$4:$W$4,0))))</f>
        <v>#REF!</v>
      </c>
      <c r="J56" s="168" t="e">
        <f ca="1">IF($C56-J$1&lt;År1,0,I55*(1-VLOOKUP($A56,[1]Hugst!$R$5:$W$9,MATCH(ROUNDUP((J$1)/10,0)*10,[1]Hugst!$R$4:$W$4,0))))</f>
        <v>#REF!</v>
      </c>
      <c r="K56" s="168" t="e">
        <f ca="1">IF($C56-K$1&lt;År1,0,J55*(1-VLOOKUP($A56,[1]Hugst!$R$5:$W$9,MATCH(ROUNDUP((K$1)/10,0)*10,[1]Hugst!$R$4:$W$4,0))))</f>
        <v>#REF!</v>
      </c>
      <c r="L56" s="168" t="e">
        <f ca="1">IF($C56-L$1&lt;År1,0,K55*(1-VLOOKUP($A56,[1]Hugst!$R$5:$W$9,MATCH(ROUNDUP((L$1)/10,0)*10,[1]Hugst!$R$4:$W$4,0))))</f>
        <v>#REF!</v>
      </c>
      <c r="M56" s="168" t="e">
        <f ca="1">IF($C56-M$1&lt;År1,0,L55*(1-VLOOKUP($A56,[1]Hugst!$R$5:$W$9,MATCH(ROUNDUP((M$1)/10,0)*10,[1]Hugst!$R$4:$W$4,0))))</f>
        <v>#REF!</v>
      </c>
      <c r="N56" s="168" t="e">
        <f ca="1">IF($C56-N$1&lt;År1,0,M55*(1-VLOOKUP($A56,[1]Hugst!$R$5:$W$9,MATCH(ROUNDUP((N$1)/10,0)*10,[1]Hugst!$R$4:$W$4,0))))</f>
        <v>#REF!</v>
      </c>
      <c r="O56" s="168" t="e">
        <f ca="1">IF($C56-O$1&lt;År1,0,N55*(1-VLOOKUP($A56,[1]Hugst!$R$5:$W$9,MATCH(ROUNDUP((O$1)/10,0)*10,[1]Hugst!$R$4:$W$4,0))))</f>
        <v>#REF!</v>
      </c>
      <c r="P56" s="168" t="e">
        <f ca="1">IF($C56-P$1&lt;År1,0,O55*(1-VLOOKUP($A56,[1]Hugst!$R$5:$W$9,MATCH(ROUNDUP((P$1)/10,0)*10,[1]Hugst!$R$4:$W$4,0))))</f>
        <v>#REF!</v>
      </c>
      <c r="Q56" s="168" t="e">
        <f ca="1">IF($C56-Q$1&lt;År1,0,P55*(1-VLOOKUP($A56,[1]Hugst!$R$5:$W$9,MATCH(ROUNDUP((Q$1)/10,0)*10,[1]Hugst!$R$4:$W$4,0))))</f>
        <v>#REF!</v>
      </c>
      <c r="R56" s="168" t="e">
        <f ca="1">IF($C56-R$1&lt;År1,0,Q55*(1-VLOOKUP($A56,[1]Hugst!$R$5:$W$9,MATCH(ROUNDUP((R$1)/10,0)*10,[1]Hugst!$R$4:$W$4,0))))</f>
        <v>#REF!</v>
      </c>
      <c r="S56" s="168" t="e">
        <f ca="1">IF($C56-S$1&lt;År1,0,R55*(1-VLOOKUP($A56,[1]Hugst!$R$5:$W$9,MATCH(ROUNDUP((S$1)/10,0)*10,[1]Hugst!$R$4:$W$4,0))))</f>
        <v>#REF!</v>
      </c>
      <c r="T56" s="168" t="e">
        <f ca="1">IF($C56-T$1&lt;År1,0,S55*(1-VLOOKUP($A56,[1]Hugst!$R$5:$W$9,MATCH(ROUNDUP((T$1)/10,0)*10,[1]Hugst!$R$4:$W$4,0))))</f>
        <v>#REF!</v>
      </c>
      <c r="U56" s="168" t="e">
        <f ca="1">IF($C56-U$1&lt;År1,0,T55*(1-VLOOKUP($A56,[1]Hugst!$R$5:$W$9,MATCH(ROUNDUP((U$1)/10,0)*10,[1]Hugst!$R$4:$W$4,0))))</f>
        <v>#REF!</v>
      </c>
      <c r="V56" s="168" t="e">
        <f ca="1">IF($C56-V$1&lt;År1,0,U55*(1-VLOOKUP($A56,[1]Hugst!$R$5:$W$9,MATCH(ROUNDUP((V$1)/10,0)*10,[1]Hugst!$R$4:$W$4,0))))</f>
        <v>#REF!</v>
      </c>
      <c r="W56" s="168" t="e">
        <f ca="1">IF($C56-W$1&lt;År1,0,V55*(1-VLOOKUP($A56,[1]Hugst!$R$5:$W$9,MATCH(ROUNDUP((W$1)/10,0)*10,[1]Hugst!$R$4:$W$4,0))))</f>
        <v>#REF!</v>
      </c>
      <c r="X56" s="168" t="e">
        <f ca="1">IF($C56-X$1&lt;År1,0,W55*(1-VLOOKUP($A56,[1]Hugst!$R$5:$W$9,MATCH(ROUNDUP((X$1)/10,0)*10,[1]Hugst!$R$4:$W$4,0))))</f>
        <v>#REF!</v>
      </c>
      <c r="Y56" s="168" t="e">
        <f ca="1">IF($C56-Y$1&lt;År1,0,X55*(1-VLOOKUP($A56,[1]Hugst!$R$5:$W$9,MATCH(ROUNDUP((Y$1)/10,0)*10,[1]Hugst!$R$4:$W$4,0))))</f>
        <v>#REF!</v>
      </c>
      <c r="Z56" s="168" t="e">
        <f ca="1">IF($C56-Z$1&lt;År1,0,Y55*(1-VLOOKUP($A56,[1]Hugst!$R$5:$W$9,MATCH(ROUNDUP((Z$1)/10,0)*10,[1]Hugst!$R$4:$W$4,0))))</f>
        <v>#REF!</v>
      </c>
      <c r="AA56" s="168" t="e">
        <f ca="1">IF($C56-AA$1&lt;År1,0,Z55*(1-VLOOKUP($A56,[1]Hugst!$R$5:$W$9,MATCH(ROUNDUP((AA$1)/10,0)*10,[1]Hugst!$R$4:$W$4,0))))</f>
        <v>#REF!</v>
      </c>
      <c r="AB56" s="168" t="e">
        <f ca="1">IF($C56-AB$1&lt;År1,0,AA55*(1-VLOOKUP($A56,[1]Hugst!$R$5:$W$9,MATCH(ROUNDUP((AB$1)/10,0)*10,[1]Hugst!$R$4:$W$4,0))))</f>
        <v>#REF!</v>
      </c>
      <c r="AC56" s="168" t="e">
        <f ca="1">IF($C56-AC$1&lt;År1,0,AB55*(1-VLOOKUP($A56,[1]Hugst!$R$5:$W$9,MATCH(ROUNDUP((AC$1)/10,0)*10,[1]Hugst!$R$4:$W$4,0))))</f>
        <v>#REF!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 t="e">
        <f t="shared" ca="1" si="0"/>
        <v>#REF!</v>
      </c>
      <c r="F57" s="168" t="e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#REF!</v>
      </c>
      <c r="G57" s="168" t="e">
        <f ca="1">IF($C57-G$1&lt;År1,0,F56*(1-VLOOKUP($A57,[1]Hugst!$R$5:$W$9,MATCH(ROUNDUP((G$1)/10,0)*10,[1]Hugst!$R$4:$W$4,0))))</f>
        <v>#REF!</v>
      </c>
      <c r="H57" s="168" t="e">
        <f ca="1">IF($C57-H$1&lt;År1,0,G56*(1-VLOOKUP($A57,[1]Hugst!$R$5:$W$9,MATCH(ROUNDUP((H$1)/10,0)*10,[1]Hugst!$R$4:$W$4,0))))</f>
        <v>#REF!</v>
      </c>
      <c r="I57" s="168" t="e">
        <f ca="1">IF($C57-I$1&lt;År1,0,H56*(1-VLOOKUP($A57,[1]Hugst!$R$5:$W$9,MATCH(ROUNDUP((I$1)/10,0)*10,[1]Hugst!$R$4:$W$4,0))))</f>
        <v>#REF!</v>
      </c>
      <c r="J57" s="168" t="e">
        <f ca="1">IF($C57-J$1&lt;År1,0,I56*(1-VLOOKUP($A57,[1]Hugst!$R$5:$W$9,MATCH(ROUNDUP((J$1)/10,0)*10,[1]Hugst!$R$4:$W$4,0))))</f>
        <v>#REF!</v>
      </c>
      <c r="K57" s="168" t="e">
        <f ca="1">IF($C57-K$1&lt;År1,0,J56*(1-VLOOKUP($A57,[1]Hugst!$R$5:$W$9,MATCH(ROUNDUP((K$1)/10,0)*10,[1]Hugst!$R$4:$W$4,0))))</f>
        <v>#REF!</v>
      </c>
      <c r="L57" s="168" t="e">
        <f ca="1">IF($C57-L$1&lt;År1,0,K56*(1-VLOOKUP($A57,[1]Hugst!$R$5:$W$9,MATCH(ROUNDUP((L$1)/10,0)*10,[1]Hugst!$R$4:$W$4,0))))</f>
        <v>#REF!</v>
      </c>
      <c r="M57" s="168" t="e">
        <f ca="1">IF($C57-M$1&lt;År1,0,L56*(1-VLOOKUP($A57,[1]Hugst!$R$5:$W$9,MATCH(ROUNDUP((M$1)/10,0)*10,[1]Hugst!$R$4:$W$4,0))))</f>
        <v>#REF!</v>
      </c>
      <c r="N57" s="168" t="e">
        <f ca="1">IF($C57-N$1&lt;År1,0,M56*(1-VLOOKUP($A57,[1]Hugst!$R$5:$W$9,MATCH(ROUNDUP((N$1)/10,0)*10,[1]Hugst!$R$4:$W$4,0))))</f>
        <v>#REF!</v>
      </c>
      <c r="O57" s="168" t="e">
        <f ca="1">IF($C57-O$1&lt;År1,0,N56*(1-VLOOKUP($A57,[1]Hugst!$R$5:$W$9,MATCH(ROUNDUP((O$1)/10,0)*10,[1]Hugst!$R$4:$W$4,0))))</f>
        <v>#REF!</v>
      </c>
      <c r="P57" s="168" t="e">
        <f ca="1">IF($C57-P$1&lt;År1,0,O56*(1-VLOOKUP($A57,[1]Hugst!$R$5:$W$9,MATCH(ROUNDUP((P$1)/10,0)*10,[1]Hugst!$R$4:$W$4,0))))</f>
        <v>#REF!</v>
      </c>
      <c r="Q57" s="168" t="e">
        <f ca="1">IF($C57-Q$1&lt;År1,0,P56*(1-VLOOKUP($A57,[1]Hugst!$R$5:$W$9,MATCH(ROUNDUP((Q$1)/10,0)*10,[1]Hugst!$R$4:$W$4,0))))</f>
        <v>#REF!</v>
      </c>
      <c r="R57" s="168" t="e">
        <f ca="1">IF($C57-R$1&lt;År1,0,Q56*(1-VLOOKUP($A57,[1]Hugst!$R$5:$W$9,MATCH(ROUNDUP((R$1)/10,0)*10,[1]Hugst!$R$4:$W$4,0))))</f>
        <v>#REF!</v>
      </c>
      <c r="S57" s="168" t="e">
        <f ca="1">IF($C57-S$1&lt;År1,0,R56*(1-VLOOKUP($A57,[1]Hugst!$R$5:$W$9,MATCH(ROUNDUP((S$1)/10,0)*10,[1]Hugst!$R$4:$W$4,0))))</f>
        <v>#REF!</v>
      </c>
      <c r="T57" s="168" t="e">
        <f ca="1">IF($C57-T$1&lt;År1,0,S56*(1-VLOOKUP($A57,[1]Hugst!$R$5:$W$9,MATCH(ROUNDUP((T$1)/10,0)*10,[1]Hugst!$R$4:$W$4,0))))</f>
        <v>#REF!</v>
      </c>
      <c r="U57" s="168" t="e">
        <f ca="1">IF($C57-U$1&lt;År1,0,T56*(1-VLOOKUP($A57,[1]Hugst!$R$5:$W$9,MATCH(ROUNDUP((U$1)/10,0)*10,[1]Hugst!$R$4:$W$4,0))))</f>
        <v>#REF!</v>
      </c>
      <c r="V57" s="168" t="e">
        <f ca="1">IF($C57-V$1&lt;År1,0,U56*(1-VLOOKUP($A57,[1]Hugst!$R$5:$W$9,MATCH(ROUNDUP((V$1)/10,0)*10,[1]Hugst!$R$4:$W$4,0))))</f>
        <v>#REF!</v>
      </c>
      <c r="W57" s="168" t="e">
        <f ca="1">IF($C57-W$1&lt;År1,0,V56*(1-VLOOKUP($A57,[1]Hugst!$R$5:$W$9,MATCH(ROUNDUP((W$1)/10,0)*10,[1]Hugst!$R$4:$W$4,0))))</f>
        <v>#REF!</v>
      </c>
      <c r="X57" s="168" t="e">
        <f ca="1">IF($C57-X$1&lt;År1,0,W56*(1-VLOOKUP($A57,[1]Hugst!$R$5:$W$9,MATCH(ROUNDUP((X$1)/10,0)*10,[1]Hugst!$R$4:$W$4,0))))</f>
        <v>#REF!</v>
      </c>
      <c r="Y57" s="168" t="e">
        <f ca="1">IF($C57-Y$1&lt;År1,0,X56*(1-VLOOKUP($A57,[1]Hugst!$R$5:$W$9,MATCH(ROUNDUP((Y$1)/10,0)*10,[1]Hugst!$R$4:$W$4,0))))</f>
        <v>#REF!</v>
      </c>
      <c r="Z57" s="168" t="e">
        <f ca="1">IF($C57-Z$1&lt;År1,0,Y56*(1-VLOOKUP($A57,[1]Hugst!$R$5:$W$9,MATCH(ROUNDUP((Z$1)/10,0)*10,[1]Hugst!$R$4:$W$4,0))))</f>
        <v>#REF!</v>
      </c>
      <c r="AA57" s="168" t="e">
        <f ca="1">IF($C57-AA$1&lt;År1,0,Z56*(1-VLOOKUP($A57,[1]Hugst!$R$5:$W$9,MATCH(ROUNDUP((AA$1)/10,0)*10,[1]Hugst!$R$4:$W$4,0))))</f>
        <v>#REF!</v>
      </c>
      <c r="AB57" s="168" t="e">
        <f ca="1">IF($C57-AB$1&lt;År1,0,AA56*(1-VLOOKUP($A57,[1]Hugst!$R$5:$W$9,MATCH(ROUNDUP((AB$1)/10,0)*10,[1]Hugst!$R$4:$W$4,0))))</f>
        <v>#REF!</v>
      </c>
      <c r="AC57" s="168" t="e">
        <f ca="1">IF($C57-AC$1&lt;År1,0,AB56*(1-VLOOKUP($A57,[1]Hugst!$R$5:$W$9,MATCH(ROUNDUP((AC$1)/10,0)*10,[1]Hugst!$R$4:$W$4,0))))</f>
        <v>#REF!</v>
      </c>
      <c r="AD57" s="168" t="e">
        <f ca="1">IF($C57-AD$1&lt;År1,0,AC56*(1-VLOOKUP($A57,[1]Hugst!$R$5:$W$9,MATCH(ROUNDUP((AD$1)/10,0)*10,[1]Hugst!$R$4:$W$4,0))))</f>
        <v>#REF!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 t="e">
        <f t="shared" ca="1" si="0"/>
        <v>#REF!</v>
      </c>
      <c r="F58" s="168" t="e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#REF!</v>
      </c>
      <c r="G58" s="168" t="e">
        <f ca="1">IF($C58-G$1&lt;År1,0,F57*(1-VLOOKUP($A58,[1]Hugst!$R$5:$W$9,MATCH(ROUNDUP((G$1)/10,0)*10,[1]Hugst!$R$4:$W$4,0))))</f>
        <v>#REF!</v>
      </c>
      <c r="H58" s="168" t="e">
        <f ca="1">IF($C58-H$1&lt;År1,0,G57*(1-VLOOKUP($A58,[1]Hugst!$R$5:$W$9,MATCH(ROUNDUP((H$1)/10,0)*10,[1]Hugst!$R$4:$W$4,0))))</f>
        <v>#REF!</v>
      </c>
      <c r="I58" s="168" t="e">
        <f ca="1">IF($C58-I$1&lt;År1,0,H57*(1-VLOOKUP($A58,[1]Hugst!$R$5:$W$9,MATCH(ROUNDUP((I$1)/10,0)*10,[1]Hugst!$R$4:$W$4,0))))</f>
        <v>#REF!</v>
      </c>
      <c r="J58" s="168" t="e">
        <f ca="1">IF($C58-J$1&lt;År1,0,I57*(1-VLOOKUP($A58,[1]Hugst!$R$5:$W$9,MATCH(ROUNDUP((J$1)/10,0)*10,[1]Hugst!$R$4:$W$4,0))))</f>
        <v>#REF!</v>
      </c>
      <c r="K58" s="168" t="e">
        <f ca="1">IF($C58-K$1&lt;År1,0,J57*(1-VLOOKUP($A58,[1]Hugst!$R$5:$W$9,MATCH(ROUNDUP((K$1)/10,0)*10,[1]Hugst!$R$4:$W$4,0))))</f>
        <v>#REF!</v>
      </c>
      <c r="L58" s="168" t="e">
        <f ca="1">IF($C58-L$1&lt;År1,0,K57*(1-VLOOKUP($A58,[1]Hugst!$R$5:$W$9,MATCH(ROUNDUP((L$1)/10,0)*10,[1]Hugst!$R$4:$W$4,0))))</f>
        <v>#REF!</v>
      </c>
      <c r="M58" s="168" t="e">
        <f ca="1">IF($C58-M$1&lt;År1,0,L57*(1-VLOOKUP($A58,[1]Hugst!$R$5:$W$9,MATCH(ROUNDUP((M$1)/10,0)*10,[1]Hugst!$R$4:$W$4,0))))</f>
        <v>#REF!</v>
      </c>
      <c r="N58" s="168" t="e">
        <f ca="1">IF($C58-N$1&lt;År1,0,M57*(1-VLOOKUP($A58,[1]Hugst!$R$5:$W$9,MATCH(ROUNDUP((N$1)/10,0)*10,[1]Hugst!$R$4:$W$4,0))))</f>
        <v>#REF!</v>
      </c>
      <c r="O58" s="168" t="e">
        <f ca="1">IF($C58-O$1&lt;År1,0,N57*(1-VLOOKUP($A58,[1]Hugst!$R$5:$W$9,MATCH(ROUNDUP((O$1)/10,0)*10,[1]Hugst!$R$4:$W$4,0))))</f>
        <v>#REF!</v>
      </c>
      <c r="P58" s="168" t="e">
        <f ca="1">IF($C58-P$1&lt;År1,0,O57*(1-VLOOKUP($A58,[1]Hugst!$R$5:$W$9,MATCH(ROUNDUP((P$1)/10,0)*10,[1]Hugst!$R$4:$W$4,0))))</f>
        <v>#REF!</v>
      </c>
      <c r="Q58" s="168" t="e">
        <f ca="1">IF($C58-Q$1&lt;År1,0,P57*(1-VLOOKUP($A58,[1]Hugst!$R$5:$W$9,MATCH(ROUNDUP((Q$1)/10,0)*10,[1]Hugst!$R$4:$W$4,0))))</f>
        <v>#REF!</v>
      </c>
      <c r="R58" s="168" t="e">
        <f ca="1">IF($C58-R$1&lt;År1,0,Q57*(1-VLOOKUP($A58,[1]Hugst!$R$5:$W$9,MATCH(ROUNDUP((R$1)/10,0)*10,[1]Hugst!$R$4:$W$4,0))))</f>
        <v>#REF!</v>
      </c>
      <c r="S58" s="168" t="e">
        <f ca="1">IF($C58-S$1&lt;År1,0,R57*(1-VLOOKUP($A58,[1]Hugst!$R$5:$W$9,MATCH(ROUNDUP((S$1)/10,0)*10,[1]Hugst!$R$4:$W$4,0))))</f>
        <v>#REF!</v>
      </c>
      <c r="T58" s="168" t="e">
        <f ca="1">IF($C58-T$1&lt;År1,0,S57*(1-VLOOKUP($A58,[1]Hugst!$R$5:$W$9,MATCH(ROUNDUP((T$1)/10,0)*10,[1]Hugst!$R$4:$W$4,0))))</f>
        <v>#REF!</v>
      </c>
      <c r="U58" s="168" t="e">
        <f ca="1">IF($C58-U$1&lt;År1,0,T57*(1-VLOOKUP($A58,[1]Hugst!$R$5:$W$9,MATCH(ROUNDUP((U$1)/10,0)*10,[1]Hugst!$R$4:$W$4,0))))</f>
        <v>#REF!</v>
      </c>
      <c r="V58" s="168" t="e">
        <f ca="1">IF($C58-V$1&lt;År1,0,U57*(1-VLOOKUP($A58,[1]Hugst!$R$5:$W$9,MATCH(ROUNDUP((V$1)/10,0)*10,[1]Hugst!$R$4:$W$4,0))))</f>
        <v>#REF!</v>
      </c>
      <c r="W58" s="168" t="e">
        <f ca="1">IF($C58-W$1&lt;År1,0,V57*(1-VLOOKUP($A58,[1]Hugst!$R$5:$W$9,MATCH(ROUNDUP((W$1)/10,0)*10,[1]Hugst!$R$4:$W$4,0))))</f>
        <v>#REF!</v>
      </c>
      <c r="X58" s="168" t="e">
        <f ca="1">IF($C58-X$1&lt;År1,0,W57*(1-VLOOKUP($A58,[1]Hugst!$R$5:$W$9,MATCH(ROUNDUP((X$1)/10,0)*10,[1]Hugst!$R$4:$W$4,0))))</f>
        <v>#REF!</v>
      </c>
      <c r="Y58" s="168" t="e">
        <f ca="1">IF($C58-Y$1&lt;År1,0,X57*(1-VLOOKUP($A58,[1]Hugst!$R$5:$W$9,MATCH(ROUNDUP((Y$1)/10,0)*10,[1]Hugst!$R$4:$W$4,0))))</f>
        <v>#REF!</v>
      </c>
      <c r="Z58" s="168" t="e">
        <f ca="1">IF($C58-Z$1&lt;År1,0,Y57*(1-VLOOKUP($A58,[1]Hugst!$R$5:$W$9,MATCH(ROUNDUP((Z$1)/10,0)*10,[1]Hugst!$R$4:$W$4,0))))</f>
        <v>#REF!</v>
      </c>
      <c r="AA58" s="168" t="e">
        <f ca="1">IF($C58-AA$1&lt;År1,0,Z57*(1-VLOOKUP($A58,[1]Hugst!$R$5:$W$9,MATCH(ROUNDUP((AA$1)/10,0)*10,[1]Hugst!$R$4:$W$4,0))))</f>
        <v>#REF!</v>
      </c>
      <c r="AB58" s="168" t="e">
        <f ca="1">IF($C58-AB$1&lt;År1,0,AA57*(1-VLOOKUP($A58,[1]Hugst!$R$5:$W$9,MATCH(ROUNDUP((AB$1)/10,0)*10,[1]Hugst!$R$4:$W$4,0))))</f>
        <v>#REF!</v>
      </c>
      <c r="AC58" s="168" t="e">
        <f ca="1">IF($C58-AC$1&lt;År1,0,AB57*(1-VLOOKUP($A58,[1]Hugst!$R$5:$W$9,MATCH(ROUNDUP((AC$1)/10,0)*10,[1]Hugst!$R$4:$W$4,0))))</f>
        <v>#REF!</v>
      </c>
      <c r="AD58" s="168" t="e">
        <f ca="1">IF($C58-AD$1&lt;År1,0,AC57*(1-VLOOKUP($A58,[1]Hugst!$R$5:$W$9,MATCH(ROUNDUP((AD$1)/10,0)*10,[1]Hugst!$R$4:$W$4,0))))</f>
        <v>#REF!</v>
      </c>
      <c r="AE58" s="168" t="e">
        <f ca="1">IF($C58-AE$1&lt;År1,0,AD57*(1-VLOOKUP($A58,[1]Hugst!$R$5:$W$9,MATCH(ROUNDUP((AE$1)/10,0)*10,[1]Hugst!$R$4:$W$4,0))))</f>
        <v>#REF!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 t="e">
        <f t="shared" ca="1" si="0"/>
        <v>#REF!</v>
      </c>
      <c r="F59" s="168" t="e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#REF!</v>
      </c>
      <c r="G59" s="168" t="e">
        <f ca="1">IF($C59-G$1&lt;År1,0,F58*(1-VLOOKUP($A59,[1]Hugst!$R$5:$W$9,MATCH(ROUNDUP((G$1)/10,0)*10,[1]Hugst!$R$4:$W$4,0))))</f>
        <v>#REF!</v>
      </c>
      <c r="H59" s="168" t="e">
        <f ca="1">IF($C59-H$1&lt;År1,0,G58*(1-VLOOKUP($A59,[1]Hugst!$R$5:$W$9,MATCH(ROUNDUP((H$1)/10,0)*10,[1]Hugst!$R$4:$W$4,0))))</f>
        <v>#REF!</v>
      </c>
      <c r="I59" s="168" t="e">
        <f ca="1">IF($C59-I$1&lt;År1,0,H58*(1-VLOOKUP($A59,[1]Hugst!$R$5:$W$9,MATCH(ROUNDUP((I$1)/10,0)*10,[1]Hugst!$R$4:$W$4,0))))</f>
        <v>#REF!</v>
      </c>
      <c r="J59" s="168" t="e">
        <f ca="1">IF($C59-J$1&lt;År1,0,I58*(1-VLOOKUP($A59,[1]Hugst!$R$5:$W$9,MATCH(ROUNDUP((J$1)/10,0)*10,[1]Hugst!$R$4:$W$4,0))))</f>
        <v>#REF!</v>
      </c>
      <c r="K59" s="168" t="e">
        <f ca="1">IF($C59-K$1&lt;År1,0,J58*(1-VLOOKUP($A59,[1]Hugst!$R$5:$W$9,MATCH(ROUNDUP((K$1)/10,0)*10,[1]Hugst!$R$4:$W$4,0))))</f>
        <v>#REF!</v>
      </c>
      <c r="L59" s="168" t="e">
        <f ca="1">IF($C59-L$1&lt;År1,0,K58*(1-VLOOKUP($A59,[1]Hugst!$R$5:$W$9,MATCH(ROUNDUP((L$1)/10,0)*10,[1]Hugst!$R$4:$W$4,0))))</f>
        <v>#REF!</v>
      </c>
      <c r="M59" s="168" t="e">
        <f ca="1">IF($C59-M$1&lt;År1,0,L58*(1-VLOOKUP($A59,[1]Hugst!$R$5:$W$9,MATCH(ROUNDUP((M$1)/10,0)*10,[1]Hugst!$R$4:$W$4,0))))</f>
        <v>#REF!</v>
      </c>
      <c r="N59" s="168" t="e">
        <f ca="1">IF($C59-N$1&lt;År1,0,M58*(1-VLOOKUP($A59,[1]Hugst!$R$5:$W$9,MATCH(ROUNDUP((N$1)/10,0)*10,[1]Hugst!$R$4:$W$4,0))))</f>
        <v>#REF!</v>
      </c>
      <c r="O59" s="168" t="e">
        <f ca="1">IF($C59-O$1&lt;År1,0,N58*(1-VLOOKUP($A59,[1]Hugst!$R$5:$W$9,MATCH(ROUNDUP((O$1)/10,0)*10,[1]Hugst!$R$4:$W$4,0))))</f>
        <v>#REF!</v>
      </c>
      <c r="P59" s="168" t="e">
        <f ca="1">IF($C59-P$1&lt;År1,0,O58*(1-VLOOKUP($A59,[1]Hugst!$R$5:$W$9,MATCH(ROUNDUP((P$1)/10,0)*10,[1]Hugst!$R$4:$W$4,0))))</f>
        <v>#REF!</v>
      </c>
      <c r="Q59" s="168" t="e">
        <f ca="1">IF($C59-Q$1&lt;År1,0,P58*(1-VLOOKUP($A59,[1]Hugst!$R$5:$W$9,MATCH(ROUNDUP((Q$1)/10,0)*10,[1]Hugst!$R$4:$W$4,0))))</f>
        <v>#REF!</v>
      </c>
      <c r="R59" s="168" t="e">
        <f ca="1">IF($C59-R$1&lt;År1,0,Q58*(1-VLOOKUP($A59,[1]Hugst!$R$5:$W$9,MATCH(ROUNDUP((R$1)/10,0)*10,[1]Hugst!$R$4:$W$4,0))))</f>
        <v>#REF!</v>
      </c>
      <c r="S59" s="168" t="e">
        <f ca="1">IF($C59-S$1&lt;År1,0,R58*(1-VLOOKUP($A59,[1]Hugst!$R$5:$W$9,MATCH(ROUNDUP((S$1)/10,0)*10,[1]Hugst!$R$4:$W$4,0))))</f>
        <v>#REF!</v>
      </c>
      <c r="T59" s="168" t="e">
        <f ca="1">IF($C59-T$1&lt;År1,0,S58*(1-VLOOKUP($A59,[1]Hugst!$R$5:$W$9,MATCH(ROUNDUP((T$1)/10,0)*10,[1]Hugst!$R$4:$W$4,0))))</f>
        <v>#REF!</v>
      </c>
      <c r="U59" s="168" t="e">
        <f ca="1">IF($C59-U$1&lt;År1,0,T58*(1-VLOOKUP($A59,[1]Hugst!$R$5:$W$9,MATCH(ROUNDUP((U$1)/10,0)*10,[1]Hugst!$R$4:$W$4,0))))</f>
        <v>#REF!</v>
      </c>
      <c r="V59" s="168" t="e">
        <f ca="1">IF($C59-V$1&lt;År1,0,U58*(1-VLOOKUP($A59,[1]Hugst!$R$5:$W$9,MATCH(ROUNDUP((V$1)/10,0)*10,[1]Hugst!$R$4:$W$4,0))))</f>
        <v>#REF!</v>
      </c>
      <c r="W59" s="168" t="e">
        <f ca="1">IF($C59-W$1&lt;År1,0,V58*(1-VLOOKUP($A59,[1]Hugst!$R$5:$W$9,MATCH(ROUNDUP((W$1)/10,0)*10,[1]Hugst!$R$4:$W$4,0))))</f>
        <v>#REF!</v>
      </c>
      <c r="X59" s="168" t="e">
        <f ca="1">IF($C59-X$1&lt;År1,0,W58*(1-VLOOKUP($A59,[1]Hugst!$R$5:$W$9,MATCH(ROUNDUP((X$1)/10,0)*10,[1]Hugst!$R$4:$W$4,0))))</f>
        <v>#REF!</v>
      </c>
      <c r="Y59" s="168" t="e">
        <f ca="1">IF($C59-Y$1&lt;År1,0,X58*(1-VLOOKUP($A59,[1]Hugst!$R$5:$W$9,MATCH(ROUNDUP((Y$1)/10,0)*10,[1]Hugst!$R$4:$W$4,0))))</f>
        <v>#REF!</v>
      </c>
      <c r="Z59" s="168" t="e">
        <f ca="1">IF($C59-Z$1&lt;År1,0,Y58*(1-VLOOKUP($A59,[1]Hugst!$R$5:$W$9,MATCH(ROUNDUP((Z$1)/10,0)*10,[1]Hugst!$R$4:$W$4,0))))</f>
        <v>#REF!</v>
      </c>
      <c r="AA59" s="168" t="e">
        <f ca="1">IF($C59-AA$1&lt;År1,0,Z58*(1-VLOOKUP($A59,[1]Hugst!$R$5:$W$9,MATCH(ROUNDUP((AA$1)/10,0)*10,[1]Hugst!$R$4:$W$4,0))))</f>
        <v>#REF!</v>
      </c>
      <c r="AB59" s="168" t="e">
        <f ca="1">IF($C59-AB$1&lt;År1,0,AA58*(1-VLOOKUP($A59,[1]Hugst!$R$5:$W$9,MATCH(ROUNDUP((AB$1)/10,0)*10,[1]Hugst!$R$4:$W$4,0))))</f>
        <v>#REF!</v>
      </c>
      <c r="AC59" s="168" t="e">
        <f ca="1">IF($C59-AC$1&lt;År1,0,AB58*(1-VLOOKUP($A59,[1]Hugst!$R$5:$W$9,MATCH(ROUNDUP((AC$1)/10,0)*10,[1]Hugst!$R$4:$W$4,0))))</f>
        <v>#REF!</v>
      </c>
      <c r="AD59" s="168" t="e">
        <f ca="1">IF($C59-AD$1&lt;År1,0,AC58*(1-VLOOKUP($A59,[1]Hugst!$R$5:$W$9,MATCH(ROUNDUP((AD$1)/10,0)*10,[1]Hugst!$R$4:$W$4,0))))</f>
        <v>#REF!</v>
      </c>
      <c r="AE59" s="168" t="e">
        <f ca="1">IF($C59-AE$1&lt;År1,0,AD58*(1-VLOOKUP($A59,[1]Hugst!$R$5:$W$9,MATCH(ROUNDUP((AE$1)/10,0)*10,[1]Hugst!$R$4:$W$4,0))))</f>
        <v>#REF!</v>
      </c>
      <c r="AF59" s="168" t="e">
        <f ca="1">IF($C59-AF$1&lt;År1,0,AE58*(1-VLOOKUP($A59,[1]Hugst!$R$5:$W$9,MATCH(ROUNDUP((AF$1)/10,0)*10,[1]Hugst!$R$4:$W$4,0))))</f>
        <v>#REF!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 t="e">
        <f t="shared" ca="1" si="0"/>
        <v>#REF!</v>
      </c>
      <c r="F60" s="168" t="e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#REF!</v>
      </c>
      <c r="G60" s="168" t="e">
        <f ca="1">IF($C60-G$1&lt;År1,0,F59*(1-VLOOKUP($A60,[1]Hugst!$R$5:$W$9,MATCH(ROUNDUP((G$1)/10,0)*10,[1]Hugst!$R$4:$W$4,0))))</f>
        <v>#REF!</v>
      </c>
      <c r="H60" s="168" t="e">
        <f ca="1">IF($C60-H$1&lt;År1,0,G59*(1-VLOOKUP($A60,[1]Hugst!$R$5:$W$9,MATCH(ROUNDUP((H$1)/10,0)*10,[1]Hugst!$R$4:$W$4,0))))</f>
        <v>#REF!</v>
      </c>
      <c r="I60" s="168" t="e">
        <f ca="1">IF($C60-I$1&lt;År1,0,H59*(1-VLOOKUP($A60,[1]Hugst!$R$5:$W$9,MATCH(ROUNDUP((I$1)/10,0)*10,[1]Hugst!$R$4:$W$4,0))))</f>
        <v>#REF!</v>
      </c>
      <c r="J60" s="168" t="e">
        <f ca="1">IF($C60-J$1&lt;År1,0,I59*(1-VLOOKUP($A60,[1]Hugst!$R$5:$W$9,MATCH(ROUNDUP((J$1)/10,0)*10,[1]Hugst!$R$4:$W$4,0))))</f>
        <v>#REF!</v>
      </c>
      <c r="K60" s="168" t="e">
        <f ca="1">IF($C60-K$1&lt;År1,0,J59*(1-VLOOKUP($A60,[1]Hugst!$R$5:$W$9,MATCH(ROUNDUP((K$1)/10,0)*10,[1]Hugst!$R$4:$W$4,0))))</f>
        <v>#REF!</v>
      </c>
      <c r="L60" s="168" t="e">
        <f ca="1">IF($C60-L$1&lt;År1,0,K59*(1-VLOOKUP($A60,[1]Hugst!$R$5:$W$9,MATCH(ROUNDUP((L$1)/10,0)*10,[1]Hugst!$R$4:$W$4,0))))</f>
        <v>#REF!</v>
      </c>
      <c r="M60" s="168" t="e">
        <f ca="1">IF($C60-M$1&lt;År1,0,L59*(1-VLOOKUP($A60,[1]Hugst!$R$5:$W$9,MATCH(ROUNDUP((M$1)/10,0)*10,[1]Hugst!$R$4:$W$4,0))))</f>
        <v>#REF!</v>
      </c>
      <c r="N60" s="168" t="e">
        <f ca="1">IF($C60-N$1&lt;År1,0,M59*(1-VLOOKUP($A60,[1]Hugst!$R$5:$W$9,MATCH(ROUNDUP((N$1)/10,0)*10,[1]Hugst!$R$4:$W$4,0))))</f>
        <v>#REF!</v>
      </c>
      <c r="O60" s="168" t="e">
        <f ca="1">IF($C60-O$1&lt;År1,0,N59*(1-VLOOKUP($A60,[1]Hugst!$R$5:$W$9,MATCH(ROUNDUP((O$1)/10,0)*10,[1]Hugst!$R$4:$W$4,0))))</f>
        <v>#REF!</v>
      </c>
      <c r="P60" s="168" t="e">
        <f ca="1">IF($C60-P$1&lt;År1,0,O59*(1-VLOOKUP($A60,[1]Hugst!$R$5:$W$9,MATCH(ROUNDUP((P$1)/10,0)*10,[1]Hugst!$R$4:$W$4,0))))</f>
        <v>#REF!</v>
      </c>
      <c r="Q60" s="168" t="e">
        <f ca="1">IF($C60-Q$1&lt;År1,0,P59*(1-VLOOKUP($A60,[1]Hugst!$R$5:$W$9,MATCH(ROUNDUP((Q$1)/10,0)*10,[1]Hugst!$R$4:$W$4,0))))</f>
        <v>#REF!</v>
      </c>
      <c r="R60" s="168" t="e">
        <f ca="1">IF($C60-R$1&lt;År1,0,Q59*(1-VLOOKUP($A60,[1]Hugst!$R$5:$W$9,MATCH(ROUNDUP((R$1)/10,0)*10,[1]Hugst!$R$4:$W$4,0))))</f>
        <v>#REF!</v>
      </c>
      <c r="S60" s="168" t="e">
        <f ca="1">IF($C60-S$1&lt;År1,0,R59*(1-VLOOKUP($A60,[1]Hugst!$R$5:$W$9,MATCH(ROUNDUP((S$1)/10,0)*10,[1]Hugst!$R$4:$W$4,0))))</f>
        <v>#REF!</v>
      </c>
      <c r="T60" s="168" t="e">
        <f ca="1">IF($C60-T$1&lt;År1,0,S59*(1-VLOOKUP($A60,[1]Hugst!$R$5:$W$9,MATCH(ROUNDUP((T$1)/10,0)*10,[1]Hugst!$R$4:$W$4,0))))</f>
        <v>#REF!</v>
      </c>
      <c r="U60" s="168" t="e">
        <f ca="1">IF($C60-U$1&lt;År1,0,T59*(1-VLOOKUP($A60,[1]Hugst!$R$5:$W$9,MATCH(ROUNDUP((U$1)/10,0)*10,[1]Hugst!$R$4:$W$4,0))))</f>
        <v>#REF!</v>
      </c>
      <c r="V60" s="168" t="e">
        <f ca="1">IF($C60-V$1&lt;År1,0,U59*(1-VLOOKUP($A60,[1]Hugst!$R$5:$W$9,MATCH(ROUNDUP((V$1)/10,0)*10,[1]Hugst!$R$4:$W$4,0))))</f>
        <v>#REF!</v>
      </c>
      <c r="W60" s="168" t="e">
        <f ca="1">IF($C60-W$1&lt;År1,0,V59*(1-VLOOKUP($A60,[1]Hugst!$R$5:$W$9,MATCH(ROUNDUP((W$1)/10,0)*10,[1]Hugst!$R$4:$W$4,0))))</f>
        <v>#REF!</v>
      </c>
      <c r="X60" s="168" t="e">
        <f ca="1">IF($C60-X$1&lt;År1,0,W59*(1-VLOOKUP($A60,[1]Hugst!$R$5:$W$9,MATCH(ROUNDUP((X$1)/10,0)*10,[1]Hugst!$R$4:$W$4,0))))</f>
        <v>#REF!</v>
      </c>
      <c r="Y60" s="168" t="e">
        <f ca="1">IF($C60-Y$1&lt;År1,0,X59*(1-VLOOKUP($A60,[1]Hugst!$R$5:$W$9,MATCH(ROUNDUP((Y$1)/10,0)*10,[1]Hugst!$R$4:$W$4,0))))</f>
        <v>#REF!</v>
      </c>
      <c r="Z60" s="168" t="e">
        <f ca="1">IF($C60-Z$1&lt;År1,0,Y59*(1-VLOOKUP($A60,[1]Hugst!$R$5:$W$9,MATCH(ROUNDUP((Z$1)/10,0)*10,[1]Hugst!$R$4:$W$4,0))))</f>
        <v>#REF!</v>
      </c>
      <c r="AA60" s="168" t="e">
        <f ca="1">IF($C60-AA$1&lt;År1,0,Z59*(1-VLOOKUP($A60,[1]Hugst!$R$5:$W$9,MATCH(ROUNDUP((AA$1)/10,0)*10,[1]Hugst!$R$4:$W$4,0))))</f>
        <v>#REF!</v>
      </c>
      <c r="AB60" s="168" t="e">
        <f ca="1">IF($C60-AB$1&lt;År1,0,AA59*(1-VLOOKUP($A60,[1]Hugst!$R$5:$W$9,MATCH(ROUNDUP((AB$1)/10,0)*10,[1]Hugst!$R$4:$W$4,0))))</f>
        <v>#REF!</v>
      </c>
      <c r="AC60" s="168" t="e">
        <f ca="1">IF($C60-AC$1&lt;År1,0,AB59*(1-VLOOKUP($A60,[1]Hugst!$R$5:$W$9,MATCH(ROUNDUP((AC$1)/10,0)*10,[1]Hugst!$R$4:$W$4,0))))</f>
        <v>#REF!</v>
      </c>
      <c r="AD60" s="168" t="e">
        <f ca="1">IF($C60-AD$1&lt;År1,0,AC59*(1-VLOOKUP($A60,[1]Hugst!$R$5:$W$9,MATCH(ROUNDUP((AD$1)/10,0)*10,[1]Hugst!$R$4:$W$4,0))))</f>
        <v>#REF!</v>
      </c>
      <c r="AE60" s="168" t="e">
        <f ca="1">IF($C60-AE$1&lt;År1,0,AD59*(1-VLOOKUP($A60,[1]Hugst!$R$5:$W$9,MATCH(ROUNDUP((AE$1)/10,0)*10,[1]Hugst!$R$4:$W$4,0))))</f>
        <v>#REF!</v>
      </c>
      <c r="AF60" s="168" t="e">
        <f ca="1">IF($C60-AF$1&lt;År1,0,AE59*(1-VLOOKUP($A60,[1]Hugst!$R$5:$W$9,MATCH(ROUNDUP((AF$1)/10,0)*10,[1]Hugst!$R$4:$W$4,0))))</f>
        <v>#REF!</v>
      </c>
      <c r="AG60" s="168" t="e">
        <f ca="1">IF($C60-AG$1&lt;År1,0,AF59*(1-VLOOKUP($A60,[1]Hugst!$R$5:$W$9,MATCH(ROUNDUP((AG$1)/10,0)*10,[1]Hugst!$R$4:$W$4,0))))</f>
        <v>#REF!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 t="e">
        <f t="shared" ca="1" si="0"/>
        <v>#REF!</v>
      </c>
      <c r="F61" s="168" t="e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#REF!</v>
      </c>
      <c r="G61" s="168" t="e">
        <f ca="1">IF($C61-G$1&lt;År1,0,F60*(1-VLOOKUP($A61,[1]Hugst!$R$5:$W$9,MATCH(ROUNDUP((G$1)/10,0)*10,[1]Hugst!$R$4:$W$4,0))))</f>
        <v>#REF!</v>
      </c>
      <c r="H61" s="168" t="e">
        <f ca="1">IF($C61-H$1&lt;År1,0,G60*(1-VLOOKUP($A61,[1]Hugst!$R$5:$W$9,MATCH(ROUNDUP((H$1)/10,0)*10,[1]Hugst!$R$4:$W$4,0))))</f>
        <v>#REF!</v>
      </c>
      <c r="I61" s="168" t="e">
        <f ca="1">IF($C61-I$1&lt;År1,0,H60*(1-VLOOKUP($A61,[1]Hugst!$R$5:$W$9,MATCH(ROUNDUP((I$1)/10,0)*10,[1]Hugst!$R$4:$W$4,0))))</f>
        <v>#REF!</v>
      </c>
      <c r="J61" s="168" t="e">
        <f ca="1">IF($C61-J$1&lt;År1,0,I60*(1-VLOOKUP($A61,[1]Hugst!$R$5:$W$9,MATCH(ROUNDUP((J$1)/10,0)*10,[1]Hugst!$R$4:$W$4,0))))</f>
        <v>#REF!</v>
      </c>
      <c r="K61" s="168" t="e">
        <f ca="1">IF($C61-K$1&lt;År1,0,J60*(1-VLOOKUP($A61,[1]Hugst!$R$5:$W$9,MATCH(ROUNDUP((K$1)/10,0)*10,[1]Hugst!$R$4:$W$4,0))))</f>
        <v>#REF!</v>
      </c>
      <c r="L61" s="168" t="e">
        <f ca="1">IF($C61-L$1&lt;År1,0,K60*(1-VLOOKUP($A61,[1]Hugst!$R$5:$W$9,MATCH(ROUNDUP((L$1)/10,0)*10,[1]Hugst!$R$4:$W$4,0))))</f>
        <v>#REF!</v>
      </c>
      <c r="M61" s="168" t="e">
        <f ca="1">IF($C61-M$1&lt;År1,0,L60*(1-VLOOKUP($A61,[1]Hugst!$R$5:$W$9,MATCH(ROUNDUP((M$1)/10,0)*10,[1]Hugst!$R$4:$W$4,0))))</f>
        <v>#REF!</v>
      </c>
      <c r="N61" s="168" t="e">
        <f ca="1">IF($C61-N$1&lt;År1,0,M60*(1-VLOOKUP($A61,[1]Hugst!$R$5:$W$9,MATCH(ROUNDUP((N$1)/10,0)*10,[1]Hugst!$R$4:$W$4,0))))</f>
        <v>#REF!</v>
      </c>
      <c r="O61" s="168" t="e">
        <f ca="1">IF($C61-O$1&lt;År1,0,N60*(1-VLOOKUP($A61,[1]Hugst!$R$5:$W$9,MATCH(ROUNDUP((O$1)/10,0)*10,[1]Hugst!$R$4:$W$4,0))))</f>
        <v>#REF!</v>
      </c>
      <c r="P61" s="168" t="e">
        <f ca="1">IF($C61-P$1&lt;År1,0,O60*(1-VLOOKUP($A61,[1]Hugst!$R$5:$W$9,MATCH(ROUNDUP((P$1)/10,0)*10,[1]Hugst!$R$4:$W$4,0))))</f>
        <v>#REF!</v>
      </c>
      <c r="Q61" s="168" t="e">
        <f ca="1">IF($C61-Q$1&lt;År1,0,P60*(1-VLOOKUP($A61,[1]Hugst!$R$5:$W$9,MATCH(ROUNDUP((Q$1)/10,0)*10,[1]Hugst!$R$4:$W$4,0))))</f>
        <v>#REF!</v>
      </c>
      <c r="R61" s="168" t="e">
        <f ca="1">IF($C61-R$1&lt;År1,0,Q60*(1-VLOOKUP($A61,[1]Hugst!$R$5:$W$9,MATCH(ROUNDUP((R$1)/10,0)*10,[1]Hugst!$R$4:$W$4,0))))</f>
        <v>#REF!</v>
      </c>
      <c r="S61" s="168" t="e">
        <f ca="1">IF($C61-S$1&lt;År1,0,R60*(1-VLOOKUP($A61,[1]Hugst!$R$5:$W$9,MATCH(ROUNDUP((S$1)/10,0)*10,[1]Hugst!$R$4:$W$4,0))))</f>
        <v>#REF!</v>
      </c>
      <c r="T61" s="168" t="e">
        <f ca="1">IF($C61-T$1&lt;År1,0,S60*(1-VLOOKUP($A61,[1]Hugst!$R$5:$W$9,MATCH(ROUNDUP((T$1)/10,0)*10,[1]Hugst!$R$4:$W$4,0))))</f>
        <v>#REF!</v>
      </c>
      <c r="U61" s="168" t="e">
        <f ca="1">IF($C61-U$1&lt;År1,0,T60*(1-VLOOKUP($A61,[1]Hugst!$R$5:$W$9,MATCH(ROUNDUP((U$1)/10,0)*10,[1]Hugst!$R$4:$W$4,0))))</f>
        <v>#REF!</v>
      </c>
      <c r="V61" s="168" t="e">
        <f ca="1">IF($C61-V$1&lt;År1,0,U60*(1-VLOOKUP($A61,[1]Hugst!$R$5:$W$9,MATCH(ROUNDUP((V$1)/10,0)*10,[1]Hugst!$R$4:$W$4,0))))</f>
        <v>#REF!</v>
      </c>
      <c r="W61" s="168" t="e">
        <f ca="1">IF($C61-W$1&lt;År1,0,V60*(1-VLOOKUP($A61,[1]Hugst!$R$5:$W$9,MATCH(ROUNDUP((W$1)/10,0)*10,[1]Hugst!$R$4:$W$4,0))))</f>
        <v>#REF!</v>
      </c>
      <c r="X61" s="168" t="e">
        <f ca="1">IF($C61-X$1&lt;År1,0,W60*(1-VLOOKUP($A61,[1]Hugst!$R$5:$W$9,MATCH(ROUNDUP((X$1)/10,0)*10,[1]Hugst!$R$4:$W$4,0))))</f>
        <v>#REF!</v>
      </c>
      <c r="Y61" s="168" t="e">
        <f ca="1">IF($C61-Y$1&lt;År1,0,X60*(1-VLOOKUP($A61,[1]Hugst!$R$5:$W$9,MATCH(ROUNDUP((Y$1)/10,0)*10,[1]Hugst!$R$4:$W$4,0))))</f>
        <v>#REF!</v>
      </c>
      <c r="Z61" s="168" t="e">
        <f ca="1">IF($C61-Z$1&lt;År1,0,Y60*(1-VLOOKUP($A61,[1]Hugst!$R$5:$W$9,MATCH(ROUNDUP((Z$1)/10,0)*10,[1]Hugst!$R$4:$W$4,0))))</f>
        <v>#REF!</v>
      </c>
      <c r="AA61" s="168" t="e">
        <f ca="1">IF($C61-AA$1&lt;År1,0,Z60*(1-VLOOKUP($A61,[1]Hugst!$R$5:$W$9,MATCH(ROUNDUP((AA$1)/10,0)*10,[1]Hugst!$R$4:$W$4,0))))</f>
        <v>#REF!</v>
      </c>
      <c r="AB61" s="168" t="e">
        <f ca="1">IF($C61-AB$1&lt;År1,0,AA60*(1-VLOOKUP($A61,[1]Hugst!$R$5:$W$9,MATCH(ROUNDUP((AB$1)/10,0)*10,[1]Hugst!$R$4:$W$4,0))))</f>
        <v>#REF!</v>
      </c>
      <c r="AC61" s="168" t="e">
        <f ca="1">IF($C61-AC$1&lt;År1,0,AB60*(1-VLOOKUP($A61,[1]Hugst!$R$5:$W$9,MATCH(ROUNDUP((AC$1)/10,0)*10,[1]Hugst!$R$4:$W$4,0))))</f>
        <v>#REF!</v>
      </c>
      <c r="AD61" s="168" t="e">
        <f ca="1">IF($C61-AD$1&lt;År1,0,AC60*(1-VLOOKUP($A61,[1]Hugst!$R$5:$W$9,MATCH(ROUNDUP((AD$1)/10,0)*10,[1]Hugst!$R$4:$W$4,0))))</f>
        <v>#REF!</v>
      </c>
      <c r="AE61" s="168" t="e">
        <f ca="1">IF($C61-AE$1&lt;År1,0,AD60*(1-VLOOKUP($A61,[1]Hugst!$R$5:$W$9,MATCH(ROUNDUP((AE$1)/10,0)*10,[1]Hugst!$R$4:$W$4,0))))</f>
        <v>#REF!</v>
      </c>
      <c r="AF61" s="168" t="e">
        <f ca="1">IF($C61-AF$1&lt;År1,0,AE60*(1-VLOOKUP($A61,[1]Hugst!$R$5:$W$9,MATCH(ROUNDUP((AF$1)/10,0)*10,[1]Hugst!$R$4:$W$4,0))))</f>
        <v>#REF!</v>
      </c>
      <c r="AG61" s="168" t="e">
        <f ca="1">IF($C61-AG$1&lt;År1,0,AF60*(1-VLOOKUP($A61,[1]Hugst!$R$5:$W$9,MATCH(ROUNDUP((AG$1)/10,0)*10,[1]Hugst!$R$4:$W$4,0))))</f>
        <v>#REF!</v>
      </c>
      <c r="AH61" s="168" t="e">
        <f ca="1">IF($C61-AH$1&lt;År1,0,AG60*(1-VLOOKUP($A61,[1]Hugst!$R$5:$W$9,MATCH(ROUNDUP((AH$1)/10,0)*10,[1]Hugst!$R$4:$W$4,0))))</f>
        <v>#REF!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 t="e">
        <f t="shared" ca="1" si="0"/>
        <v>#REF!</v>
      </c>
      <c r="F62" s="168" t="e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#REF!</v>
      </c>
      <c r="G62" s="168" t="e">
        <f ca="1">IF($C62-G$1&lt;År1,0,F61*(1-VLOOKUP($A62,[1]Hugst!$R$5:$W$9,MATCH(ROUNDUP((G$1)/10,0)*10,[1]Hugst!$R$4:$W$4,0))))</f>
        <v>#REF!</v>
      </c>
      <c r="H62" s="168" t="e">
        <f ca="1">IF($C62-H$1&lt;År1,0,G61*(1-VLOOKUP($A62,[1]Hugst!$R$5:$W$9,MATCH(ROUNDUP((H$1)/10,0)*10,[1]Hugst!$R$4:$W$4,0))))</f>
        <v>#REF!</v>
      </c>
      <c r="I62" s="168" t="e">
        <f ca="1">IF($C62-I$1&lt;År1,0,H61*(1-VLOOKUP($A62,[1]Hugst!$R$5:$W$9,MATCH(ROUNDUP((I$1)/10,0)*10,[1]Hugst!$R$4:$W$4,0))))</f>
        <v>#REF!</v>
      </c>
      <c r="J62" s="168" t="e">
        <f ca="1">IF($C62-J$1&lt;År1,0,I61*(1-VLOOKUP($A62,[1]Hugst!$R$5:$W$9,MATCH(ROUNDUP((J$1)/10,0)*10,[1]Hugst!$R$4:$W$4,0))))</f>
        <v>#REF!</v>
      </c>
      <c r="K62" s="168" t="e">
        <f ca="1">IF($C62-K$1&lt;År1,0,J61*(1-VLOOKUP($A62,[1]Hugst!$R$5:$W$9,MATCH(ROUNDUP((K$1)/10,0)*10,[1]Hugst!$R$4:$W$4,0))))</f>
        <v>#REF!</v>
      </c>
      <c r="L62" s="168" t="e">
        <f ca="1">IF($C62-L$1&lt;År1,0,K61*(1-VLOOKUP($A62,[1]Hugst!$R$5:$W$9,MATCH(ROUNDUP((L$1)/10,0)*10,[1]Hugst!$R$4:$W$4,0))))</f>
        <v>#REF!</v>
      </c>
      <c r="M62" s="168" t="e">
        <f ca="1">IF($C62-M$1&lt;År1,0,L61*(1-VLOOKUP($A62,[1]Hugst!$R$5:$W$9,MATCH(ROUNDUP((M$1)/10,0)*10,[1]Hugst!$R$4:$W$4,0))))</f>
        <v>#REF!</v>
      </c>
      <c r="N62" s="168" t="e">
        <f ca="1">IF($C62-N$1&lt;År1,0,M61*(1-VLOOKUP($A62,[1]Hugst!$R$5:$W$9,MATCH(ROUNDUP((N$1)/10,0)*10,[1]Hugst!$R$4:$W$4,0))))</f>
        <v>#REF!</v>
      </c>
      <c r="O62" s="168" t="e">
        <f ca="1">IF($C62-O$1&lt;År1,0,N61*(1-VLOOKUP($A62,[1]Hugst!$R$5:$W$9,MATCH(ROUNDUP((O$1)/10,0)*10,[1]Hugst!$R$4:$W$4,0))))</f>
        <v>#REF!</v>
      </c>
      <c r="P62" s="168" t="e">
        <f ca="1">IF($C62-P$1&lt;År1,0,O61*(1-VLOOKUP($A62,[1]Hugst!$R$5:$W$9,MATCH(ROUNDUP((P$1)/10,0)*10,[1]Hugst!$R$4:$W$4,0))))</f>
        <v>#REF!</v>
      </c>
      <c r="Q62" s="168" t="e">
        <f ca="1">IF($C62-Q$1&lt;År1,0,P61*(1-VLOOKUP($A62,[1]Hugst!$R$5:$W$9,MATCH(ROUNDUP((Q$1)/10,0)*10,[1]Hugst!$R$4:$W$4,0))))</f>
        <v>#REF!</v>
      </c>
      <c r="R62" s="168" t="e">
        <f ca="1">IF($C62-R$1&lt;År1,0,Q61*(1-VLOOKUP($A62,[1]Hugst!$R$5:$W$9,MATCH(ROUNDUP((R$1)/10,0)*10,[1]Hugst!$R$4:$W$4,0))))</f>
        <v>#REF!</v>
      </c>
      <c r="S62" s="168" t="e">
        <f ca="1">IF($C62-S$1&lt;År1,0,R61*(1-VLOOKUP($A62,[1]Hugst!$R$5:$W$9,MATCH(ROUNDUP((S$1)/10,0)*10,[1]Hugst!$R$4:$W$4,0))))</f>
        <v>#REF!</v>
      </c>
      <c r="T62" s="168" t="e">
        <f ca="1">IF($C62-T$1&lt;År1,0,S61*(1-VLOOKUP($A62,[1]Hugst!$R$5:$W$9,MATCH(ROUNDUP((T$1)/10,0)*10,[1]Hugst!$R$4:$W$4,0))))</f>
        <v>#REF!</v>
      </c>
      <c r="U62" s="168" t="e">
        <f ca="1">IF($C62-U$1&lt;År1,0,T61*(1-VLOOKUP($A62,[1]Hugst!$R$5:$W$9,MATCH(ROUNDUP((U$1)/10,0)*10,[1]Hugst!$R$4:$W$4,0))))</f>
        <v>#REF!</v>
      </c>
      <c r="V62" s="168" t="e">
        <f ca="1">IF($C62-V$1&lt;År1,0,U61*(1-VLOOKUP($A62,[1]Hugst!$R$5:$W$9,MATCH(ROUNDUP((V$1)/10,0)*10,[1]Hugst!$R$4:$W$4,0))))</f>
        <v>#REF!</v>
      </c>
      <c r="W62" s="168" t="e">
        <f ca="1">IF($C62-W$1&lt;År1,0,V61*(1-VLOOKUP($A62,[1]Hugst!$R$5:$W$9,MATCH(ROUNDUP((W$1)/10,0)*10,[1]Hugst!$R$4:$W$4,0))))</f>
        <v>#REF!</v>
      </c>
      <c r="X62" s="168" t="e">
        <f ca="1">IF($C62-X$1&lt;År1,0,W61*(1-VLOOKUP($A62,[1]Hugst!$R$5:$W$9,MATCH(ROUNDUP((X$1)/10,0)*10,[1]Hugst!$R$4:$W$4,0))))</f>
        <v>#REF!</v>
      </c>
      <c r="Y62" s="168" t="e">
        <f ca="1">IF($C62-Y$1&lt;År1,0,X61*(1-VLOOKUP($A62,[1]Hugst!$R$5:$W$9,MATCH(ROUNDUP((Y$1)/10,0)*10,[1]Hugst!$R$4:$W$4,0))))</f>
        <v>#REF!</v>
      </c>
      <c r="Z62" s="168" t="e">
        <f ca="1">IF($C62-Z$1&lt;År1,0,Y61*(1-VLOOKUP($A62,[1]Hugst!$R$5:$W$9,MATCH(ROUNDUP((Z$1)/10,0)*10,[1]Hugst!$R$4:$W$4,0))))</f>
        <v>#REF!</v>
      </c>
      <c r="AA62" s="168" t="e">
        <f ca="1">IF($C62-AA$1&lt;År1,0,Z61*(1-VLOOKUP($A62,[1]Hugst!$R$5:$W$9,MATCH(ROUNDUP((AA$1)/10,0)*10,[1]Hugst!$R$4:$W$4,0))))</f>
        <v>#REF!</v>
      </c>
      <c r="AB62" s="168" t="e">
        <f ca="1">IF($C62-AB$1&lt;År1,0,AA61*(1-VLOOKUP($A62,[1]Hugst!$R$5:$W$9,MATCH(ROUNDUP((AB$1)/10,0)*10,[1]Hugst!$R$4:$W$4,0))))</f>
        <v>#REF!</v>
      </c>
      <c r="AC62" s="168" t="e">
        <f ca="1">IF($C62-AC$1&lt;År1,0,AB61*(1-VLOOKUP($A62,[1]Hugst!$R$5:$W$9,MATCH(ROUNDUP((AC$1)/10,0)*10,[1]Hugst!$R$4:$W$4,0))))</f>
        <v>#REF!</v>
      </c>
      <c r="AD62" s="168" t="e">
        <f ca="1">IF($C62-AD$1&lt;År1,0,AC61*(1-VLOOKUP($A62,[1]Hugst!$R$5:$W$9,MATCH(ROUNDUP((AD$1)/10,0)*10,[1]Hugst!$R$4:$W$4,0))))</f>
        <v>#REF!</v>
      </c>
      <c r="AE62" s="168" t="e">
        <f ca="1">IF($C62-AE$1&lt;År1,0,AD61*(1-VLOOKUP($A62,[1]Hugst!$R$5:$W$9,MATCH(ROUNDUP((AE$1)/10,0)*10,[1]Hugst!$R$4:$W$4,0))))</f>
        <v>#REF!</v>
      </c>
      <c r="AF62" s="168" t="e">
        <f ca="1">IF($C62-AF$1&lt;År1,0,AE61*(1-VLOOKUP($A62,[1]Hugst!$R$5:$W$9,MATCH(ROUNDUP((AF$1)/10,0)*10,[1]Hugst!$R$4:$W$4,0))))</f>
        <v>#REF!</v>
      </c>
      <c r="AG62" s="168" t="e">
        <f ca="1">IF($C62-AG$1&lt;År1,0,AF61*(1-VLOOKUP($A62,[1]Hugst!$R$5:$W$9,MATCH(ROUNDUP((AG$1)/10,0)*10,[1]Hugst!$R$4:$W$4,0))))</f>
        <v>#REF!</v>
      </c>
      <c r="AH62" s="168" t="e">
        <f ca="1">IF($C62-AH$1&lt;År1,0,AG61*(1-VLOOKUP($A62,[1]Hugst!$R$5:$W$9,MATCH(ROUNDUP((AH$1)/10,0)*10,[1]Hugst!$R$4:$W$4,0))))</f>
        <v>#REF!</v>
      </c>
      <c r="AI62" s="168" t="e">
        <f ca="1">IF($C62-AI$1&lt;År1,0,AH61*(1-VLOOKUP($A62,[1]Hugst!$R$5:$W$9,MATCH(ROUNDUP((AI$1)/10,0)*10,[1]Hugst!$R$4:$W$4,0))))</f>
        <v>#REF!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 t="e">
        <f t="shared" ca="1" si="0"/>
        <v>#REF!</v>
      </c>
      <c r="F63" s="168" t="e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#REF!</v>
      </c>
      <c r="G63" s="168" t="e">
        <f ca="1">IF($C63-G$1&lt;År1,0,F62*(1-VLOOKUP($A63,[1]Hugst!$R$5:$W$9,MATCH(ROUNDUP((G$1)/10,0)*10,[1]Hugst!$R$4:$W$4,0))))</f>
        <v>#REF!</v>
      </c>
      <c r="H63" s="168" t="e">
        <f ca="1">IF($C63-H$1&lt;År1,0,G62*(1-VLOOKUP($A63,[1]Hugst!$R$5:$W$9,MATCH(ROUNDUP((H$1)/10,0)*10,[1]Hugst!$R$4:$W$4,0))))</f>
        <v>#REF!</v>
      </c>
      <c r="I63" s="168" t="e">
        <f ca="1">IF($C63-I$1&lt;År1,0,H62*(1-VLOOKUP($A63,[1]Hugst!$R$5:$W$9,MATCH(ROUNDUP((I$1)/10,0)*10,[1]Hugst!$R$4:$W$4,0))))</f>
        <v>#REF!</v>
      </c>
      <c r="J63" s="168" t="e">
        <f ca="1">IF($C63-J$1&lt;År1,0,I62*(1-VLOOKUP($A63,[1]Hugst!$R$5:$W$9,MATCH(ROUNDUP((J$1)/10,0)*10,[1]Hugst!$R$4:$W$4,0))))</f>
        <v>#REF!</v>
      </c>
      <c r="K63" s="168" t="e">
        <f ca="1">IF($C63-K$1&lt;År1,0,J62*(1-VLOOKUP($A63,[1]Hugst!$R$5:$W$9,MATCH(ROUNDUP((K$1)/10,0)*10,[1]Hugst!$R$4:$W$4,0))))</f>
        <v>#REF!</v>
      </c>
      <c r="L63" s="168" t="e">
        <f ca="1">IF($C63-L$1&lt;År1,0,K62*(1-VLOOKUP($A63,[1]Hugst!$R$5:$W$9,MATCH(ROUNDUP((L$1)/10,0)*10,[1]Hugst!$R$4:$W$4,0))))</f>
        <v>#REF!</v>
      </c>
      <c r="M63" s="168" t="e">
        <f ca="1">IF($C63-M$1&lt;År1,0,L62*(1-VLOOKUP($A63,[1]Hugst!$R$5:$W$9,MATCH(ROUNDUP((M$1)/10,0)*10,[1]Hugst!$R$4:$W$4,0))))</f>
        <v>#REF!</v>
      </c>
      <c r="N63" s="168" t="e">
        <f ca="1">IF($C63-N$1&lt;År1,0,M62*(1-VLOOKUP($A63,[1]Hugst!$R$5:$W$9,MATCH(ROUNDUP((N$1)/10,0)*10,[1]Hugst!$R$4:$W$4,0))))</f>
        <v>#REF!</v>
      </c>
      <c r="O63" s="168" t="e">
        <f ca="1">IF($C63-O$1&lt;År1,0,N62*(1-VLOOKUP($A63,[1]Hugst!$R$5:$W$9,MATCH(ROUNDUP((O$1)/10,0)*10,[1]Hugst!$R$4:$W$4,0))))</f>
        <v>#REF!</v>
      </c>
      <c r="P63" s="168" t="e">
        <f ca="1">IF($C63-P$1&lt;År1,0,O62*(1-VLOOKUP($A63,[1]Hugst!$R$5:$W$9,MATCH(ROUNDUP((P$1)/10,0)*10,[1]Hugst!$R$4:$W$4,0))))</f>
        <v>#REF!</v>
      </c>
      <c r="Q63" s="168" t="e">
        <f ca="1">IF($C63-Q$1&lt;År1,0,P62*(1-VLOOKUP($A63,[1]Hugst!$R$5:$W$9,MATCH(ROUNDUP((Q$1)/10,0)*10,[1]Hugst!$R$4:$W$4,0))))</f>
        <v>#REF!</v>
      </c>
      <c r="R63" s="168" t="e">
        <f ca="1">IF($C63-R$1&lt;År1,0,Q62*(1-VLOOKUP($A63,[1]Hugst!$R$5:$W$9,MATCH(ROUNDUP((R$1)/10,0)*10,[1]Hugst!$R$4:$W$4,0))))</f>
        <v>#REF!</v>
      </c>
      <c r="S63" s="168" t="e">
        <f ca="1">IF($C63-S$1&lt;År1,0,R62*(1-VLOOKUP($A63,[1]Hugst!$R$5:$W$9,MATCH(ROUNDUP((S$1)/10,0)*10,[1]Hugst!$R$4:$W$4,0))))</f>
        <v>#REF!</v>
      </c>
      <c r="T63" s="168" t="e">
        <f ca="1">IF($C63-T$1&lt;År1,0,S62*(1-VLOOKUP($A63,[1]Hugst!$R$5:$W$9,MATCH(ROUNDUP((T$1)/10,0)*10,[1]Hugst!$R$4:$W$4,0))))</f>
        <v>#REF!</v>
      </c>
      <c r="U63" s="168" t="e">
        <f ca="1">IF($C63-U$1&lt;År1,0,T62*(1-VLOOKUP($A63,[1]Hugst!$R$5:$W$9,MATCH(ROUNDUP((U$1)/10,0)*10,[1]Hugst!$R$4:$W$4,0))))</f>
        <v>#REF!</v>
      </c>
      <c r="V63" s="168" t="e">
        <f ca="1">IF($C63-V$1&lt;År1,0,U62*(1-VLOOKUP($A63,[1]Hugst!$R$5:$W$9,MATCH(ROUNDUP((V$1)/10,0)*10,[1]Hugst!$R$4:$W$4,0))))</f>
        <v>#REF!</v>
      </c>
      <c r="W63" s="168" t="e">
        <f ca="1">IF($C63-W$1&lt;År1,0,V62*(1-VLOOKUP($A63,[1]Hugst!$R$5:$W$9,MATCH(ROUNDUP((W$1)/10,0)*10,[1]Hugst!$R$4:$W$4,0))))</f>
        <v>#REF!</v>
      </c>
      <c r="X63" s="168" t="e">
        <f ca="1">IF($C63-X$1&lt;År1,0,W62*(1-VLOOKUP($A63,[1]Hugst!$R$5:$W$9,MATCH(ROUNDUP((X$1)/10,0)*10,[1]Hugst!$R$4:$W$4,0))))</f>
        <v>#REF!</v>
      </c>
      <c r="Y63" s="168" t="e">
        <f ca="1">IF($C63-Y$1&lt;År1,0,X62*(1-VLOOKUP($A63,[1]Hugst!$R$5:$W$9,MATCH(ROUNDUP((Y$1)/10,0)*10,[1]Hugst!$R$4:$W$4,0))))</f>
        <v>#REF!</v>
      </c>
      <c r="Z63" s="168" t="e">
        <f ca="1">IF($C63-Z$1&lt;År1,0,Y62*(1-VLOOKUP($A63,[1]Hugst!$R$5:$W$9,MATCH(ROUNDUP((Z$1)/10,0)*10,[1]Hugst!$R$4:$W$4,0))))</f>
        <v>#REF!</v>
      </c>
      <c r="AA63" s="168" t="e">
        <f ca="1">IF($C63-AA$1&lt;År1,0,Z62*(1-VLOOKUP($A63,[1]Hugst!$R$5:$W$9,MATCH(ROUNDUP((AA$1)/10,0)*10,[1]Hugst!$R$4:$W$4,0))))</f>
        <v>#REF!</v>
      </c>
      <c r="AB63" s="168" t="e">
        <f ca="1">IF($C63-AB$1&lt;År1,0,AA62*(1-VLOOKUP($A63,[1]Hugst!$R$5:$W$9,MATCH(ROUNDUP((AB$1)/10,0)*10,[1]Hugst!$R$4:$W$4,0))))</f>
        <v>#REF!</v>
      </c>
      <c r="AC63" s="168" t="e">
        <f ca="1">IF($C63-AC$1&lt;År1,0,AB62*(1-VLOOKUP($A63,[1]Hugst!$R$5:$W$9,MATCH(ROUNDUP((AC$1)/10,0)*10,[1]Hugst!$R$4:$W$4,0))))</f>
        <v>#REF!</v>
      </c>
      <c r="AD63" s="168" t="e">
        <f ca="1">IF($C63-AD$1&lt;År1,0,AC62*(1-VLOOKUP($A63,[1]Hugst!$R$5:$W$9,MATCH(ROUNDUP((AD$1)/10,0)*10,[1]Hugst!$R$4:$W$4,0))))</f>
        <v>#REF!</v>
      </c>
      <c r="AE63" s="168" t="e">
        <f ca="1">IF($C63-AE$1&lt;År1,0,AD62*(1-VLOOKUP($A63,[1]Hugst!$R$5:$W$9,MATCH(ROUNDUP((AE$1)/10,0)*10,[1]Hugst!$R$4:$W$4,0))))</f>
        <v>#REF!</v>
      </c>
      <c r="AF63" s="168" t="e">
        <f ca="1">IF($C63-AF$1&lt;År1,0,AE62*(1-VLOOKUP($A63,[1]Hugst!$R$5:$W$9,MATCH(ROUNDUP((AF$1)/10,0)*10,[1]Hugst!$R$4:$W$4,0))))</f>
        <v>#REF!</v>
      </c>
      <c r="AG63" s="168" t="e">
        <f ca="1">IF($C63-AG$1&lt;År1,0,AF62*(1-VLOOKUP($A63,[1]Hugst!$R$5:$W$9,MATCH(ROUNDUP((AG$1)/10,0)*10,[1]Hugst!$R$4:$W$4,0))))</f>
        <v>#REF!</v>
      </c>
      <c r="AH63" s="168" t="e">
        <f ca="1">IF($C63-AH$1&lt;År1,0,AG62*(1-VLOOKUP($A63,[1]Hugst!$R$5:$W$9,MATCH(ROUNDUP((AH$1)/10,0)*10,[1]Hugst!$R$4:$W$4,0))))</f>
        <v>#REF!</v>
      </c>
      <c r="AI63" s="168" t="e">
        <f ca="1">IF($C63-AI$1&lt;År1,0,AH62*(1-VLOOKUP($A63,[1]Hugst!$R$5:$W$9,MATCH(ROUNDUP((AI$1)/10,0)*10,[1]Hugst!$R$4:$W$4,0))))</f>
        <v>#REF!</v>
      </c>
      <c r="AJ63" s="168" t="e">
        <f ca="1">IF($C63-AJ$1&lt;År1,0,AI62*(1-VLOOKUP($A63,[1]Hugst!$R$5:$W$9,MATCH(ROUNDUP((AJ$1)/10,0)*10,[1]Hugst!$R$4:$W$4,0))))</f>
        <v>#REF!</v>
      </c>
      <c r="AL63" s="168" t="e">
        <f ca="1">SUM(F63:AJ63)</f>
        <v>#REF!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 t="e">
        <f t="shared" ref="E65:E94" ca="1" si="1">IF(C65=2020,SUM(G65:AJ65),SUM(F64:AJ64)-SUM(G65:AJ65))</f>
        <v>#REF!</v>
      </c>
      <c r="F65" s="168" t="e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#REF!</v>
      </c>
      <c r="G65" s="168" t="e">
        <f ca="1">IF($C65-G$1&lt;År1,0,F64*(1-VLOOKUP($A65,[1]Hugst!$R$5:$W$9,MATCH(ROUNDUP((G$1)/10,0)*10,[1]Hugst!$R$4:$W$4,0))))</f>
        <v>#REF!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 t="e">
        <f t="shared" ca="1" si="1"/>
        <v>#REF!</v>
      </c>
      <c r="F66" s="168" t="e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#REF!</v>
      </c>
      <c r="G66" s="168" t="e">
        <f ca="1">IF($C66-G$1&lt;År1,0,F65*(1-VLOOKUP($A66,[1]Hugst!$R$5:$W$9,MATCH(ROUNDUP((G$1)/10,0)*10,[1]Hugst!$R$4:$W$4,0))))</f>
        <v>#REF!</v>
      </c>
      <c r="H66" s="168" t="e">
        <f ca="1">IF($C66-H$1&lt;År1,0,G65*(1-VLOOKUP($A66,[1]Hugst!$R$5:$W$9,MATCH(ROUNDUP((H$1)/10,0)*10,[1]Hugst!$R$4:$W$4,0))))</f>
        <v>#REF!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 t="e">
        <f t="shared" ca="1" si="1"/>
        <v>#REF!</v>
      </c>
      <c r="F67" s="168" t="e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#REF!</v>
      </c>
      <c r="G67" s="168" t="e">
        <f ca="1">IF($C67-G$1&lt;År1,0,F66*(1-VLOOKUP($A67,[1]Hugst!$R$5:$W$9,MATCH(ROUNDUP((G$1)/10,0)*10,[1]Hugst!$R$4:$W$4,0))))</f>
        <v>#REF!</v>
      </c>
      <c r="H67" s="168" t="e">
        <f ca="1">IF($C67-H$1&lt;År1,0,G66*(1-VLOOKUP($A67,[1]Hugst!$R$5:$W$9,MATCH(ROUNDUP((H$1)/10,0)*10,[1]Hugst!$R$4:$W$4,0))))</f>
        <v>#REF!</v>
      </c>
      <c r="I67" s="168" t="e">
        <f ca="1">IF($C67-I$1&lt;År1,0,H66*(1-VLOOKUP($A67,[1]Hugst!$R$5:$W$9,MATCH(ROUNDUP((I$1)/10,0)*10,[1]Hugst!$R$4:$W$4,0))))</f>
        <v>#REF!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 t="e">
        <f t="shared" ca="1" si="1"/>
        <v>#REF!</v>
      </c>
      <c r="F68" s="168" t="e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#REF!</v>
      </c>
      <c r="G68" s="168" t="e">
        <f ca="1">IF($C68-G$1&lt;År1,0,F67*(1-VLOOKUP($A68,[1]Hugst!$R$5:$W$9,MATCH(ROUNDUP((G$1)/10,0)*10,[1]Hugst!$R$4:$W$4,0))))</f>
        <v>#REF!</v>
      </c>
      <c r="H68" s="168" t="e">
        <f ca="1">IF($C68-H$1&lt;År1,0,G67*(1-VLOOKUP($A68,[1]Hugst!$R$5:$W$9,MATCH(ROUNDUP((H$1)/10,0)*10,[1]Hugst!$R$4:$W$4,0))))</f>
        <v>#REF!</v>
      </c>
      <c r="I68" s="168" t="e">
        <f ca="1">IF($C68-I$1&lt;År1,0,H67*(1-VLOOKUP($A68,[1]Hugst!$R$5:$W$9,MATCH(ROUNDUP((I$1)/10,0)*10,[1]Hugst!$R$4:$W$4,0))))</f>
        <v>#REF!</v>
      </c>
      <c r="J68" s="168" t="e">
        <f ca="1">IF($C68-J$1&lt;År1,0,I67*(1-VLOOKUP($A68,[1]Hugst!$R$5:$W$9,MATCH(ROUNDUP((J$1)/10,0)*10,[1]Hugst!$R$4:$W$4,0))))</f>
        <v>#REF!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 t="e">
        <f t="shared" ca="1" si="1"/>
        <v>#REF!</v>
      </c>
      <c r="F69" s="168" t="e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#REF!</v>
      </c>
      <c r="G69" s="168" t="e">
        <f ca="1">IF($C69-G$1&lt;År1,0,F68*(1-VLOOKUP($A69,[1]Hugst!$R$5:$W$9,MATCH(ROUNDUP((G$1)/10,0)*10,[1]Hugst!$R$4:$W$4,0))))</f>
        <v>#REF!</v>
      </c>
      <c r="H69" s="168" t="e">
        <f ca="1">IF($C69-H$1&lt;År1,0,G68*(1-VLOOKUP($A69,[1]Hugst!$R$5:$W$9,MATCH(ROUNDUP((H$1)/10,0)*10,[1]Hugst!$R$4:$W$4,0))))</f>
        <v>#REF!</v>
      </c>
      <c r="I69" s="168" t="e">
        <f ca="1">IF($C69-I$1&lt;År1,0,H68*(1-VLOOKUP($A69,[1]Hugst!$R$5:$W$9,MATCH(ROUNDUP((I$1)/10,0)*10,[1]Hugst!$R$4:$W$4,0))))</f>
        <v>#REF!</v>
      </c>
      <c r="J69" s="168" t="e">
        <f ca="1">IF($C69-J$1&lt;År1,0,I68*(1-VLOOKUP($A69,[1]Hugst!$R$5:$W$9,MATCH(ROUNDUP((J$1)/10,0)*10,[1]Hugst!$R$4:$W$4,0))))</f>
        <v>#REF!</v>
      </c>
      <c r="K69" s="168" t="e">
        <f ca="1">IF($C69-K$1&lt;År1,0,J68*(1-VLOOKUP($A69,[1]Hugst!$R$5:$W$9,MATCH(ROUNDUP((K$1)/10,0)*10,[1]Hugst!$R$4:$W$4,0))))</f>
        <v>#REF!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 t="e">
        <f t="shared" ca="1" si="1"/>
        <v>#REF!</v>
      </c>
      <c r="F70" s="168" t="e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#REF!</v>
      </c>
      <c r="G70" s="168" t="e">
        <f ca="1">IF($C70-G$1&lt;År1,0,F69*(1-VLOOKUP($A70,[1]Hugst!$R$5:$W$9,MATCH(ROUNDUP((G$1)/10,0)*10,[1]Hugst!$R$4:$W$4,0))))</f>
        <v>#REF!</v>
      </c>
      <c r="H70" s="168" t="e">
        <f ca="1">IF($C70-H$1&lt;År1,0,G69*(1-VLOOKUP($A70,[1]Hugst!$R$5:$W$9,MATCH(ROUNDUP((H$1)/10,0)*10,[1]Hugst!$R$4:$W$4,0))))</f>
        <v>#REF!</v>
      </c>
      <c r="I70" s="168" t="e">
        <f ca="1">IF($C70-I$1&lt;År1,0,H69*(1-VLOOKUP($A70,[1]Hugst!$R$5:$W$9,MATCH(ROUNDUP((I$1)/10,0)*10,[1]Hugst!$R$4:$W$4,0))))</f>
        <v>#REF!</v>
      </c>
      <c r="J70" s="168" t="e">
        <f ca="1">IF($C70-J$1&lt;År1,0,I69*(1-VLOOKUP($A70,[1]Hugst!$R$5:$W$9,MATCH(ROUNDUP((J$1)/10,0)*10,[1]Hugst!$R$4:$W$4,0))))</f>
        <v>#REF!</v>
      </c>
      <c r="K70" s="168" t="e">
        <f ca="1">IF($C70-K$1&lt;År1,0,J69*(1-VLOOKUP($A70,[1]Hugst!$R$5:$W$9,MATCH(ROUNDUP((K$1)/10,0)*10,[1]Hugst!$R$4:$W$4,0))))</f>
        <v>#REF!</v>
      </c>
      <c r="L70" s="168" t="e">
        <f ca="1">IF($C70-L$1&lt;År1,0,K69*(1-VLOOKUP($A70,[1]Hugst!$R$5:$W$9,MATCH(ROUNDUP((L$1)/10,0)*10,[1]Hugst!$R$4:$W$4,0))))</f>
        <v>#REF!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 t="e">
        <f t="shared" ca="1" si="1"/>
        <v>#REF!</v>
      </c>
      <c r="F71" s="168" t="e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#REF!</v>
      </c>
      <c r="G71" s="168" t="e">
        <f ca="1">IF($C71-G$1&lt;År1,0,F70*(1-VLOOKUP($A71,[1]Hugst!$R$5:$W$9,MATCH(ROUNDUP((G$1)/10,0)*10,[1]Hugst!$R$4:$W$4,0))))</f>
        <v>#REF!</v>
      </c>
      <c r="H71" s="168" t="e">
        <f ca="1">IF($C71-H$1&lt;År1,0,G70*(1-VLOOKUP($A71,[1]Hugst!$R$5:$W$9,MATCH(ROUNDUP((H$1)/10,0)*10,[1]Hugst!$R$4:$W$4,0))))</f>
        <v>#REF!</v>
      </c>
      <c r="I71" s="168" t="e">
        <f ca="1">IF($C71-I$1&lt;År1,0,H70*(1-VLOOKUP($A71,[1]Hugst!$R$5:$W$9,MATCH(ROUNDUP((I$1)/10,0)*10,[1]Hugst!$R$4:$W$4,0))))</f>
        <v>#REF!</v>
      </c>
      <c r="J71" s="168" t="e">
        <f ca="1">IF($C71-J$1&lt;År1,0,I70*(1-VLOOKUP($A71,[1]Hugst!$R$5:$W$9,MATCH(ROUNDUP((J$1)/10,0)*10,[1]Hugst!$R$4:$W$4,0))))</f>
        <v>#REF!</v>
      </c>
      <c r="K71" s="168" t="e">
        <f ca="1">IF($C71-K$1&lt;År1,0,J70*(1-VLOOKUP($A71,[1]Hugst!$R$5:$W$9,MATCH(ROUNDUP((K$1)/10,0)*10,[1]Hugst!$R$4:$W$4,0))))</f>
        <v>#REF!</v>
      </c>
      <c r="L71" s="168" t="e">
        <f ca="1">IF($C71-L$1&lt;År1,0,K70*(1-VLOOKUP($A71,[1]Hugst!$R$5:$W$9,MATCH(ROUNDUP((L$1)/10,0)*10,[1]Hugst!$R$4:$W$4,0))))</f>
        <v>#REF!</v>
      </c>
      <c r="M71" s="168" t="e">
        <f ca="1">IF($C71-M$1&lt;År1,0,L70*(1-VLOOKUP($A71,[1]Hugst!$R$5:$W$9,MATCH(ROUNDUP((M$1)/10,0)*10,[1]Hugst!$R$4:$W$4,0))))</f>
        <v>#REF!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 t="e">
        <f t="shared" ca="1" si="1"/>
        <v>#REF!</v>
      </c>
      <c r="F72" s="168" t="e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#REF!</v>
      </c>
      <c r="G72" s="168" t="e">
        <f ca="1">IF($C72-G$1&lt;År1,0,F71*(1-VLOOKUP($A72,[1]Hugst!$R$5:$W$9,MATCH(ROUNDUP((G$1)/10,0)*10,[1]Hugst!$R$4:$W$4,0))))</f>
        <v>#REF!</v>
      </c>
      <c r="H72" s="168" t="e">
        <f ca="1">IF($C72-H$1&lt;År1,0,G71*(1-VLOOKUP($A72,[1]Hugst!$R$5:$W$9,MATCH(ROUNDUP((H$1)/10,0)*10,[1]Hugst!$R$4:$W$4,0))))</f>
        <v>#REF!</v>
      </c>
      <c r="I72" s="168" t="e">
        <f ca="1">IF($C72-I$1&lt;År1,0,H71*(1-VLOOKUP($A72,[1]Hugst!$R$5:$W$9,MATCH(ROUNDUP((I$1)/10,0)*10,[1]Hugst!$R$4:$W$4,0))))</f>
        <v>#REF!</v>
      </c>
      <c r="J72" s="168" t="e">
        <f ca="1">IF($C72-J$1&lt;År1,0,I71*(1-VLOOKUP($A72,[1]Hugst!$R$5:$W$9,MATCH(ROUNDUP((J$1)/10,0)*10,[1]Hugst!$R$4:$W$4,0))))</f>
        <v>#REF!</v>
      </c>
      <c r="K72" s="168" t="e">
        <f ca="1">IF($C72-K$1&lt;År1,0,J71*(1-VLOOKUP($A72,[1]Hugst!$R$5:$W$9,MATCH(ROUNDUP((K$1)/10,0)*10,[1]Hugst!$R$4:$W$4,0))))</f>
        <v>#REF!</v>
      </c>
      <c r="L72" s="168" t="e">
        <f ca="1">IF($C72-L$1&lt;År1,0,K71*(1-VLOOKUP($A72,[1]Hugst!$R$5:$W$9,MATCH(ROUNDUP((L$1)/10,0)*10,[1]Hugst!$R$4:$W$4,0))))</f>
        <v>#REF!</v>
      </c>
      <c r="M72" s="168" t="e">
        <f ca="1">IF($C72-M$1&lt;År1,0,L71*(1-VLOOKUP($A72,[1]Hugst!$R$5:$W$9,MATCH(ROUNDUP((M$1)/10,0)*10,[1]Hugst!$R$4:$W$4,0))))</f>
        <v>#REF!</v>
      </c>
      <c r="N72" s="168" t="e">
        <f ca="1">IF($C72-N$1&lt;År1,0,M71*(1-VLOOKUP($A72,[1]Hugst!$R$5:$W$9,MATCH(ROUNDUP((N$1)/10,0)*10,[1]Hugst!$R$4:$W$4,0))))</f>
        <v>#REF!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 t="e">
        <f t="shared" ca="1" si="1"/>
        <v>#REF!</v>
      </c>
      <c r="F73" s="168" t="e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#REF!</v>
      </c>
      <c r="G73" s="168" t="e">
        <f ca="1">IF($C73-G$1&lt;År1,0,F72*(1-VLOOKUP($A73,[1]Hugst!$R$5:$W$9,MATCH(ROUNDUP((G$1)/10,0)*10,[1]Hugst!$R$4:$W$4,0))))</f>
        <v>#REF!</v>
      </c>
      <c r="H73" s="168" t="e">
        <f ca="1">IF($C73-H$1&lt;År1,0,G72*(1-VLOOKUP($A73,[1]Hugst!$R$5:$W$9,MATCH(ROUNDUP((H$1)/10,0)*10,[1]Hugst!$R$4:$W$4,0))))</f>
        <v>#REF!</v>
      </c>
      <c r="I73" s="168" t="e">
        <f ca="1">IF($C73-I$1&lt;År1,0,H72*(1-VLOOKUP($A73,[1]Hugst!$R$5:$W$9,MATCH(ROUNDUP((I$1)/10,0)*10,[1]Hugst!$R$4:$W$4,0))))</f>
        <v>#REF!</v>
      </c>
      <c r="J73" s="168" t="e">
        <f ca="1">IF($C73-J$1&lt;År1,0,I72*(1-VLOOKUP($A73,[1]Hugst!$R$5:$W$9,MATCH(ROUNDUP((J$1)/10,0)*10,[1]Hugst!$R$4:$W$4,0))))</f>
        <v>#REF!</v>
      </c>
      <c r="K73" s="168" t="e">
        <f ca="1">IF($C73-K$1&lt;År1,0,J72*(1-VLOOKUP($A73,[1]Hugst!$R$5:$W$9,MATCH(ROUNDUP((K$1)/10,0)*10,[1]Hugst!$R$4:$W$4,0))))</f>
        <v>#REF!</v>
      </c>
      <c r="L73" s="168" t="e">
        <f ca="1">IF($C73-L$1&lt;År1,0,K72*(1-VLOOKUP($A73,[1]Hugst!$R$5:$W$9,MATCH(ROUNDUP((L$1)/10,0)*10,[1]Hugst!$R$4:$W$4,0))))</f>
        <v>#REF!</v>
      </c>
      <c r="M73" s="168" t="e">
        <f ca="1">IF($C73-M$1&lt;År1,0,L72*(1-VLOOKUP($A73,[1]Hugst!$R$5:$W$9,MATCH(ROUNDUP((M$1)/10,0)*10,[1]Hugst!$R$4:$W$4,0))))</f>
        <v>#REF!</v>
      </c>
      <c r="N73" s="168" t="e">
        <f ca="1">IF($C73-N$1&lt;År1,0,M72*(1-VLOOKUP($A73,[1]Hugst!$R$5:$W$9,MATCH(ROUNDUP((N$1)/10,0)*10,[1]Hugst!$R$4:$W$4,0))))</f>
        <v>#REF!</v>
      </c>
      <c r="O73" s="168" t="e">
        <f ca="1">IF($C73-O$1&lt;År1,0,N72*(1-VLOOKUP($A73,[1]Hugst!$R$5:$W$9,MATCH(ROUNDUP((O$1)/10,0)*10,[1]Hugst!$R$4:$W$4,0))))</f>
        <v>#REF!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 t="e">
        <f t="shared" ca="1" si="1"/>
        <v>#REF!</v>
      </c>
      <c r="F74" s="168" t="e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#REF!</v>
      </c>
      <c r="G74" s="168" t="e">
        <f ca="1">IF($C74-G$1&lt;År1,0,F73*(1-VLOOKUP($A74,[1]Hugst!$R$5:$W$9,MATCH(ROUNDUP((G$1)/10,0)*10,[1]Hugst!$R$4:$W$4,0))))</f>
        <v>#REF!</v>
      </c>
      <c r="H74" s="168" t="e">
        <f ca="1">IF($C74-H$1&lt;År1,0,G73*(1-VLOOKUP($A74,[1]Hugst!$R$5:$W$9,MATCH(ROUNDUP((H$1)/10,0)*10,[1]Hugst!$R$4:$W$4,0))))</f>
        <v>#REF!</v>
      </c>
      <c r="I74" s="168" t="e">
        <f ca="1">IF($C74-I$1&lt;År1,0,H73*(1-VLOOKUP($A74,[1]Hugst!$R$5:$W$9,MATCH(ROUNDUP((I$1)/10,0)*10,[1]Hugst!$R$4:$W$4,0))))</f>
        <v>#REF!</v>
      </c>
      <c r="J74" s="168" t="e">
        <f ca="1">IF($C74-J$1&lt;År1,0,I73*(1-VLOOKUP($A74,[1]Hugst!$R$5:$W$9,MATCH(ROUNDUP((J$1)/10,0)*10,[1]Hugst!$R$4:$W$4,0))))</f>
        <v>#REF!</v>
      </c>
      <c r="K74" s="168" t="e">
        <f ca="1">IF($C74-K$1&lt;År1,0,J73*(1-VLOOKUP($A74,[1]Hugst!$R$5:$W$9,MATCH(ROUNDUP((K$1)/10,0)*10,[1]Hugst!$R$4:$W$4,0))))</f>
        <v>#REF!</v>
      </c>
      <c r="L74" s="168" t="e">
        <f ca="1">IF($C74-L$1&lt;År1,0,K73*(1-VLOOKUP($A74,[1]Hugst!$R$5:$W$9,MATCH(ROUNDUP((L$1)/10,0)*10,[1]Hugst!$R$4:$W$4,0))))</f>
        <v>#REF!</v>
      </c>
      <c r="M74" s="168" t="e">
        <f ca="1">IF($C74-M$1&lt;År1,0,L73*(1-VLOOKUP($A74,[1]Hugst!$R$5:$W$9,MATCH(ROUNDUP((M$1)/10,0)*10,[1]Hugst!$R$4:$W$4,0))))</f>
        <v>#REF!</v>
      </c>
      <c r="N74" s="168" t="e">
        <f ca="1">IF($C74-N$1&lt;År1,0,M73*(1-VLOOKUP($A74,[1]Hugst!$R$5:$W$9,MATCH(ROUNDUP((N$1)/10,0)*10,[1]Hugst!$R$4:$W$4,0))))</f>
        <v>#REF!</v>
      </c>
      <c r="O74" s="168" t="e">
        <f ca="1">IF($C74-O$1&lt;År1,0,N73*(1-VLOOKUP($A74,[1]Hugst!$R$5:$W$9,MATCH(ROUNDUP((O$1)/10,0)*10,[1]Hugst!$R$4:$W$4,0))))</f>
        <v>#REF!</v>
      </c>
      <c r="P74" s="168" t="e">
        <f ca="1">IF($C74-P$1&lt;År1,0,O73*(1-VLOOKUP($A74,[1]Hugst!$R$5:$W$9,MATCH(ROUNDUP((P$1)/10,0)*10,[1]Hugst!$R$4:$W$4,0))))</f>
        <v>#REF!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 t="e">
        <f t="shared" ca="1" si="1"/>
        <v>#REF!</v>
      </c>
      <c r="F75" s="168" t="e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#REF!</v>
      </c>
      <c r="G75" s="168" t="e">
        <f ca="1">IF($C75-G$1&lt;År1,0,F74*(1-VLOOKUP($A75,[1]Hugst!$R$5:$W$9,MATCH(ROUNDUP((G$1)/10,0)*10,[1]Hugst!$R$4:$W$4,0))))</f>
        <v>#REF!</v>
      </c>
      <c r="H75" s="168" t="e">
        <f ca="1">IF($C75-H$1&lt;År1,0,G74*(1-VLOOKUP($A75,[1]Hugst!$R$5:$W$9,MATCH(ROUNDUP((H$1)/10,0)*10,[1]Hugst!$R$4:$W$4,0))))</f>
        <v>#REF!</v>
      </c>
      <c r="I75" s="168" t="e">
        <f ca="1">IF($C75-I$1&lt;År1,0,H74*(1-VLOOKUP($A75,[1]Hugst!$R$5:$W$9,MATCH(ROUNDUP((I$1)/10,0)*10,[1]Hugst!$R$4:$W$4,0))))</f>
        <v>#REF!</v>
      </c>
      <c r="J75" s="168" t="e">
        <f ca="1">IF($C75-J$1&lt;År1,0,I74*(1-VLOOKUP($A75,[1]Hugst!$R$5:$W$9,MATCH(ROUNDUP((J$1)/10,0)*10,[1]Hugst!$R$4:$W$4,0))))</f>
        <v>#REF!</v>
      </c>
      <c r="K75" s="168" t="e">
        <f ca="1">IF($C75-K$1&lt;År1,0,J74*(1-VLOOKUP($A75,[1]Hugst!$R$5:$W$9,MATCH(ROUNDUP((K$1)/10,0)*10,[1]Hugst!$R$4:$W$4,0))))</f>
        <v>#REF!</v>
      </c>
      <c r="L75" s="168" t="e">
        <f ca="1">IF($C75-L$1&lt;År1,0,K74*(1-VLOOKUP($A75,[1]Hugst!$R$5:$W$9,MATCH(ROUNDUP((L$1)/10,0)*10,[1]Hugst!$R$4:$W$4,0))))</f>
        <v>#REF!</v>
      </c>
      <c r="M75" s="168" t="e">
        <f ca="1">IF($C75-M$1&lt;År1,0,L74*(1-VLOOKUP($A75,[1]Hugst!$R$5:$W$9,MATCH(ROUNDUP((M$1)/10,0)*10,[1]Hugst!$R$4:$W$4,0))))</f>
        <v>#REF!</v>
      </c>
      <c r="N75" s="168" t="e">
        <f ca="1">IF($C75-N$1&lt;År1,0,M74*(1-VLOOKUP($A75,[1]Hugst!$R$5:$W$9,MATCH(ROUNDUP((N$1)/10,0)*10,[1]Hugst!$R$4:$W$4,0))))</f>
        <v>#REF!</v>
      </c>
      <c r="O75" s="168" t="e">
        <f ca="1">IF($C75-O$1&lt;År1,0,N74*(1-VLOOKUP($A75,[1]Hugst!$R$5:$W$9,MATCH(ROUNDUP((O$1)/10,0)*10,[1]Hugst!$R$4:$W$4,0))))</f>
        <v>#REF!</v>
      </c>
      <c r="P75" s="168" t="e">
        <f ca="1">IF($C75-P$1&lt;År1,0,O74*(1-VLOOKUP($A75,[1]Hugst!$R$5:$W$9,MATCH(ROUNDUP((P$1)/10,0)*10,[1]Hugst!$R$4:$W$4,0))))</f>
        <v>#REF!</v>
      </c>
      <c r="Q75" s="168" t="e">
        <f ca="1">IF($C75-Q$1&lt;År1,0,P74*(1-VLOOKUP($A75,[1]Hugst!$R$5:$W$9,MATCH(ROUNDUP((Q$1)/10,0)*10,[1]Hugst!$R$4:$W$4,0))))</f>
        <v>#REF!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 t="e">
        <f t="shared" ca="1" si="1"/>
        <v>#REF!</v>
      </c>
      <c r="F76" s="168" t="e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#REF!</v>
      </c>
      <c r="G76" s="168" t="e">
        <f ca="1">IF($C76-G$1&lt;År1,0,F75*(1-VLOOKUP($A76,[1]Hugst!$R$5:$W$9,MATCH(ROUNDUP((G$1)/10,0)*10,[1]Hugst!$R$4:$W$4,0))))</f>
        <v>#REF!</v>
      </c>
      <c r="H76" s="168" t="e">
        <f ca="1">IF($C76-H$1&lt;År1,0,G75*(1-VLOOKUP($A76,[1]Hugst!$R$5:$W$9,MATCH(ROUNDUP((H$1)/10,0)*10,[1]Hugst!$R$4:$W$4,0))))</f>
        <v>#REF!</v>
      </c>
      <c r="I76" s="168" t="e">
        <f ca="1">IF($C76-I$1&lt;År1,0,H75*(1-VLOOKUP($A76,[1]Hugst!$R$5:$W$9,MATCH(ROUNDUP((I$1)/10,0)*10,[1]Hugst!$R$4:$W$4,0))))</f>
        <v>#REF!</v>
      </c>
      <c r="J76" s="168" t="e">
        <f ca="1">IF($C76-J$1&lt;År1,0,I75*(1-VLOOKUP($A76,[1]Hugst!$R$5:$W$9,MATCH(ROUNDUP((J$1)/10,0)*10,[1]Hugst!$R$4:$W$4,0))))</f>
        <v>#REF!</v>
      </c>
      <c r="K76" s="168" t="e">
        <f ca="1">IF($C76-K$1&lt;År1,0,J75*(1-VLOOKUP($A76,[1]Hugst!$R$5:$W$9,MATCH(ROUNDUP((K$1)/10,0)*10,[1]Hugst!$R$4:$W$4,0))))</f>
        <v>#REF!</v>
      </c>
      <c r="L76" s="168" t="e">
        <f ca="1">IF($C76-L$1&lt;År1,0,K75*(1-VLOOKUP($A76,[1]Hugst!$R$5:$W$9,MATCH(ROUNDUP((L$1)/10,0)*10,[1]Hugst!$R$4:$W$4,0))))</f>
        <v>#REF!</v>
      </c>
      <c r="M76" s="168" t="e">
        <f ca="1">IF($C76-M$1&lt;År1,0,L75*(1-VLOOKUP($A76,[1]Hugst!$R$5:$W$9,MATCH(ROUNDUP((M$1)/10,0)*10,[1]Hugst!$R$4:$W$4,0))))</f>
        <v>#REF!</v>
      </c>
      <c r="N76" s="168" t="e">
        <f ca="1">IF($C76-N$1&lt;År1,0,M75*(1-VLOOKUP($A76,[1]Hugst!$R$5:$W$9,MATCH(ROUNDUP((N$1)/10,0)*10,[1]Hugst!$R$4:$W$4,0))))</f>
        <v>#REF!</v>
      </c>
      <c r="O76" s="168" t="e">
        <f ca="1">IF($C76-O$1&lt;År1,0,N75*(1-VLOOKUP($A76,[1]Hugst!$R$5:$W$9,MATCH(ROUNDUP((O$1)/10,0)*10,[1]Hugst!$R$4:$W$4,0))))</f>
        <v>#REF!</v>
      </c>
      <c r="P76" s="168" t="e">
        <f ca="1">IF($C76-P$1&lt;År1,0,O75*(1-VLOOKUP($A76,[1]Hugst!$R$5:$W$9,MATCH(ROUNDUP((P$1)/10,0)*10,[1]Hugst!$R$4:$W$4,0))))</f>
        <v>#REF!</v>
      </c>
      <c r="Q76" s="168" t="e">
        <f ca="1">IF($C76-Q$1&lt;År1,0,P75*(1-VLOOKUP($A76,[1]Hugst!$R$5:$W$9,MATCH(ROUNDUP((Q$1)/10,0)*10,[1]Hugst!$R$4:$W$4,0))))</f>
        <v>#REF!</v>
      </c>
      <c r="R76" s="168" t="e">
        <f ca="1">IF($C76-R$1&lt;År1,0,Q75*(1-VLOOKUP($A76,[1]Hugst!$R$5:$W$9,MATCH(ROUNDUP((R$1)/10,0)*10,[1]Hugst!$R$4:$W$4,0))))</f>
        <v>#REF!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 t="e">
        <f t="shared" ca="1" si="1"/>
        <v>#REF!</v>
      </c>
      <c r="F77" s="168" t="e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#REF!</v>
      </c>
      <c r="G77" s="168" t="e">
        <f ca="1">IF($C77-G$1&lt;År1,0,F76*(1-VLOOKUP($A77,[1]Hugst!$R$5:$W$9,MATCH(ROUNDUP((G$1)/10,0)*10,[1]Hugst!$R$4:$W$4,0))))</f>
        <v>#REF!</v>
      </c>
      <c r="H77" s="168" t="e">
        <f ca="1">IF($C77-H$1&lt;År1,0,G76*(1-VLOOKUP($A77,[1]Hugst!$R$5:$W$9,MATCH(ROUNDUP((H$1)/10,0)*10,[1]Hugst!$R$4:$W$4,0))))</f>
        <v>#REF!</v>
      </c>
      <c r="I77" s="168" t="e">
        <f ca="1">IF($C77-I$1&lt;År1,0,H76*(1-VLOOKUP($A77,[1]Hugst!$R$5:$W$9,MATCH(ROUNDUP((I$1)/10,0)*10,[1]Hugst!$R$4:$W$4,0))))</f>
        <v>#REF!</v>
      </c>
      <c r="J77" s="168" t="e">
        <f ca="1">IF($C77-J$1&lt;År1,0,I76*(1-VLOOKUP($A77,[1]Hugst!$R$5:$W$9,MATCH(ROUNDUP((J$1)/10,0)*10,[1]Hugst!$R$4:$W$4,0))))</f>
        <v>#REF!</v>
      </c>
      <c r="K77" s="168" t="e">
        <f ca="1">IF($C77-K$1&lt;År1,0,J76*(1-VLOOKUP($A77,[1]Hugst!$R$5:$W$9,MATCH(ROUNDUP((K$1)/10,0)*10,[1]Hugst!$R$4:$W$4,0))))</f>
        <v>#REF!</v>
      </c>
      <c r="L77" s="168" t="e">
        <f ca="1">IF($C77-L$1&lt;År1,0,K76*(1-VLOOKUP($A77,[1]Hugst!$R$5:$W$9,MATCH(ROUNDUP((L$1)/10,0)*10,[1]Hugst!$R$4:$W$4,0))))</f>
        <v>#REF!</v>
      </c>
      <c r="M77" s="168" t="e">
        <f ca="1">IF($C77-M$1&lt;År1,0,L76*(1-VLOOKUP($A77,[1]Hugst!$R$5:$W$9,MATCH(ROUNDUP((M$1)/10,0)*10,[1]Hugst!$R$4:$W$4,0))))</f>
        <v>#REF!</v>
      </c>
      <c r="N77" s="168" t="e">
        <f ca="1">IF($C77-N$1&lt;År1,0,M76*(1-VLOOKUP($A77,[1]Hugst!$R$5:$W$9,MATCH(ROUNDUP((N$1)/10,0)*10,[1]Hugst!$R$4:$W$4,0))))</f>
        <v>#REF!</v>
      </c>
      <c r="O77" s="168" t="e">
        <f ca="1">IF($C77-O$1&lt;År1,0,N76*(1-VLOOKUP($A77,[1]Hugst!$R$5:$W$9,MATCH(ROUNDUP((O$1)/10,0)*10,[1]Hugst!$R$4:$W$4,0))))</f>
        <v>#REF!</v>
      </c>
      <c r="P77" s="168" t="e">
        <f ca="1">IF($C77-P$1&lt;År1,0,O76*(1-VLOOKUP($A77,[1]Hugst!$R$5:$W$9,MATCH(ROUNDUP((P$1)/10,0)*10,[1]Hugst!$R$4:$W$4,0))))</f>
        <v>#REF!</v>
      </c>
      <c r="Q77" s="168" t="e">
        <f ca="1">IF($C77-Q$1&lt;År1,0,P76*(1-VLOOKUP($A77,[1]Hugst!$R$5:$W$9,MATCH(ROUNDUP((Q$1)/10,0)*10,[1]Hugst!$R$4:$W$4,0))))</f>
        <v>#REF!</v>
      </c>
      <c r="R77" s="168" t="e">
        <f ca="1">IF($C77-R$1&lt;År1,0,Q76*(1-VLOOKUP($A77,[1]Hugst!$R$5:$W$9,MATCH(ROUNDUP((R$1)/10,0)*10,[1]Hugst!$R$4:$W$4,0))))</f>
        <v>#REF!</v>
      </c>
      <c r="S77" s="168" t="e">
        <f ca="1">IF($C77-S$1&lt;År1,0,R76*(1-VLOOKUP($A77,[1]Hugst!$R$5:$W$9,MATCH(ROUNDUP((S$1)/10,0)*10,[1]Hugst!$R$4:$W$4,0))))</f>
        <v>#REF!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 t="e">
        <f t="shared" ca="1" si="1"/>
        <v>#REF!</v>
      </c>
      <c r="F78" s="168" t="e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#REF!</v>
      </c>
      <c r="G78" s="168" t="e">
        <f ca="1">IF($C78-G$1&lt;År1,0,F77*(1-VLOOKUP($A78,[1]Hugst!$R$5:$W$9,MATCH(ROUNDUP((G$1)/10,0)*10,[1]Hugst!$R$4:$W$4,0))))</f>
        <v>#REF!</v>
      </c>
      <c r="H78" s="168" t="e">
        <f ca="1">IF($C78-H$1&lt;År1,0,G77*(1-VLOOKUP($A78,[1]Hugst!$R$5:$W$9,MATCH(ROUNDUP((H$1)/10,0)*10,[1]Hugst!$R$4:$W$4,0))))</f>
        <v>#REF!</v>
      </c>
      <c r="I78" s="168" t="e">
        <f ca="1">IF($C78-I$1&lt;År1,0,H77*(1-VLOOKUP($A78,[1]Hugst!$R$5:$W$9,MATCH(ROUNDUP((I$1)/10,0)*10,[1]Hugst!$R$4:$W$4,0))))</f>
        <v>#REF!</v>
      </c>
      <c r="J78" s="168" t="e">
        <f ca="1">IF($C78-J$1&lt;År1,0,I77*(1-VLOOKUP($A78,[1]Hugst!$R$5:$W$9,MATCH(ROUNDUP((J$1)/10,0)*10,[1]Hugst!$R$4:$W$4,0))))</f>
        <v>#REF!</v>
      </c>
      <c r="K78" s="168" t="e">
        <f ca="1">IF($C78-K$1&lt;År1,0,J77*(1-VLOOKUP($A78,[1]Hugst!$R$5:$W$9,MATCH(ROUNDUP((K$1)/10,0)*10,[1]Hugst!$R$4:$W$4,0))))</f>
        <v>#REF!</v>
      </c>
      <c r="L78" s="168" t="e">
        <f ca="1">IF($C78-L$1&lt;År1,0,K77*(1-VLOOKUP($A78,[1]Hugst!$R$5:$W$9,MATCH(ROUNDUP((L$1)/10,0)*10,[1]Hugst!$R$4:$W$4,0))))</f>
        <v>#REF!</v>
      </c>
      <c r="M78" s="168" t="e">
        <f ca="1">IF($C78-M$1&lt;År1,0,L77*(1-VLOOKUP($A78,[1]Hugst!$R$5:$W$9,MATCH(ROUNDUP((M$1)/10,0)*10,[1]Hugst!$R$4:$W$4,0))))</f>
        <v>#REF!</v>
      </c>
      <c r="N78" s="168" t="e">
        <f ca="1">IF($C78-N$1&lt;År1,0,M77*(1-VLOOKUP($A78,[1]Hugst!$R$5:$W$9,MATCH(ROUNDUP((N$1)/10,0)*10,[1]Hugst!$R$4:$W$4,0))))</f>
        <v>#REF!</v>
      </c>
      <c r="O78" s="168" t="e">
        <f ca="1">IF($C78-O$1&lt;År1,0,N77*(1-VLOOKUP($A78,[1]Hugst!$R$5:$W$9,MATCH(ROUNDUP((O$1)/10,0)*10,[1]Hugst!$R$4:$W$4,0))))</f>
        <v>#REF!</v>
      </c>
      <c r="P78" s="168" t="e">
        <f ca="1">IF($C78-P$1&lt;År1,0,O77*(1-VLOOKUP($A78,[1]Hugst!$R$5:$W$9,MATCH(ROUNDUP((P$1)/10,0)*10,[1]Hugst!$R$4:$W$4,0))))</f>
        <v>#REF!</v>
      </c>
      <c r="Q78" s="168" t="e">
        <f ca="1">IF($C78-Q$1&lt;År1,0,P77*(1-VLOOKUP($A78,[1]Hugst!$R$5:$W$9,MATCH(ROUNDUP((Q$1)/10,0)*10,[1]Hugst!$R$4:$W$4,0))))</f>
        <v>#REF!</v>
      </c>
      <c r="R78" s="168" t="e">
        <f ca="1">IF($C78-R$1&lt;År1,0,Q77*(1-VLOOKUP($A78,[1]Hugst!$R$5:$W$9,MATCH(ROUNDUP((R$1)/10,0)*10,[1]Hugst!$R$4:$W$4,0))))</f>
        <v>#REF!</v>
      </c>
      <c r="S78" s="168" t="e">
        <f ca="1">IF($C78-S$1&lt;År1,0,R77*(1-VLOOKUP($A78,[1]Hugst!$R$5:$W$9,MATCH(ROUNDUP((S$1)/10,0)*10,[1]Hugst!$R$4:$W$4,0))))</f>
        <v>#REF!</v>
      </c>
      <c r="T78" s="168" t="e">
        <f ca="1">IF($C78-T$1&lt;År1,0,S77*(1-VLOOKUP($A78,[1]Hugst!$R$5:$W$9,MATCH(ROUNDUP((T$1)/10,0)*10,[1]Hugst!$R$4:$W$4,0))))</f>
        <v>#REF!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 t="e">
        <f t="shared" ca="1" si="1"/>
        <v>#REF!</v>
      </c>
      <c r="F79" s="168" t="e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#REF!</v>
      </c>
      <c r="G79" s="168" t="e">
        <f ca="1">IF($C79-G$1&lt;År1,0,F78*(1-VLOOKUP($A79,[1]Hugst!$R$5:$W$9,MATCH(ROUNDUP((G$1)/10,0)*10,[1]Hugst!$R$4:$W$4,0))))</f>
        <v>#REF!</v>
      </c>
      <c r="H79" s="168" t="e">
        <f ca="1">IF($C79-H$1&lt;År1,0,G78*(1-VLOOKUP($A79,[1]Hugst!$R$5:$W$9,MATCH(ROUNDUP((H$1)/10,0)*10,[1]Hugst!$R$4:$W$4,0))))</f>
        <v>#REF!</v>
      </c>
      <c r="I79" s="168" t="e">
        <f ca="1">IF($C79-I$1&lt;År1,0,H78*(1-VLOOKUP($A79,[1]Hugst!$R$5:$W$9,MATCH(ROUNDUP((I$1)/10,0)*10,[1]Hugst!$R$4:$W$4,0))))</f>
        <v>#REF!</v>
      </c>
      <c r="J79" s="168" t="e">
        <f ca="1">IF($C79-J$1&lt;År1,0,I78*(1-VLOOKUP($A79,[1]Hugst!$R$5:$W$9,MATCH(ROUNDUP((J$1)/10,0)*10,[1]Hugst!$R$4:$W$4,0))))</f>
        <v>#REF!</v>
      </c>
      <c r="K79" s="168" t="e">
        <f ca="1">IF($C79-K$1&lt;År1,0,J78*(1-VLOOKUP($A79,[1]Hugst!$R$5:$W$9,MATCH(ROUNDUP((K$1)/10,0)*10,[1]Hugst!$R$4:$W$4,0))))</f>
        <v>#REF!</v>
      </c>
      <c r="L79" s="168" t="e">
        <f ca="1">IF($C79-L$1&lt;År1,0,K78*(1-VLOOKUP($A79,[1]Hugst!$R$5:$W$9,MATCH(ROUNDUP((L$1)/10,0)*10,[1]Hugst!$R$4:$W$4,0))))</f>
        <v>#REF!</v>
      </c>
      <c r="M79" s="168" t="e">
        <f ca="1">IF($C79-M$1&lt;År1,0,L78*(1-VLOOKUP($A79,[1]Hugst!$R$5:$W$9,MATCH(ROUNDUP((M$1)/10,0)*10,[1]Hugst!$R$4:$W$4,0))))</f>
        <v>#REF!</v>
      </c>
      <c r="N79" s="168" t="e">
        <f ca="1">IF($C79-N$1&lt;År1,0,M78*(1-VLOOKUP($A79,[1]Hugst!$R$5:$W$9,MATCH(ROUNDUP((N$1)/10,0)*10,[1]Hugst!$R$4:$W$4,0))))</f>
        <v>#REF!</v>
      </c>
      <c r="O79" s="168" t="e">
        <f ca="1">IF($C79-O$1&lt;År1,0,N78*(1-VLOOKUP($A79,[1]Hugst!$R$5:$W$9,MATCH(ROUNDUP((O$1)/10,0)*10,[1]Hugst!$R$4:$W$4,0))))</f>
        <v>#REF!</v>
      </c>
      <c r="P79" s="168" t="e">
        <f ca="1">IF($C79-P$1&lt;År1,0,O78*(1-VLOOKUP($A79,[1]Hugst!$R$5:$W$9,MATCH(ROUNDUP((P$1)/10,0)*10,[1]Hugst!$R$4:$W$4,0))))</f>
        <v>#REF!</v>
      </c>
      <c r="Q79" s="168" t="e">
        <f ca="1">IF($C79-Q$1&lt;År1,0,P78*(1-VLOOKUP($A79,[1]Hugst!$R$5:$W$9,MATCH(ROUNDUP((Q$1)/10,0)*10,[1]Hugst!$R$4:$W$4,0))))</f>
        <v>#REF!</v>
      </c>
      <c r="R79" s="168" t="e">
        <f ca="1">IF($C79-R$1&lt;År1,0,Q78*(1-VLOOKUP($A79,[1]Hugst!$R$5:$W$9,MATCH(ROUNDUP((R$1)/10,0)*10,[1]Hugst!$R$4:$W$4,0))))</f>
        <v>#REF!</v>
      </c>
      <c r="S79" s="168" t="e">
        <f ca="1">IF($C79-S$1&lt;År1,0,R78*(1-VLOOKUP($A79,[1]Hugst!$R$5:$W$9,MATCH(ROUNDUP((S$1)/10,0)*10,[1]Hugst!$R$4:$W$4,0))))</f>
        <v>#REF!</v>
      </c>
      <c r="T79" s="168" t="e">
        <f ca="1">IF($C79-T$1&lt;År1,0,S78*(1-VLOOKUP($A79,[1]Hugst!$R$5:$W$9,MATCH(ROUNDUP((T$1)/10,0)*10,[1]Hugst!$R$4:$W$4,0))))</f>
        <v>#REF!</v>
      </c>
      <c r="U79" s="168" t="e">
        <f ca="1">IF($C79-U$1&lt;År1,0,T78*(1-VLOOKUP($A79,[1]Hugst!$R$5:$W$9,MATCH(ROUNDUP((U$1)/10,0)*10,[1]Hugst!$R$4:$W$4,0))))</f>
        <v>#REF!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 t="e">
        <f t="shared" ca="1" si="1"/>
        <v>#REF!</v>
      </c>
      <c r="F80" s="168" t="e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#REF!</v>
      </c>
      <c r="G80" s="168" t="e">
        <f ca="1">IF($C80-G$1&lt;År1,0,F79*(1-VLOOKUP($A80,[1]Hugst!$R$5:$W$9,MATCH(ROUNDUP((G$1)/10,0)*10,[1]Hugst!$R$4:$W$4,0))))</f>
        <v>#REF!</v>
      </c>
      <c r="H80" s="168" t="e">
        <f ca="1">IF($C80-H$1&lt;År1,0,G79*(1-VLOOKUP($A80,[1]Hugst!$R$5:$W$9,MATCH(ROUNDUP((H$1)/10,0)*10,[1]Hugst!$R$4:$W$4,0))))</f>
        <v>#REF!</v>
      </c>
      <c r="I80" s="168" t="e">
        <f ca="1">IF($C80-I$1&lt;År1,0,H79*(1-VLOOKUP($A80,[1]Hugst!$R$5:$W$9,MATCH(ROUNDUP((I$1)/10,0)*10,[1]Hugst!$R$4:$W$4,0))))</f>
        <v>#REF!</v>
      </c>
      <c r="J80" s="168" t="e">
        <f ca="1">IF($C80-J$1&lt;År1,0,I79*(1-VLOOKUP($A80,[1]Hugst!$R$5:$W$9,MATCH(ROUNDUP((J$1)/10,0)*10,[1]Hugst!$R$4:$W$4,0))))</f>
        <v>#REF!</v>
      </c>
      <c r="K80" s="168" t="e">
        <f ca="1">IF($C80-K$1&lt;År1,0,J79*(1-VLOOKUP($A80,[1]Hugst!$R$5:$W$9,MATCH(ROUNDUP((K$1)/10,0)*10,[1]Hugst!$R$4:$W$4,0))))</f>
        <v>#REF!</v>
      </c>
      <c r="L80" s="168" t="e">
        <f ca="1">IF($C80-L$1&lt;År1,0,K79*(1-VLOOKUP($A80,[1]Hugst!$R$5:$W$9,MATCH(ROUNDUP((L$1)/10,0)*10,[1]Hugst!$R$4:$W$4,0))))</f>
        <v>#REF!</v>
      </c>
      <c r="M80" s="168" t="e">
        <f ca="1">IF($C80-M$1&lt;År1,0,L79*(1-VLOOKUP($A80,[1]Hugst!$R$5:$W$9,MATCH(ROUNDUP((M$1)/10,0)*10,[1]Hugst!$R$4:$W$4,0))))</f>
        <v>#REF!</v>
      </c>
      <c r="N80" s="168" t="e">
        <f ca="1">IF($C80-N$1&lt;År1,0,M79*(1-VLOOKUP($A80,[1]Hugst!$R$5:$W$9,MATCH(ROUNDUP((N$1)/10,0)*10,[1]Hugst!$R$4:$W$4,0))))</f>
        <v>#REF!</v>
      </c>
      <c r="O80" s="168" t="e">
        <f ca="1">IF($C80-O$1&lt;År1,0,N79*(1-VLOOKUP($A80,[1]Hugst!$R$5:$W$9,MATCH(ROUNDUP((O$1)/10,0)*10,[1]Hugst!$R$4:$W$4,0))))</f>
        <v>#REF!</v>
      </c>
      <c r="P80" s="168" t="e">
        <f ca="1">IF($C80-P$1&lt;År1,0,O79*(1-VLOOKUP($A80,[1]Hugst!$R$5:$W$9,MATCH(ROUNDUP((P$1)/10,0)*10,[1]Hugst!$R$4:$W$4,0))))</f>
        <v>#REF!</v>
      </c>
      <c r="Q80" s="168" t="e">
        <f ca="1">IF($C80-Q$1&lt;År1,0,P79*(1-VLOOKUP($A80,[1]Hugst!$R$5:$W$9,MATCH(ROUNDUP((Q$1)/10,0)*10,[1]Hugst!$R$4:$W$4,0))))</f>
        <v>#REF!</v>
      </c>
      <c r="R80" s="168" t="e">
        <f ca="1">IF($C80-R$1&lt;År1,0,Q79*(1-VLOOKUP($A80,[1]Hugst!$R$5:$W$9,MATCH(ROUNDUP((R$1)/10,0)*10,[1]Hugst!$R$4:$W$4,0))))</f>
        <v>#REF!</v>
      </c>
      <c r="S80" s="168" t="e">
        <f ca="1">IF($C80-S$1&lt;År1,0,R79*(1-VLOOKUP($A80,[1]Hugst!$R$5:$W$9,MATCH(ROUNDUP((S$1)/10,0)*10,[1]Hugst!$R$4:$W$4,0))))</f>
        <v>#REF!</v>
      </c>
      <c r="T80" s="168" t="e">
        <f ca="1">IF($C80-T$1&lt;År1,0,S79*(1-VLOOKUP($A80,[1]Hugst!$R$5:$W$9,MATCH(ROUNDUP((T$1)/10,0)*10,[1]Hugst!$R$4:$W$4,0))))</f>
        <v>#REF!</v>
      </c>
      <c r="U80" s="168" t="e">
        <f ca="1">IF($C80-U$1&lt;År1,0,T79*(1-VLOOKUP($A80,[1]Hugst!$R$5:$W$9,MATCH(ROUNDUP((U$1)/10,0)*10,[1]Hugst!$R$4:$W$4,0))))</f>
        <v>#REF!</v>
      </c>
      <c r="V80" s="168" t="e">
        <f ca="1">IF($C80-V$1&lt;År1,0,U79*(1-VLOOKUP($A80,[1]Hugst!$R$5:$W$9,MATCH(ROUNDUP((V$1)/10,0)*10,[1]Hugst!$R$4:$W$4,0))))</f>
        <v>#REF!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 t="e">
        <f t="shared" ca="1" si="1"/>
        <v>#REF!</v>
      </c>
      <c r="F81" s="168" t="e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#REF!</v>
      </c>
      <c r="G81" s="168" t="e">
        <f ca="1">IF($C81-G$1&lt;År1,0,F80*(1-VLOOKUP($A81,[1]Hugst!$R$5:$W$9,MATCH(ROUNDUP((G$1)/10,0)*10,[1]Hugst!$R$4:$W$4,0))))</f>
        <v>#REF!</v>
      </c>
      <c r="H81" s="168" t="e">
        <f ca="1">IF($C81-H$1&lt;År1,0,G80*(1-VLOOKUP($A81,[1]Hugst!$R$5:$W$9,MATCH(ROUNDUP((H$1)/10,0)*10,[1]Hugst!$R$4:$W$4,0))))</f>
        <v>#REF!</v>
      </c>
      <c r="I81" s="168" t="e">
        <f ca="1">IF($C81-I$1&lt;År1,0,H80*(1-VLOOKUP($A81,[1]Hugst!$R$5:$W$9,MATCH(ROUNDUP((I$1)/10,0)*10,[1]Hugst!$R$4:$W$4,0))))</f>
        <v>#REF!</v>
      </c>
      <c r="J81" s="168" t="e">
        <f ca="1">IF($C81-J$1&lt;År1,0,I80*(1-VLOOKUP($A81,[1]Hugst!$R$5:$W$9,MATCH(ROUNDUP((J$1)/10,0)*10,[1]Hugst!$R$4:$W$4,0))))</f>
        <v>#REF!</v>
      </c>
      <c r="K81" s="168" t="e">
        <f ca="1">IF($C81-K$1&lt;År1,0,J80*(1-VLOOKUP($A81,[1]Hugst!$R$5:$W$9,MATCH(ROUNDUP((K$1)/10,0)*10,[1]Hugst!$R$4:$W$4,0))))</f>
        <v>#REF!</v>
      </c>
      <c r="L81" s="168" t="e">
        <f ca="1">IF($C81-L$1&lt;År1,0,K80*(1-VLOOKUP($A81,[1]Hugst!$R$5:$W$9,MATCH(ROUNDUP((L$1)/10,0)*10,[1]Hugst!$R$4:$W$4,0))))</f>
        <v>#REF!</v>
      </c>
      <c r="M81" s="168" t="e">
        <f ca="1">IF($C81-M$1&lt;År1,0,L80*(1-VLOOKUP($A81,[1]Hugst!$R$5:$W$9,MATCH(ROUNDUP((M$1)/10,0)*10,[1]Hugst!$R$4:$W$4,0))))</f>
        <v>#REF!</v>
      </c>
      <c r="N81" s="168" t="e">
        <f ca="1">IF($C81-N$1&lt;År1,0,M80*(1-VLOOKUP($A81,[1]Hugst!$R$5:$W$9,MATCH(ROUNDUP((N$1)/10,0)*10,[1]Hugst!$R$4:$W$4,0))))</f>
        <v>#REF!</v>
      </c>
      <c r="O81" s="168" t="e">
        <f ca="1">IF($C81-O$1&lt;År1,0,N80*(1-VLOOKUP($A81,[1]Hugst!$R$5:$W$9,MATCH(ROUNDUP((O$1)/10,0)*10,[1]Hugst!$R$4:$W$4,0))))</f>
        <v>#REF!</v>
      </c>
      <c r="P81" s="168" t="e">
        <f ca="1">IF($C81-P$1&lt;År1,0,O80*(1-VLOOKUP($A81,[1]Hugst!$R$5:$W$9,MATCH(ROUNDUP((P$1)/10,0)*10,[1]Hugst!$R$4:$W$4,0))))</f>
        <v>#REF!</v>
      </c>
      <c r="Q81" s="168" t="e">
        <f ca="1">IF($C81-Q$1&lt;År1,0,P80*(1-VLOOKUP($A81,[1]Hugst!$R$5:$W$9,MATCH(ROUNDUP((Q$1)/10,0)*10,[1]Hugst!$R$4:$W$4,0))))</f>
        <v>#REF!</v>
      </c>
      <c r="R81" s="168" t="e">
        <f ca="1">IF($C81-R$1&lt;År1,0,Q80*(1-VLOOKUP($A81,[1]Hugst!$R$5:$W$9,MATCH(ROUNDUP((R$1)/10,0)*10,[1]Hugst!$R$4:$W$4,0))))</f>
        <v>#REF!</v>
      </c>
      <c r="S81" s="168" t="e">
        <f ca="1">IF($C81-S$1&lt;År1,0,R80*(1-VLOOKUP($A81,[1]Hugst!$R$5:$W$9,MATCH(ROUNDUP((S$1)/10,0)*10,[1]Hugst!$R$4:$W$4,0))))</f>
        <v>#REF!</v>
      </c>
      <c r="T81" s="168" t="e">
        <f ca="1">IF($C81-T$1&lt;År1,0,S80*(1-VLOOKUP($A81,[1]Hugst!$R$5:$W$9,MATCH(ROUNDUP((T$1)/10,0)*10,[1]Hugst!$R$4:$W$4,0))))</f>
        <v>#REF!</v>
      </c>
      <c r="U81" s="168" t="e">
        <f ca="1">IF($C81-U$1&lt;År1,0,T80*(1-VLOOKUP($A81,[1]Hugst!$R$5:$W$9,MATCH(ROUNDUP((U$1)/10,0)*10,[1]Hugst!$R$4:$W$4,0))))</f>
        <v>#REF!</v>
      </c>
      <c r="V81" s="168" t="e">
        <f ca="1">IF($C81-V$1&lt;År1,0,U80*(1-VLOOKUP($A81,[1]Hugst!$R$5:$W$9,MATCH(ROUNDUP((V$1)/10,0)*10,[1]Hugst!$R$4:$W$4,0))))</f>
        <v>#REF!</v>
      </c>
      <c r="W81" s="168" t="e">
        <f ca="1">IF($C81-W$1&lt;År1,0,V80*(1-VLOOKUP($A81,[1]Hugst!$R$5:$W$9,MATCH(ROUNDUP((W$1)/10,0)*10,[1]Hugst!$R$4:$W$4,0))))</f>
        <v>#REF!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 t="e">
        <f t="shared" ca="1" si="1"/>
        <v>#REF!</v>
      </c>
      <c r="F82" s="168" t="e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#REF!</v>
      </c>
      <c r="G82" s="168" t="e">
        <f ca="1">IF($C82-G$1&lt;År1,0,F81*(1-VLOOKUP($A82,[1]Hugst!$R$5:$W$9,MATCH(ROUNDUP((G$1)/10,0)*10,[1]Hugst!$R$4:$W$4,0))))</f>
        <v>#REF!</v>
      </c>
      <c r="H82" s="168" t="e">
        <f ca="1">IF($C82-H$1&lt;År1,0,G81*(1-VLOOKUP($A82,[1]Hugst!$R$5:$W$9,MATCH(ROUNDUP((H$1)/10,0)*10,[1]Hugst!$R$4:$W$4,0))))</f>
        <v>#REF!</v>
      </c>
      <c r="I82" s="168" t="e">
        <f ca="1">IF($C82-I$1&lt;År1,0,H81*(1-VLOOKUP($A82,[1]Hugst!$R$5:$W$9,MATCH(ROUNDUP((I$1)/10,0)*10,[1]Hugst!$R$4:$W$4,0))))</f>
        <v>#REF!</v>
      </c>
      <c r="J82" s="168" t="e">
        <f ca="1">IF($C82-J$1&lt;År1,0,I81*(1-VLOOKUP($A82,[1]Hugst!$R$5:$W$9,MATCH(ROUNDUP((J$1)/10,0)*10,[1]Hugst!$R$4:$W$4,0))))</f>
        <v>#REF!</v>
      </c>
      <c r="K82" s="168" t="e">
        <f ca="1">IF($C82-K$1&lt;År1,0,J81*(1-VLOOKUP($A82,[1]Hugst!$R$5:$W$9,MATCH(ROUNDUP((K$1)/10,0)*10,[1]Hugst!$R$4:$W$4,0))))</f>
        <v>#REF!</v>
      </c>
      <c r="L82" s="168" t="e">
        <f ca="1">IF($C82-L$1&lt;År1,0,K81*(1-VLOOKUP($A82,[1]Hugst!$R$5:$W$9,MATCH(ROUNDUP((L$1)/10,0)*10,[1]Hugst!$R$4:$W$4,0))))</f>
        <v>#REF!</v>
      </c>
      <c r="M82" s="168" t="e">
        <f ca="1">IF($C82-M$1&lt;År1,0,L81*(1-VLOOKUP($A82,[1]Hugst!$R$5:$W$9,MATCH(ROUNDUP((M$1)/10,0)*10,[1]Hugst!$R$4:$W$4,0))))</f>
        <v>#REF!</v>
      </c>
      <c r="N82" s="168" t="e">
        <f ca="1">IF($C82-N$1&lt;År1,0,M81*(1-VLOOKUP($A82,[1]Hugst!$R$5:$W$9,MATCH(ROUNDUP((N$1)/10,0)*10,[1]Hugst!$R$4:$W$4,0))))</f>
        <v>#REF!</v>
      </c>
      <c r="O82" s="168" t="e">
        <f ca="1">IF($C82-O$1&lt;År1,0,N81*(1-VLOOKUP($A82,[1]Hugst!$R$5:$W$9,MATCH(ROUNDUP((O$1)/10,0)*10,[1]Hugst!$R$4:$W$4,0))))</f>
        <v>#REF!</v>
      </c>
      <c r="P82" s="168" t="e">
        <f ca="1">IF($C82-P$1&lt;År1,0,O81*(1-VLOOKUP($A82,[1]Hugst!$R$5:$W$9,MATCH(ROUNDUP((P$1)/10,0)*10,[1]Hugst!$R$4:$W$4,0))))</f>
        <v>#REF!</v>
      </c>
      <c r="Q82" s="168" t="e">
        <f ca="1">IF($C82-Q$1&lt;År1,0,P81*(1-VLOOKUP($A82,[1]Hugst!$R$5:$W$9,MATCH(ROUNDUP((Q$1)/10,0)*10,[1]Hugst!$R$4:$W$4,0))))</f>
        <v>#REF!</v>
      </c>
      <c r="R82" s="168" t="e">
        <f ca="1">IF($C82-R$1&lt;År1,0,Q81*(1-VLOOKUP($A82,[1]Hugst!$R$5:$W$9,MATCH(ROUNDUP((R$1)/10,0)*10,[1]Hugst!$R$4:$W$4,0))))</f>
        <v>#REF!</v>
      </c>
      <c r="S82" s="168" t="e">
        <f ca="1">IF($C82-S$1&lt;År1,0,R81*(1-VLOOKUP($A82,[1]Hugst!$R$5:$W$9,MATCH(ROUNDUP((S$1)/10,0)*10,[1]Hugst!$R$4:$W$4,0))))</f>
        <v>#REF!</v>
      </c>
      <c r="T82" s="168" t="e">
        <f ca="1">IF($C82-T$1&lt;År1,0,S81*(1-VLOOKUP($A82,[1]Hugst!$R$5:$W$9,MATCH(ROUNDUP((T$1)/10,0)*10,[1]Hugst!$R$4:$W$4,0))))</f>
        <v>#REF!</v>
      </c>
      <c r="U82" s="168" t="e">
        <f ca="1">IF($C82-U$1&lt;År1,0,T81*(1-VLOOKUP($A82,[1]Hugst!$R$5:$W$9,MATCH(ROUNDUP((U$1)/10,0)*10,[1]Hugst!$R$4:$W$4,0))))</f>
        <v>#REF!</v>
      </c>
      <c r="V82" s="168" t="e">
        <f ca="1">IF($C82-V$1&lt;År1,0,U81*(1-VLOOKUP($A82,[1]Hugst!$R$5:$W$9,MATCH(ROUNDUP((V$1)/10,0)*10,[1]Hugst!$R$4:$W$4,0))))</f>
        <v>#REF!</v>
      </c>
      <c r="W82" s="168" t="e">
        <f ca="1">IF($C82-W$1&lt;År1,0,V81*(1-VLOOKUP($A82,[1]Hugst!$R$5:$W$9,MATCH(ROUNDUP((W$1)/10,0)*10,[1]Hugst!$R$4:$W$4,0))))</f>
        <v>#REF!</v>
      </c>
      <c r="X82" s="168" t="e">
        <f ca="1">IF($C82-X$1&lt;År1,0,W81*(1-VLOOKUP($A82,[1]Hugst!$R$5:$W$9,MATCH(ROUNDUP((X$1)/10,0)*10,[1]Hugst!$R$4:$W$4,0))))</f>
        <v>#REF!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 t="e">
        <f t="shared" ca="1" si="1"/>
        <v>#REF!</v>
      </c>
      <c r="F83" s="168" t="e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#REF!</v>
      </c>
      <c r="G83" s="168" t="e">
        <f ca="1">IF($C83-G$1&lt;År1,0,F82*(1-VLOOKUP($A83,[1]Hugst!$R$5:$W$9,MATCH(ROUNDUP((G$1)/10,0)*10,[1]Hugst!$R$4:$W$4,0))))</f>
        <v>#REF!</v>
      </c>
      <c r="H83" s="168" t="e">
        <f ca="1">IF($C83-H$1&lt;År1,0,G82*(1-VLOOKUP($A83,[1]Hugst!$R$5:$W$9,MATCH(ROUNDUP((H$1)/10,0)*10,[1]Hugst!$R$4:$W$4,0))))</f>
        <v>#REF!</v>
      </c>
      <c r="I83" s="168" t="e">
        <f ca="1">IF($C83-I$1&lt;År1,0,H82*(1-VLOOKUP($A83,[1]Hugst!$R$5:$W$9,MATCH(ROUNDUP((I$1)/10,0)*10,[1]Hugst!$R$4:$W$4,0))))</f>
        <v>#REF!</v>
      </c>
      <c r="J83" s="168" t="e">
        <f ca="1">IF($C83-J$1&lt;År1,0,I82*(1-VLOOKUP($A83,[1]Hugst!$R$5:$W$9,MATCH(ROUNDUP((J$1)/10,0)*10,[1]Hugst!$R$4:$W$4,0))))</f>
        <v>#REF!</v>
      </c>
      <c r="K83" s="168" t="e">
        <f ca="1">IF($C83-K$1&lt;År1,0,J82*(1-VLOOKUP($A83,[1]Hugst!$R$5:$W$9,MATCH(ROUNDUP((K$1)/10,0)*10,[1]Hugst!$R$4:$W$4,0))))</f>
        <v>#REF!</v>
      </c>
      <c r="L83" s="168" t="e">
        <f ca="1">IF($C83-L$1&lt;År1,0,K82*(1-VLOOKUP($A83,[1]Hugst!$R$5:$W$9,MATCH(ROUNDUP((L$1)/10,0)*10,[1]Hugst!$R$4:$W$4,0))))</f>
        <v>#REF!</v>
      </c>
      <c r="M83" s="168" t="e">
        <f ca="1">IF($C83-M$1&lt;År1,0,L82*(1-VLOOKUP($A83,[1]Hugst!$R$5:$W$9,MATCH(ROUNDUP((M$1)/10,0)*10,[1]Hugst!$R$4:$W$4,0))))</f>
        <v>#REF!</v>
      </c>
      <c r="N83" s="168" t="e">
        <f ca="1">IF($C83-N$1&lt;År1,0,M82*(1-VLOOKUP($A83,[1]Hugst!$R$5:$W$9,MATCH(ROUNDUP((N$1)/10,0)*10,[1]Hugst!$R$4:$W$4,0))))</f>
        <v>#REF!</v>
      </c>
      <c r="O83" s="168" t="e">
        <f ca="1">IF($C83-O$1&lt;År1,0,N82*(1-VLOOKUP($A83,[1]Hugst!$R$5:$W$9,MATCH(ROUNDUP((O$1)/10,0)*10,[1]Hugst!$R$4:$W$4,0))))</f>
        <v>#REF!</v>
      </c>
      <c r="P83" s="168" t="e">
        <f ca="1">IF($C83-P$1&lt;År1,0,O82*(1-VLOOKUP($A83,[1]Hugst!$R$5:$W$9,MATCH(ROUNDUP((P$1)/10,0)*10,[1]Hugst!$R$4:$W$4,0))))</f>
        <v>#REF!</v>
      </c>
      <c r="Q83" s="168" t="e">
        <f ca="1">IF($C83-Q$1&lt;År1,0,P82*(1-VLOOKUP($A83,[1]Hugst!$R$5:$W$9,MATCH(ROUNDUP((Q$1)/10,0)*10,[1]Hugst!$R$4:$W$4,0))))</f>
        <v>#REF!</v>
      </c>
      <c r="R83" s="168" t="e">
        <f ca="1">IF($C83-R$1&lt;År1,0,Q82*(1-VLOOKUP($A83,[1]Hugst!$R$5:$W$9,MATCH(ROUNDUP((R$1)/10,0)*10,[1]Hugst!$R$4:$W$4,0))))</f>
        <v>#REF!</v>
      </c>
      <c r="S83" s="168" t="e">
        <f ca="1">IF($C83-S$1&lt;År1,0,R82*(1-VLOOKUP($A83,[1]Hugst!$R$5:$W$9,MATCH(ROUNDUP((S$1)/10,0)*10,[1]Hugst!$R$4:$W$4,0))))</f>
        <v>#REF!</v>
      </c>
      <c r="T83" s="168" t="e">
        <f ca="1">IF($C83-T$1&lt;År1,0,S82*(1-VLOOKUP($A83,[1]Hugst!$R$5:$W$9,MATCH(ROUNDUP((T$1)/10,0)*10,[1]Hugst!$R$4:$W$4,0))))</f>
        <v>#REF!</v>
      </c>
      <c r="U83" s="168" t="e">
        <f ca="1">IF($C83-U$1&lt;År1,0,T82*(1-VLOOKUP($A83,[1]Hugst!$R$5:$W$9,MATCH(ROUNDUP((U$1)/10,0)*10,[1]Hugst!$R$4:$W$4,0))))</f>
        <v>#REF!</v>
      </c>
      <c r="V83" s="168" t="e">
        <f ca="1">IF($C83-V$1&lt;År1,0,U82*(1-VLOOKUP($A83,[1]Hugst!$R$5:$W$9,MATCH(ROUNDUP((V$1)/10,0)*10,[1]Hugst!$R$4:$W$4,0))))</f>
        <v>#REF!</v>
      </c>
      <c r="W83" s="168" t="e">
        <f ca="1">IF($C83-W$1&lt;År1,0,V82*(1-VLOOKUP($A83,[1]Hugst!$R$5:$W$9,MATCH(ROUNDUP((W$1)/10,0)*10,[1]Hugst!$R$4:$W$4,0))))</f>
        <v>#REF!</v>
      </c>
      <c r="X83" s="168" t="e">
        <f ca="1">IF($C83-X$1&lt;År1,0,W82*(1-VLOOKUP($A83,[1]Hugst!$R$5:$W$9,MATCH(ROUNDUP((X$1)/10,0)*10,[1]Hugst!$R$4:$W$4,0))))</f>
        <v>#REF!</v>
      </c>
      <c r="Y83" s="168" t="e">
        <f ca="1">IF($C83-Y$1&lt;År1,0,X82*(1-VLOOKUP($A83,[1]Hugst!$R$5:$W$9,MATCH(ROUNDUP((Y$1)/10,0)*10,[1]Hugst!$R$4:$W$4,0))))</f>
        <v>#REF!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 t="e">
        <f t="shared" ca="1" si="1"/>
        <v>#REF!</v>
      </c>
      <c r="F84" s="168" t="e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#REF!</v>
      </c>
      <c r="G84" s="168" t="e">
        <f ca="1">IF($C84-G$1&lt;År1,0,F83*(1-VLOOKUP($A84,[1]Hugst!$R$5:$W$9,MATCH(ROUNDUP((G$1)/10,0)*10,[1]Hugst!$R$4:$W$4,0))))</f>
        <v>#REF!</v>
      </c>
      <c r="H84" s="168" t="e">
        <f ca="1">IF($C84-H$1&lt;År1,0,G83*(1-VLOOKUP($A84,[1]Hugst!$R$5:$W$9,MATCH(ROUNDUP((H$1)/10,0)*10,[1]Hugst!$R$4:$W$4,0))))</f>
        <v>#REF!</v>
      </c>
      <c r="I84" s="168" t="e">
        <f ca="1">IF($C84-I$1&lt;År1,0,H83*(1-VLOOKUP($A84,[1]Hugst!$R$5:$W$9,MATCH(ROUNDUP((I$1)/10,0)*10,[1]Hugst!$R$4:$W$4,0))))</f>
        <v>#REF!</v>
      </c>
      <c r="J84" s="168" t="e">
        <f ca="1">IF($C84-J$1&lt;År1,0,I83*(1-VLOOKUP($A84,[1]Hugst!$R$5:$W$9,MATCH(ROUNDUP((J$1)/10,0)*10,[1]Hugst!$R$4:$W$4,0))))</f>
        <v>#REF!</v>
      </c>
      <c r="K84" s="168" t="e">
        <f ca="1">IF($C84-K$1&lt;År1,0,J83*(1-VLOOKUP($A84,[1]Hugst!$R$5:$W$9,MATCH(ROUNDUP((K$1)/10,0)*10,[1]Hugst!$R$4:$W$4,0))))</f>
        <v>#REF!</v>
      </c>
      <c r="L84" s="168" t="e">
        <f ca="1">IF($C84-L$1&lt;År1,0,K83*(1-VLOOKUP($A84,[1]Hugst!$R$5:$W$9,MATCH(ROUNDUP((L$1)/10,0)*10,[1]Hugst!$R$4:$W$4,0))))</f>
        <v>#REF!</v>
      </c>
      <c r="M84" s="168" t="e">
        <f ca="1">IF($C84-M$1&lt;År1,0,L83*(1-VLOOKUP($A84,[1]Hugst!$R$5:$W$9,MATCH(ROUNDUP((M$1)/10,0)*10,[1]Hugst!$R$4:$W$4,0))))</f>
        <v>#REF!</v>
      </c>
      <c r="N84" s="168" t="e">
        <f ca="1">IF($C84-N$1&lt;År1,0,M83*(1-VLOOKUP($A84,[1]Hugst!$R$5:$W$9,MATCH(ROUNDUP((N$1)/10,0)*10,[1]Hugst!$R$4:$W$4,0))))</f>
        <v>#REF!</v>
      </c>
      <c r="O84" s="168" t="e">
        <f ca="1">IF($C84-O$1&lt;År1,0,N83*(1-VLOOKUP($A84,[1]Hugst!$R$5:$W$9,MATCH(ROUNDUP((O$1)/10,0)*10,[1]Hugst!$R$4:$W$4,0))))</f>
        <v>#REF!</v>
      </c>
      <c r="P84" s="168" t="e">
        <f ca="1">IF($C84-P$1&lt;År1,0,O83*(1-VLOOKUP($A84,[1]Hugst!$R$5:$W$9,MATCH(ROUNDUP((P$1)/10,0)*10,[1]Hugst!$R$4:$W$4,0))))</f>
        <v>#REF!</v>
      </c>
      <c r="Q84" s="168" t="e">
        <f ca="1">IF($C84-Q$1&lt;År1,0,P83*(1-VLOOKUP($A84,[1]Hugst!$R$5:$W$9,MATCH(ROUNDUP((Q$1)/10,0)*10,[1]Hugst!$R$4:$W$4,0))))</f>
        <v>#REF!</v>
      </c>
      <c r="R84" s="168" t="e">
        <f ca="1">IF($C84-R$1&lt;År1,0,Q83*(1-VLOOKUP($A84,[1]Hugst!$R$5:$W$9,MATCH(ROUNDUP((R$1)/10,0)*10,[1]Hugst!$R$4:$W$4,0))))</f>
        <v>#REF!</v>
      </c>
      <c r="S84" s="168" t="e">
        <f ca="1">IF($C84-S$1&lt;År1,0,R83*(1-VLOOKUP($A84,[1]Hugst!$R$5:$W$9,MATCH(ROUNDUP((S$1)/10,0)*10,[1]Hugst!$R$4:$W$4,0))))</f>
        <v>#REF!</v>
      </c>
      <c r="T84" s="168" t="e">
        <f ca="1">IF($C84-T$1&lt;År1,0,S83*(1-VLOOKUP($A84,[1]Hugst!$R$5:$W$9,MATCH(ROUNDUP((T$1)/10,0)*10,[1]Hugst!$R$4:$W$4,0))))</f>
        <v>#REF!</v>
      </c>
      <c r="U84" s="168" t="e">
        <f ca="1">IF($C84-U$1&lt;År1,0,T83*(1-VLOOKUP($A84,[1]Hugst!$R$5:$W$9,MATCH(ROUNDUP((U$1)/10,0)*10,[1]Hugst!$R$4:$W$4,0))))</f>
        <v>#REF!</v>
      </c>
      <c r="V84" s="168" t="e">
        <f ca="1">IF($C84-V$1&lt;År1,0,U83*(1-VLOOKUP($A84,[1]Hugst!$R$5:$W$9,MATCH(ROUNDUP((V$1)/10,0)*10,[1]Hugst!$R$4:$W$4,0))))</f>
        <v>#REF!</v>
      </c>
      <c r="W84" s="168" t="e">
        <f ca="1">IF($C84-W$1&lt;År1,0,V83*(1-VLOOKUP($A84,[1]Hugst!$R$5:$W$9,MATCH(ROUNDUP((W$1)/10,0)*10,[1]Hugst!$R$4:$W$4,0))))</f>
        <v>#REF!</v>
      </c>
      <c r="X84" s="168" t="e">
        <f ca="1">IF($C84-X$1&lt;År1,0,W83*(1-VLOOKUP($A84,[1]Hugst!$R$5:$W$9,MATCH(ROUNDUP((X$1)/10,0)*10,[1]Hugst!$R$4:$W$4,0))))</f>
        <v>#REF!</v>
      </c>
      <c r="Y84" s="168" t="e">
        <f ca="1">IF($C84-Y$1&lt;År1,0,X83*(1-VLOOKUP($A84,[1]Hugst!$R$5:$W$9,MATCH(ROUNDUP((Y$1)/10,0)*10,[1]Hugst!$R$4:$W$4,0))))</f>
        <v>#REF!</v>
      </c>
      <c r="Z84" s="168" t="e">
        <f ca="1">IF($C84-Z$1&lt;År1,0,Y83*(1-VLOOKUP($A84,[1]Hugst!$R$5:$W$9,MATCH(ROUNDUP((Z$1)/10,0)*10,[1]Hugst!$R$4:$W$4,0))))</f>
        <v>#REF!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 t="e">
        <f t="shared" ca="1" si="1"/>
        <v>#REF!</v>
      </c>
      <c r="F85" s="168" t="e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#REF!</v>
      </c>
      <c r="G85" s="168" t="e">
        <f ca="1">IF($C85-G$1&lt;År1,0,F84*(1-VLOOKUP($A85,[1]Hugst!$R$5:$W$9,MATCH(ROUNDUP((G$1)/10,0)*10,[1]Hugst!$R$4:$W$4,0))))</f>
        <v>#REF!</v>
      </c>
      <c r="H85" s="168" t="e">
        <f ca="1">IF($C85-H$1&lt;År1,0,G84*(1-VLOOKUP($A85,[1]Hugst!$R$5:$W$9,MATCH(ROUNDUP((H$1)/10,0)*10,[1]Hugst!$R$4:$W$4,0))))</f>
        <v>#REF!</v>
      </c>
      <c r="I85" s="168" t="e">
        <f ca="1">IF($C85-I$1&lt;År1,0,H84*(1-VLOOKUP($A85,[1]Hugst!$R$5:$W$9,MATCH(ROUNDUP((I$1)/10,0)*10,[1]Hugst!$R$4:$W$4,0))))</f>
        <v>#REF!</v>
      </c>
      <c r="J85" s="168" t="e">
        <f ca="1">IF($C85-J$1&lt;År1,0,I84*(1-VLOOKUP($A85,[1]Hugst!$R$5:$W$9,MATCH(ROUNDUP((J$1)/10,0)*10,[1]Hugst!$R$4:$W$4,0))))</f>
        <v>#REF!</v>
      </c>
      <c r="K85" s="168" t="e">
        <f ca="1">IF($C85-K$1&lt;År1,0,J84*(1-VLOOKUP($A85,[1]Hugst!$R$5:$W$9,MATCH(ROUNDUP((K$1)/10,0)*10,[1]Hugst!$R$4:$W$4,0))))</f>
        <v>#REF!</v>
      </c>
      <c r="L85" s="168" t="e">
        <f ca="1">IF($C85-L$1&lt;År1,0,K84*(1-VLOOKUP($A85,[1]Hugst!$R$5:$W$9,MATCH(ROUNDUP((L$1)/10,0)*10,[1]Hugst!$R$4:$W$4,0))))</f>
        <v>#REF!</v>
      </c>
      <c r="M85" s="168" t="e">
        <f ca="1">IF($C85-M$1&lt;År1,0,L84*(1-VLOOKUP($A85,[1]Hugst!$R$5:$W$9,MATCH(ROUNDUP((M$1)/10,0)*10,[1]Hugst!$R$4:$W$4,0))))</f>
        <v>#REF!</v>
      </c>
      <c r="N85" s="168" t="e">
        <f ca="1">IF($C85-N$1&lt;År1,0,M84*(1-VLOOKUP($A85,[1]Hugst!$R$5:$W$9,MATCH(ROUNDUP((N$1)/10,0)*10,[1]Hugst!$R$4:$W$4,0))))</f>
        <v>#REF!</v>
      </c>
      <c r="O85" s="168" t="e">
        <f ca="1">IF($C85-O$1&lt;År1,0,N84*(1-VLOOKUP($A85,[1]Hugst!$R$5:$W$9,MATCH(ROUNDUP((O$1)/10,0)*10,[1]Hugst!$R$4:$W$4,0))))</f>
        <v>#REF!</v>
      </c>
      <c r="P85" s="168" t="e">
        <f ca="1">IF($C85-P$1&lt;År1,0,O84*(1-VLOOKUP($A85,[1]Hugst!$R$5:$W$9,MATCH(ROUNDUP((P$1)/10,0)*10,[1]Hugst!$R$4:$W$4,0))))</f>
        <v>#REF!</v>
      </c>
      <c r="Q85" s="168" t="e">
        <f ca="1">IF($C85-Q$1&lt;År1,0,P84*(1-VLOOKUP($A85,[1]Hugst!$R$5:$W$9,MATCH(ROUNDUP((Q$1)/10,0)*10,[1]Hugst!$R$4:$W$4,0))))</f>
        <v>#REF!</v>
      </c>
      <c r="R85" s="168" t="e">
        <f ca="1">IF($C85-R$1&lt;År1,0,Q84*(1-VLOOKUP($A85,[1]Hugst!$R$5:$W$9,MATCH(ROUNDUP((R$1)/10,0)*10,[1]Hugst!$R$4:$W$4,0))))</f>
        <v>#REF!</v>
      </c>
      <c r="S85" s="168" t="e">
        <f ca="1">IF($C85-S$1&lt;År1,0,R84*(1-VLOOKUP($A85,[1]Hugst!$R$5:$W$9,MATCH(ROUNDUP((S$1)/10,0)*10,[1]Hugst!$R$4:$W$4,0))))</f>
        <v>#REF!</v>
      </c>
      <c r="T85" s="168" t="e">
        <f ca="1">IF($C85-T$1&lt;År1,0,S84*(1-VLOOKUP($A85,[1]Hugst!$R$5:$W$9,MATCH(ROUNDUP((T$1)/10,0)*10,[1]Hugst!$R$4:$W$4,0))))</f>
        <v>#REF!</v>
      </c>
      <c r="U85" s="168" t="e">
        <f ca="1">IF($C85-U$1&lt;År1,0,T84*(1-VLOOKUP($A85,[1]Hugst!$R$5:$W$9,MATCH(ROUNDUP((U$1)/10,0)*10,[1]Hugst!$R$4:$W$4,0))))</f>
        <v>#REF!</v>
      </c>
      <c r="V85" s="168" t="e">
        <f ca="1">IF($C85-V$1&lt;År1,0,U84*(1-VLOOKUP($A85,[1]Hugst!$R$5:$W$9,MATCH(ROUNDUP((V$1)/10,0)*10,[1]Hugst!$R$4:$W$4,0))))</f>
        <v>#REF!</v>
      </c>
      <c r="W85" s="168" t="e">
        <f ca="1">IF($C85-W$1&lt;År1,0,V84*(1-VLOOKUP($A85,[1]Hugst!$R$5:$W$9,MATCH(ROUNDUP((W$1)/10,0)*10,[1]Hugst!$R$4:$W$4,0))))</f>
        <v>#REF!</v>
      </c>
      <c r="X85" s="168" t="e">
        <f ca="1">IF($C85-X$1&lt;År1,0,W84*(1-VLOOKUP($A85,[1]Hugst!$R$5:$W$9,MATCH(ROUNDUP((X$1)/10,0)*10,[1]Hugst!$R$4:$W$4,0))))</f>
        <v>#REF!</v>
      </c>
      <c r="Y85" s="168" t="e">
        <f ca="1">IF($C85-Y$1&lt;År1,0,X84*(1-VLOOKUP($A85,[1]Hugst!$R$5:$W$9,MATCH(ROUNDUP((Y$1)/10,0)*10,[1]Hugst!$R$4:$W$4,0))))</f>
        <v>#REF!</v>
      </c>
      <c r="Z85" s="168" t="e">
        <f ca="1">IF($C85-Z$1&lt;År1,0,Y84*(1-VLOOKUP($A85,[1]Hugst!$R$5:$W$9,MATCH(ROUNDUP((Z$1)/10,0)*10,[1]Hugst!$R$4:$W$4,0))))</f>
        <v>#REF!</v>
      </c>
      <c r="AA85" s="168" t="e">
        <f ca="1">IF($C85-AA$1&lt;År1,0,Z84*(1-VLOOKUP($A85,[1]Hugst!$R$5:$W$9,MATCH(ROUNDUP((AA$1)/10,0)*10,[1]Hugst!$R$4:$W$4,0))))</f>
        <v>#REF!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 t="e">
        <f t="shared" ca="1" si="1"/>
        <v>#REF!</v>
      </c>
      <c r="F86" s="168" t="e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#REF!</v>
      </c>
      <c r="G86" s="168" t="e">
        <f ca="1">IF($C86-G$1&lt;År1,0,F85*(1-VLOOKUP($A86,[1]Hugst!$R$5:$W$9,MATCH(ROUNDUP((G$1)/10,0)*10,[1]Hugst!$R$4:$W$4,0))))</f>
        <v>#REF!</v>
      </c>
      <c r="H86" s="168" t="e">
        <f ca="1">IF($C86-H$1&lt;År1,0,G85*(1-VLOOKUP($A86,[1]Hugst!$R$5:$W$9,MATCH(ROUNDUP((H$1)/10,0)*10,[1]Hugst!$R$4:$W$4,0))))</f>
        <v>#REF!</v>
      </c>
      <c r="I86" s="168" t="e">
        <f ca="1">IF($C86-I$1&lt;År1,0,H85*(1-VLOOKUP($A86,[1]Hugst!$R$5:$W$9,MATCH(ROUNDUP((I$1)/10,0)*10,[1]Hugst!$R$4:$W$4,0))))</f>
        <v>#REF!</v>
      </c>
      <c r="J86" s="168" t="e">
        <f ca="1">IF($C86-J$1&lt;År1,0,I85*(1-VLOOKUP($A86,[1]Hugst!$R$5:$W$9,MATCH(ROUNDUP((J$1)/10,0)*10,[1]Hugst!$R$4:$W$4,0))))</f>
        <v>#REF!</v>
      </c>
      <c r="K86" s="168" t="e">
        <f ca="1">IF($C86-K$1&lt;År1,0,J85*(1-VLOOKUP($A86,[1]Hugst!$R$5:$W$9,MATCH(ROUNDUP((K$1)/10,0)*10,[1]Hugst!$R$4:$W$4,0))))</f>
        <v>#REF!</v>
      </c>
      <c r="L86" s="168" t="e">
        <f ca="1">IF($C86-L$1&lt;År1,0,K85*(1-VLOOKUP($A86,[1]Hugst!$R$5:$W$9,MATCH(ROUNDUP((L$1)/10,0)*10,[1]Hugst!$R$4:$W$4,0))))</f>
        <v>#REF!</v>
      </c>
      <c r="M86" s="168" t="e">
        <f ca="1">IF($C86-M$1&lt;År1,0,L85*(1-VLOOKUP($A86,[1]Hugst!$R$5:$W$9,MATCH(ROUNDUP((M$1)/10,0)*10,[1]Hugst!$R$4:$W$4,0))))</f>
        <v>#REF!</v>
      </c>
      <c r="N86" s="168" t="e">
        <f ca="1">IF($C86-N$1&lt;År1,0,M85*(1-VLOOKUP($A86,[1]Hugst!$R$5:$W$9,MATCH(ROUNDUP((N$1)/10,0)*10,[1]Hugst!$R$4:$W$4,0))))</f>
        <v>#REF!</v>
      </c>
      <c r="O86" s="168" t="e">
        <f ca="1">IF($C86-O$1&lt;År1,0,N85*(1-VLOOKUP($A86,[1]Hugst!$R$5:$W$9,MATCH(ROUNDUP((O$1)/10,0)*10,[1]Hugst!$R$4:$W$4,0))))</f>
        <v>#REF!</v>
      </c>
      <c r="P86" s="168" t="e">
        <f ca="1">IF($C86-P$1&lt;År1,0,O85*(1-VLOOKUP($A86,[1]Hugst!$R$5:$W$9,MATCH(ROUNDUP((P$1)/10,0)*10,[1]Hugst!$R$4:$W$4,0))))</f>
        <v>#REF!</v>
      </c>
      <c r="Q86" s="168" t="e">
        <f ca="1">IF($C86-Q$1&lt;År1,0,P85*(1-VLOOKUP($A86,[1]Hugst!$R$5:$W$9,MATCH(ROUNDUP((Q$1)/10,0)*10,[1]Hugst!$R$4:$W$4,0))))</f>
        <v>#REF!</v>
      </c>
      <c r="R86" s="168" t="e">
        <f ca="1">IF($C86-R$1&lt;År1,0,Q85*(1-VLOOKUP($A86,[1]Hugst!$R$5:$W$9,MATCH(ROUNDUP((R$1)/10,0)*10,[1]Hugst!$R$4:$W$4,0))))</f>
        <v>#REF!</v>
      </c>
      <c r="S86" s="168" t="e">
        <f ca="1">IF($C86-S$1&lt;År1,0,R85*(1-VLOOKUP($A86,[1]Hugst!$R$5:$W$9,MATCH(ROUNDUP((S$1)/10,0)*10,[1]Hugst!$R$4:$W$4,0))))</f>
        <v>#REF!</v>
      </c>
      <c r="T86" s="168" t="e">
        <f ca="1">IF($C86-T$1&lt;År1,0,S85*(1-VLOOKUP($A86,[1]Hugst!$R$5:$W$9,MATCH(ROUNDUP((T$1)/10,0)*10,[1]Hugst!$R$4:$W$4,0))))</f>
        <v>#REF!</v>
      </c>
      <c r="U86" s="168" t="e">
        <f ca="1">IF($C86-U$1&lt;År1,0,T85*(1-VLOOKUP($A86,[1]Hugst!$R$5:$W$9,MATCH(ROUNDUP((U$1)/10,0)*10,[1]Hugst!$R$4:$W$4,0))))</f>
        <v>#REF!</v>
      </c>
      <c r="V86" s="168" t="e">
        <f ca="1">IF($C86-V$1&lt;År1,0,U85*(1-VLOOKUP($A86,[1]Hugst!$R$5:$W$9,MATCH(ROUNDUP((V$1)/10,0)*10,[1]Hugst!$R$4:$W$4,0))))</f>
        <v>#REF!</v>
      </c>
      <c r="W86" s="168" t="e">
        <f ca="1">IF($C86-W$1&lt;År1,0,V85*(1-VLOOKUP($A86,[1]Hugst!$R$5:$W$9,MATCH(ROUNDUP((W$1)/10,0)*10,[1]Hugst!$R$4:$W$4,0))))</f>
        <v>#REF!</v>
      </c>
      <c r="X86" s="168" t="e">
        <f ca="1">IF($C86-X$1&lt;År1,0,W85*(1-VLOOKUP($A86,[1]Hugst!$R$5:$W$9,MATCH(ROUNDUP((X$1)/10,0)*10,[1]Hugst!$R$4:$W$4,0))))</f>
        <v>#REF!</v>
      </c>
      <c r="Y86" s="168" t="e">
        <f ca="1">IF($C86-Y$1&lt;År1,0,X85*(1-VLOOKUP($A86,[1]Hugst!$R$5:$W$9,MATCH(ROUNDUP((Y$1)/10,0)*10,[1]Hugst!$R$4:$W$4,0))))</f>
        <v>#REF!</v>
      </c>
      <c r="Z86" s="168" t="e">
        <f ca="1">IF($C86-Z$1&lt;År1,0,Y85*(1-VLOOKUP($A86,[1]Hugst!$R$5:$W$9,MATCH(ROUNDUP((Z$1)/10,0)*10,[1]Hugst!$R$4:$W$4,0))))</f>
        <v>#REF!</v>
      </c>
      <c r="AA86" s="168" t="e">
        <f ca="1">IF($C86-AA$1&lt;År1,0,Z85*(1-VLOOKUP($A86,[1]Hugst!$R$5:$W$9,MATCH(ROUNDUP((AA$1)/10,0)*10,[1]Hugst!$R$4:$W$4,0))))</f>
        <v>#REF!</v>
      </c>
      <c r="AB86" s="168" t="e">
        <f ca="1">IF($C86-AB$1&lt;År1,0,AA85*(1-VLOOKUP($A86,[1]Hugst!$R$5:$W$9,MATCH(ROUNDUP((AB$1)/10,0)*10,[1]Hugst!$R$4:$W$4,0))))</f>
        <v>#REF!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 t="e">
        <f t="shared" ca="1" si="1"/>
        <v>#REF!</v>
      </c>
      <c r="F87" s="168" t="e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#REF!</v>
      </c>
      <c r="G87" s="168" t="e">
        <f ca="1">IF($C87-G$1&lt;År1,0,F86*(1-VLOOKUP($A87,[1]Hugst!$R$5:$W$9,MATCH(ROUNDUP((G$1)/10,0)*10,[1]Hugst!$R$4:$W$4,0))))</f>
        <v>#REF!</v>
      </c>
      <c r="H87" s="168" t="e">
        <f ca="1">IF($C87-H$1&lt;År1,0,G86*(1-VLOOKUP($A87,[1]Hugst!$R$5:$W$9,MATCH(ROUNDUP((H$1)/10,0)*10,[1]Hugst!$R$4:$W$4,0))))</f>
        <v>#REF!</v>
      </c>
      <c r="I87" s="168" t="e">
        <f ca="1">IF($C87-I$1&lt;År1,0,H86*(1-VLOOKUP($A87,[1]Hugst!$R$5:$W$9,MATCH(ROUNDUP((I$1)/10,0)*10,[1]Hugst!$R$4:$W$4,0))))</f>
        <v>#REF!</v>
      </c>
      <c r="J87" s="168" t="e">
        <f ca="1">IF($C87-J$1&lt;År1,0,I86*(1-VLOOKUP($A87,[1]Hugst!$R$5:$W$9,MATCH(ROUNDUP((J$1)/10,0)*10,[1]Hugst!$R$4:$W$4,0))))</f>
        <v>#REF!</v>
      </c>
      <c r="K87" s="168" t="e">
        <f ca="1">IF($C87-K$1&lt;År1,0,J86*(1-VLOOKUP($A87,[1]Hugst!$R$5:$W$9,MATCH(ROUNDUP((K$1)/10,0)*10,[1]Hugst!$R$4:$W$4,0))))</f>
        <v>#REF!</v>
      </c>
      <c r="L87" s="168" t="e">
        <f ca="1">IF($C87-L$1&lt;År1,0,K86*(1-VLOOKUP($A87,[1]Hugst!$R$5:$W$9,MATCH(ROUNDUP((L$1)/10,0)*10,[1]Hugst!$R$4:$W$4,0))))</f>
        <v>#REF!</v>
      </c>
      <c r="M87" s="168" t="e">
        <f ca="1">IF($C87-M$1&lt;År1,0,L86*(1-VLOOKUP($A87,[1]Hugst!$R$5:$W$9,MATCH(ROUNDUP((M$1)/10,0)*10,[1]Hugst!$R$4:$W$4,0))))</f>
        <v>#REF!</v>
      </c>
      <c r="N87" s="168" t="e">
        <f ca="1">IF($C87-N$1&lt;År1,0,M86*(1-VLOOKUP($A87,[1]Hugst!$R$5:$W$9,MATCH(ROUNDUP((N$1)/10,0)*10,[1]Hugst!$R$4:$W$4,0))))</f>
        <v>#REF!</v>
      </c>
      <c r="O87" s="168" t="e">
        <f ca="1">IF($C87-O$1&lt;År1,0,N86*(1-VLOOKUP($A87,[1]Hugst!$R$5:$W$9,MATCH(ROUNDUP((O$1)/10,0)*10,[1]Hugst!$R$4:$W$4,0))))</f>
        <v>#REF!</v>
      </c>
      <c r="P87" s="168" t="e">
        <f ca="1">IF($C87-P$1&lt;År1,0,O86*(1-VLOOKUP($A87,[1]Hugst!$R$5:$W$9,MATCH(ROUNDUP((P$1)/10,0)*10,[1]Hugst!$R$4:$W$4,0))))</f>
        <v>#REF!</v>
      </c>
      <c r="Q87" s="168" t="e">
        <f ca="1">IF($C87-Q$1&lt;År1,0,P86*(1-VLOOKUP($A87,[1]Hugst!$R$5:$W$9,MATCH(ROUNDUP((Q$1)/10,0)*10,[1]Hugst!$R$4:$W$4,0))))</f>
        <v>#REF!</v>
      </c>
      <c r="R87" s="168" t="e">
        <f ca="1">IF($C87-R$1&lt;År1,0,Q86*(1-VLOOKUP($A87,[1]Hugst!$R$5:$W$9,MATCH(ROUNDUP((R$1)/10,0)*10,[1]Hugst!$R$4:$W$4,0))))</f>
        <v>#REF!</v>
      </c>
      <c r="S87" s="168" t="e">
        <f ca="1">IF($C87-S$1&lt;År1,0,R86*(1-VLOOKUP($A87,[1]Hugst!$R$5:$W$9,MATCH(ROUNDUP((S$1)/10,0)*10,[1]Hugst!$R$4:$W$4,0))))</f>
        <v>#REF!</v>
      </c>
      <c r="T87" s="168" t="e">
        <f ca="1">IF($C87-T$1&lt;År1,0,S86*(1-VLOOKUP($A87,[1]Hugst!$R$5:$W$9,MATCH(ROUNDUP((T$1)/10,0)*10,[1]Hugst!$R$4:$W$4,0))))</f>
        <v>#REF!</v>
      </c>
      <c r="U87" s="168" t="e">
        <f ca="1">IF($C87-U$1&lt;År1,0,T86*(1-VLOOKUP($A87,[1]Hugst!$R$5:$W$9,MATCH(ROUNDUP((U$1)/10,0)*10,[1]Hugst!$R$4:$W$4,0))))</f>
        <v>#REF!</v>
      </c>
      <c r="V87" s="168" t="e">
        <f ca="1">IF($C87-V$1&lt;År1,0,U86*(1-VLOOKUP($A87,[1]Hugst!$R$5:$W$9,MATCH(ROUNDUP((V$1)/10,0)*10,[1]Hugst!$R$4:$W$4,0))))</f>
        <v>#REF!</v>
      </c>
      <c r="W87" s="168" t="e">
        <f ca="1">IF($C87-W$1&lt;År1,0,V86*(1-VLOOKUP($A87,[1]Hugst!$R$5:$W$9,MATCH(ROUNDUP((W$1)/10,0)*10,[1]Hugst!$R$4:$W$4,0))))</f>
        <v>#REF!</v>
      </c>
      <c r="X87" s="168" t="e">
        <f ca="1">IF($C87-X$1&lt;År1,0,W86*(1-VLOOKUP($A87,[1]Hugst!$R$5:$W$9,MATCH(ROUNDUP((X$1)/10,0)*10,[1]Hugst!$R$4:$W$4,0))))</f>
        <v>#REF!</v>
      </c>
      <c r="Y87" s="168" t="e">
        <f ca="1">IF($C87-Y$1&lt;År1,0,X86*(1-VLOOKUP($A87,[1]Hugst!$R$5:$W$9,MATCH(ROUNDUP((Y$1)/10,0)*10,[1]Hugst!$R$4:$W$4,0))))</f>
        <v>#REF!</v>
      </c>
      <c r="Z87" s="168" t="e">
        <f ca="1">IF($C87-Z$1&lt;År1,0,Y86*(1-VLOOKUP($A87,[1]Hugst!$R$5:$W$9,MATCH(ROUNDUP((Z$1)/10,0)*10,[1]Hugst!$R$4:$W$4,0))))</f>
        <v>#REF!</v>
      </c>
      <c r="AA87" s="168" t="e">
        <f ca="1">IF($C87-AA$1&lt;År1,0,Z86*(1-VLOOKUP($A87,[1]Hugst!$R$5:$W$9,MATCH(ROUNDUP((AA$1)/10,0)*10,[1]Hugst!$R$4:$W$4,0))))</f>
        <v>#REF!</v>
      </c>
      <c r="AB87" s="168" t="e">
        <f ca="1">IF($C87-AB$1&lt;År1,0,AA86*(1-VLOOKUP($A87,[1]Hugst!$R$5:$W$9,MATCH(ROUNDUP((AB$1)/10,0)*10,[1]Hugst!$R$4:$W$4,0))))</f>
        <v>#REF!</v>
      </c>
      <c r="AC87" s="168" t="e">
        <f ca="1">IF($C87-AC$1&lt;År1,0,AB86*(1-VLOOKUP($A87,[1]Hugst!$R$5:$W$9,MATCH(ROUNDUP((AC$1)/10,0)*10,[1]Hugst!$R$4:$W$4,0))))</f>
        <v>#REF!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 t="e">
        <f t="shared" ca="1" si="1"/>
        <v>#REF!</v>
      </c>
      <c r="F88" s="168" t="e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#REF!</v>
      </c>
      <c r="G88" s="168" t="e">
        <f ca="1">IF($C88-G$1&lt;År1,0,F87*(1-VLOOKUP($A88,[1]Hugst!$R$5:$W$9,MATCH(ROUNDUP((G$1)/10,0)*10,[1]Hugst!$R$4:$W$4,0))))</f>
        <v>#REF!</v>
      </c>
      <c r="H88" s="168" t="e">
        <f ca="1">IF($C88-H$1&lt;År1,0,G87*(1-VLOOKUP($A88,[1]Hugst!$R$5:$W$9,MATCH(ROUNDUP((H$1)/10,0)*10,[1]Hugst!$R$4:$W$4,0))))</f>
        <v>#REF!</v>
      </c>
      <c r="I88" s="168" t="e">
        <f ca="1">IF($C88-I$1&lt;År1,0,H87*(1-VLOOKUP($A88,[1]Hugst!$R$5:$W$9,MATCH(ROUNDUP((I$1)/10,0)*10,[1]Hugst!$R$4:$W$4,0))))</f>
        <v>#REF!</v>
      </c>
      <c r="J88" s="168" t="e">
        <f ca="1">IF($C88-J$1&lt;År1,0,I87*(1-VLOOKUP($A88,[1]Hugst!$R$5:$W$9,MATCH(ROUNDUP((J$1)/10,0)*10,[1]Hugst!$R$4:$W$4,0))))</f>
        <v>#REF!</v>
      </c>
      <c r="K88" s="168" t="e">
        <f ca="1">IF($C88-K$1&lt;År1,0,J87*(1-VLOOKUP($A88,[1]Hugst!$R$5:$W$9,MATCH(ROUNDUP((K$1)/10,0)*10,[1]Hugst!$R$4:$W$4,0))))</f>
        <v>#REF!</v>
      </c>
      <c r="L88" s="168" t="e">
        <f ca="1">IF($C88-L$1&lt;År1,0,K87*(1-VLOOKUP($A88,[1]Hugst!$R$5:$W$9,MATCH(ROUNDUP((L$1)/10,0)*10,[1]Hugst!$R$4:$W$4,0))))</f>
        <v>#REF!</v>
      </c>
      <c r="M88" s="168" t="e">
        <f ca="1">IF($C88-M$1&lt;År1,0,L87*(1-VLOOKUP($A88,[1]Hugst!$R$5:$W$9,MATCH(ROUNDUP((M$1)/10,0)*10,[1]Hugst!$R$4:$W$4,0))))</f>
        <v>#REF!</v>
      </c>
      <c r="N88" s="168" t="e">
        <f ca="1">IF($C88-N$1&lt;År1,0,M87*(1-VLOOKUP($A88,[1]Hugst!$R$5:$W$9,MATCH(ROUNDUP((N$1)/10,0)*10,[1]Hugst!$R$4:$W$4,0))))</f>
        <v>#REF!</v>
      </c>
      <c r="O88" s="168" t="e">
        <f ca="1">IF($C88-O$1&lt;År1,0,N87*(1-VLOOKUP($A88,[1]Hugst!$R$5:$W$9,MATCH(ROUNDUP((O$1)/10,0)*10,[1]Hugst!$R$4:$W$4,0))))</f>
        <v>#REF!</v>
      </c>
      <c r="P88" s="168" t="e">
        <f ca="1">IF($C88-P$1&lt;År1,0,O87*(1-VLOOKUP($A88,[1]Hugst!$R$5:$W$9,MATCH(ROUNDUP((P$1)/10,0)*10,[1]Hugst!$R$4:$W$4,0))))</f>
        <v>#REF!</v>
      </c>
      <c r="Q88" s="168" t="e">
        <f ca="1">IF($C88-Q$1&lt;År1,0,P87*(1-VLOOKUP($A88,[1]Hugst!$R$5:$W$9,MATCH(ROUNDUP((Q$1)/10,0)*10,[1]Hugst!$R$4:$W$4,0))))</f>
        <v>#REF!</v>
      </c>
      <c r="R88" s="168" t="e">
        <f ca="1">IF($C88-R$1&lt;År1,0,Q87*(1-VLOOKUP($A88,[1]Hugst!$R$5:$W$9,MATCH(ROUNDUP((R$1)/10,0)*10,[1]Hugst!$R$4:$W$4,0))))</f>
        <v>#REF!</v>
      </c>
      <c r="S88" s="168" t="e">
        <f ca="1">IF($C88-S$1&lt;År1,0,R87*(1-VLOOKUP($A88,[1]Hugst!$R$5:$W$9,MATCH(ROUNDUP((S$1)/10,0)*10,[1]Hugst!$R$4:$W$4,0))))</f>
        <v>#REF!</v>
      </c>
      <c r="T88" s="168" t="e">
        <f ca="1">IF($C88-T$1&lt;År1,0,S87*(1-VLOOKUP($A88,[1]Hugst!$R$5:$W$9,MATCH(ROUNDUP((T$1)/10,0)*10,[1]Hugst!$R$4:$W$4,0))))</f>
        <v>#REF!</v>
      </c>
      <c r="U88" s="168" t="e">
        <f ca="1">IF($C88-U$1&lt;År1,0,T87*(1-VLOOKUP($A88,[1]Hugst!$R$5:$W$9,MATCH(ROUNDUP((U$1)/10,0)*10,[1]Hugst!$R$4:$W$4,0))))</f>
        <v>#REF!</v>
      </c>
      <c r="V88" s="168" t="e">
        <f ca="1">IF($C88-V$1&lt;År1,0,U87*(1-VLOOKUP($A88,[1]Hugst!$R$5:$W$9,MATCH(ROUNDUP((V$1)/10,0)*10,[1]Hugst!$R$4:$W$4,0))))</f>
        <v>#REF!</v>
      </c>
      <c r="W88" s="168" t="e">
        <f ca="1">IF($C88-W$1&lt;År1,0,V87*(1-VLOOKUP($A88,[1]Hugst!$R$5:$W$9,MATCH(ROUNDUP((W$1)/10,0)*10,[1]Hugst!$R$4:$W$4,0))))</f>
        <v>#REF!</v>
      </c>
      <c r="X88" s="168" t="e">
        <f ca="1">IF($C88-X$1&lt;År1,0,W87*(1-VLOOKUP($A88,[1]Hugst!$R$5:$W$9,MATCH(ROUNDUP((X$1)/10,0)*10,[1]Hugst!$R$4:$W$4,0))))</f>
        <v>#REF!</v>
      </c>
      <c r="Y88" s="168" t="e">
        <f ca="1">IF($C88-Y$1&lt;År1,0,X87*(1-VLOOKUP($A88,[1]Hugst!$R$5:$W$9,MATCH(ROUNDUP((Y$1)/10,0)*10,[1]Hugst!$R$4:$W$4,0))))</f>
        <v>#REF!</v>
      </c>
      <c r="Z88" s="168" t="e">
        <f ca="1">IF($C88-Z$1&lt;År1,0,Y87*(1-VLOOKUP($A88,[1]Hugst!$R$5:$W$9,MATCH(ROUNDUP((Z$1)/10,0)*10,[1]Hugst!$R$4:$W$4,0))))</f>
        <v>#REF!</v>
      </c>
      <c r="AA88" s="168" t="e">
        <f ca="1">IF($C88-AA$1&lt;År1,0,Z87*(1-VLOOKUP($A88,[1]Hugst!$R$5:$W$9,MATCH(ROUNDUP((AA$1)/10,0)*10,[1]Hugst!$R$4:$W$4,0))))</f>
        <v>#REF!</v>
      </c>
      <c r="AB88" s="168" t="e">
        <f ca="1">IF($C88-AB$1&lt;År1,0,AA87*(1-VLOOKUP($A88,[1]Hugst!$R$5:$W$9,MATCH(ROUNDUP((AB$1)/10,0)*10,[1]Hugst!$R$4:$W$4,0))))</f>
        <v>#REF!</v>
      </c>
      <c r="AC88" s="168" t="e">
        <f ca="1">IF($C88-AC$1&lt;År1,0,AB87*(1-VLOOKUP($A88,[1]Hugst!$R$5:$W$9,MATCH(ROUNDUP((AC$1)/10,0)*10,[1]Hugst!$R$4:$W$4,0))))</f>
        <v>#REF!</v>
      </c>
      <c r="AD88" s="168" t="e">
        <f ca="1">IF($C88-AD$1&lt;År1,0,AC87*(1-VLOOKUP($A88,[1]Hugst!$R$5:$W$9,MATCH(ROUNDUP((AD$1)/10,0)*10,[1]Hugst!$R$4:$W$4,0))))</f>
        <v>#REF!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 t="e">
        <f t="shared" ca="1" si="1"/>
        <v>#REF!</v>
      </c>
      <c r="F89" s="168" t="e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#REF!</v>
      </c>
      <c r="G89" s="168" t="e">
        <f ca="1">IF($C89-G$1&lt;År1,0,F88*(1-VLOOKUP($A89,[1]Hugst!$R$5:$W$9,MATCH(ROUNDUP((G$1)/10,0)*10,[1]Hugst!$R$4:$W$4,0))))</f>
        <v>#REF!</v>
      </c>
      <c r="H89" s="168" t="e">
        <f ca="1">IF($C89-H$1&lt;År1,0,G88*(1-VLOOKUP($A89,[1]Hugst!$R$5:$W$9,MATCH(ROUNDUP((H$1)/10,0)*10,[1]Hugst!$R$4:$W$4,0))))</f>
        <v>#REF!</v>
      </c>
      <c r="I89" s="168" t="e">
        <f ca="1">IF($C89-I$1&lt;År1,0,H88*(1-VLOOKUP($A89,[1]Hugst!$R$5:$W$9,MATCH(ROUNDUP((I$1)/10,0)*10,[1]Hugst!$R$4:$W$4,0))))</f>
        <v>#REF!</v>
      </c>
      <c r="J89" s="168" t="e">
        <f ca="1">IF($C89-J$1&lt;År1,0,I88*(1-VLOOKUP($A89,[1]Hugst!$R$5:$W$9,MATCH(ROUNDUP((J$1)/10,0)*10,[1]Hugst!$R$4:$W$4,0))))</f>
        <v>#REF!</v>
      </c>
      <c r="K89" s="168" t="e">
        <f ca="1">IF($C89-K$1&lt;År1,0,J88*(1-VLOOKUP($A89,[1]Hugst!$R$5:$W$9,MATCH(ROUNDUP((K$1)/10,0)*10,[1]Hugst!$R$4:$W$4,0))))</f>
        <v>#REF!</v>
      </c>
      <c r="L89" s="168" t="e">
        <f ca="1">IF($C89-L$1&lt;År1,0,K88*(1-VLOOKUP($A89,[1]Hugst!$R$5:$W$9,MATCH(ROUNDUP((L$1)/10,0)*10,[1]Hugst!$R$4:$W$4,0))))</f>
        <v>#REF!</v>
      </c>
      <c r="M89" s="168" t="e">
        <f ca="1">IF($C89-M$1&lt;År1,0,L88*(1-VLOOKUP($A89,[1]Hugst!$R$5:$W$9,MATCH(ROUNDUP((M$1)/10,0)*10,[1]Hugst!$R$4:$W$4,0))))</f>
        <v>#REF!</v>
      </c>
      <c r="N89" s="168" t="e">
        <f ca="1">IF($C89-N$1&lt;År1,0,M88*(1-VLOOKUP($A89,[1]Hugst!$R$5:$W$9,MATCH(ROUNDUP((N$1)/10,0)*10,[1]Hugst!$R$4:$W$4,0))))</f>
        <v>#REF!</v>
      </c>
      <c r="O89" s="168" t="e">
        <f ca="1">IF($C89-O$1&lt;År1,0,N88*(1-VLOOKUP($A89,[1]Hugst!$R$5:$W$9,MATCH(ROUNDUP((O$1)/10,0)*10,[1]Hugst!$R$4:$W$4,0))))</f>
        <v>#REF!</v>
      </c>
      <c r="P89" s="168" t="e">
        <f ca="1">IF($C89-P$1&lt;År1,0,O88*(1-VLOOKUP($A89,[1]Hugst!$R$5:$W$9,MATCH(ROUNDUP((P$1)/10,0)*10,[1]Hugst!$R$4:$W$4,0))))</f>
        <v>#REF!</v>
      </c>
      <c r="Q89" s="168" t="e">
        <f ca="1">IF($C89-Q$1&lt;År1,0,P88*(1-VLOOKUP($A89,[1]Hugst!$R$5:$W$9,MATCH(ROUNDUP((Q$1)/10,0)*10,[1]Hugst!$R$4:$W$4,0))))</f>
        <v>#REF!</v>
      </c>
      <c r="R89" s="168" t="e">
        <f ca="1">IF($C89-R$1&lt;År1,0,Q88*(1-VLOOKUP($A89,[1]Hugst!$R$5:$W$9,MATCH(ROUNDUP((R$1)/10,0)*10,[1]Hugst!$R$4:$W$4,0))))</f>
        <v>#REF!</v>
      </c>
      <c r="S89" s="168" t="e">
        <f ca="1">IF($C89-S$1&lt;År1,0,R88*(1-VLOOKUP($A89,[1]Hugst!$R$5:$W$9,MATCH(ROUNDUP((S$1)/10,0)*10,[1]Hugst!$R$4:$W$4,0))))</f>
        <v>#REF!</v>
      </c>
      <c r="T89" s="168" t="e">
        <f ca="1">IF($C89-T$1&lt;År1,0,S88*(1-VLOOKUP($A89,[1]Hugst!$R$5:$W$9,MATCH(ROUNDUP((T$1)/10,0)*10,[1]Hugst!$R$4:$W$4,0))))</f>
        <v>#REF!</v>
      </c>
      <c r="U89" s="168" t="e">
        <f ca="1">IF($C89-U$1&lt;År1,0,T88*(1-VLOOKUP($A89,[1]Hugst!$R$5:$W$9,MATCH(ROUNDUP((U$1)/10,0)*10,[1]Hugst!$R$4:$W$4,0))))</f>
        <v>#REF!</v>
      </c>
      <c r="V89" s="168" t="e">
        <f ca="1">IF($C89-V$1&lt;År1,0,U88*(1-VLOOKUP($A89,[1]Hugst!$R$5:$W$9,MATCH(ROUNDUP((V$1)/10,0)*10,[1]Hugst!$R$4:$W$4,0))))</f>
        <v>#REF!</v>
      </c>
      <c r="W89" s="168" t="e">
        <f ca="1">IF($C89-W$1&lt;År1,0,V88*(1-VLOOKUP($A89,[1]Hugst!$R$5:$W$9,MATCH(ROUNDUP((W$1)/10,0)*10,[1]Hugst!$R$4:$W$4,0))))</f>
        <v>#REF!</v>
      </c>
      <c r="X89" s="168" t="e">
        <f ca="1">IF($C89-X$1&lt;År1,0,W88*(1-VLOOKUP($A89,[1]Hugst!$R$5:$W$9,MATCH(ROUNDUP((X$1)/10,0)*10,[1]Hugst!$R$4:$W$4,0))))</f>
        <v>#REF!</v>
      </c>
      <c r="Y89" s="168" t="e">
        <f ca="1">IF($C89-Y$1&lt;År1,0,X88*(1-VLOOKUP($A89,[1]Hugst!$R$5:$W$9,MATCH(ROUNDUP((Y$1)/10,0)*10,[1]Hugst!$R$4:$W$4,0))))</f>
        <v>#REF!</v>
      </c>
      <c r="Z89" s="168" t="e">
        <f ca="1">IF($C89-Z$1&lt;År1,0,Y88*(1-VLOOKUP($A89,[1]Hugst!$R$5:$W$9,MATCH(ROUNDUP((Z$1)/10,0)*10,[1]Hugst!$R$4:$W$4,0))))</f>
        <v>#REF!</v>
      </c>
      <c r="AA89" s="168" t="e">
        <f ca="1">IF($C89-AA$1&lt;År1,0,Z88*(1-VLOOKUP($A89,[1]Hugst!$R$5:$W$9,MATCH(ROUNDUP((AA$1)/10,0)*10,[1]Hugst!$R$4:$W$4,0))))</f>
        <v>#REF!</v>
      </c>
      <c r="AB89" s="168" t="e">
        <f ca="1">IF($C89-AB$1&lt;År1,0,AA88*(1-VLOOKUP($A89,[1]Hugst!$R$5:$W$9,MATCH(ROUNDUP((AB$1)/10,0)*10,[1]Hugst!$R$4:$W$4,0))))</f>
        <v>#REF!</v>
      </c>
      <c r="AC89" s="168" t="e">
        <f ca="1">IF($C89-AC$1&lt;År1,0,AB88*(1-VLOOKUP($A89,[1]Hugst!$R$5:$W$9,MATCH(ROUNDUP((AC$1)/10,0)*10,[1]Hugst!$R$4:$W$4,0))))</f>
        <v>#REF!</v>
      </c>
      <c r="AD89" s="168" t="e">
        <f ca="1">IF($C89-AD$1&lt;År1,0,AC88*(1-VLOOKUP($A89,[1]Hugst!$R$5:$W$9,MATCH(ROUNDUP((AD$1)/10,0)*10,[1]Hugst!$R$4:$W$4,0))))</f>
        <v>#REF!</v>
      </c>
      <c r="AE89" s="168" t="e">
        <f ca="1">IF($C89-AE$1&lt;År1,0,AD88*(1-VLOOKUP($A89,[1]Hugst!$R$5:$W$9,MATCH(ROUNDUP((AE$1)/10,0)*10,[1]Hugst!$R$4:$W$4,0))))</f>
        <v>#REF!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 t="e">
        <f t="shared" ca="1" si="1"/>
        <v>#REF!</v>
      </c>
      <c r="F90" s="168" t="e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#REF!</v>
      </c>
      <c r="G90" s="168" t="e">
        <f ca="1">IF($C90-G$1&lt;År1,0,F89*(1-VLOOKUP($A90,[1]Hugst!$R$5:$W$9,MATCH(ROUNDUP((G$1)/10,0)*10,[1]Hugst!$R$4:$W$4,0))))</f>
        <v>#REF!</v>
      </c>
      <c r="H90" s="168" t="e">
        <f ca="1">IF($C90-H$1&lt;År1,0,G89*(1-VLOOKUP($A90,[1]Hugst!$R$5:$W$9,MATCH(ROUNDUP((H$1)/10,0)*10,[1]Hugst!$R$4:$W$4,0))))</f>
        <v>#REF!</v>
      </c>
      <c r="I90" s="168" t="e">
        <f ca="1">IF($C90-I$1&lt;År1,0,H89*(1-VLOOKUP($A90,[1]Hugst!$R$5:$W$9,MATCH(ROUNDUP((I$1)/10,0)*10,[1]Hugst!$R$4:$W$4,0))))</f>
        <v>#REF!</v>
      </c>
      <c r="J90" s="168" t="e">
        <f ca="1">IF($C90-J$1&lt;År1,0,I89*(1-VLOOKUP($A90,[1]Hugst!$R$5:$W$9,MATCH(ROUNDUP((J$1)/10,0)*10,[1]Hugst!$R$4:$W$4,0))))</f>
        <v>#REF!</v>
      </c>
      <c r="K90" s="168" t="e">
        <f ca="1">IF($C90-K$1&lt;År1,0,J89*(1-VLOOKUP($A90,[1]Hugst!$R$5:$W$9,MATCH(ROUNDUP((K$1)/10,0)*10,[1]Hugst!$R$4:$W$4,0))))</f>
        <v>#REF!</v>
      </c>
      <c r="L90" s="168" t="e">
        <f ca="1">IF($C90-L$1&lt;År1,0,K89*(1-VLOOKUP($A90,[1]Hugst!$R$5:$W$9,MATCH(ROUNDUP((L$1)/10,0)*10,[1]Hugst!$R$4:$W$4,0))))</f>
        <v>#REF!</v>
      </c>
      <c r="M90" s="168" t="e">
        <f ca="1">IF($C90-M$1&lt;År1,0,L89*(1-VLOOKUP($A90,[1]Hugst!$R$5:$W$9,MATCH(ROUNDUP((M$1)/10,0)*10,[1]Hugst!$R$4:$W$4,0))))</f>
        <v>#REF!</v>
      </c>
      <c r="N90" s="168" t="e">
        <f ca="1">IF($C90-N$1&lt;År1,0,M89*(1-VLOOKUP($A90,[1]Hugst!$R$5:$W$9,MATCH(ROUNDUP((N$1)/10,0)*10,[1]Hugst!$R$4:$W$4,0))))</f>
        <v>#REF!</v>
      </c>
      <c r="O90" s="168" t="e">
        <f ca="1">IF($C90-O$1&lt;År1,0,N89*(1-VLOOKUP($A90,[1]Hugst!$R$5:$W$9,MATCH(ROUNDUP((O$1)/10,0)*10,[1]Hugst!$R$4:$W$4,0))))</f>
        <v>#REF!</v>
      </c>
      <c r="P90" s="168" t="e">
        <f ca="1">IF($C90-P$1&lt;År1,0,O89*(1-VLOOKUP($A90,[1]Hugst!$R$5:$W$9,MATCH(ROUNDUP((P$1)/10,0)*10,[1]Hugst!$R$4:$W$4,0))))</f>
        <v>#REF!</v>
      </c>
      <c r="Q90" s="168" t="e">
        <f ca="1">IF($C90-Q$1&lt;År1,0,P89*(1-VLOOKUP($A90,[1]Hugst!$R$5:$W$9,MATCH(ROUNDUP((Q$1)/10,0)*10,[1]Hugst!$R$4:$W$4,0))))</f>
        <v>#REF!</v>
      </c>
      <c r="R90" s="168" t="e">
        <f ca="1">IF($C90-R$1&lt;År1,0,Q89*(1-VLOOKUP($A90,[1]Hugst!$R$5:$W$9,MATCH(ROUNDUP((R$1)/10,0)*10,[1]Hugst!$R$4:$W$4,0))))</f>
        <v>#REF!</v>
      </c>
      <c r="S90" s="168" t="e">
        <f ca="1">IF($C90-S$1&lt;År1,0,R89*(1-VLOOKUP($A90,[1]Hugst!$R$5:$W$9,MATCH(ROUNDUP((S$1)/10,0)*10,[1]Hugst!$R$4:$W$4,0))))</f>
        <v>#REF!</v>
      </c>
      <c r="T90" s="168" t="e">
        <f ca="1">IF($C90-T$1&lt;År1,0,S89*(1-VLOOKUP($A90,[1]Hugst!$R$5:$W$9,MATCH(ROUNDUP((T$1)/10,0)*10,[1]Hugst!$R$4:$W$4,0))))</f>
        <v>#REF!</v>
      </c>
      <c r="U90" s="168" t="e">
        <f ca="1">IF($C90-U$1&lt;År1,0,T89*(1-VLOOKUP($A90,[1]Hugst!$R$5:$W$9,MATCH(ROUNDUP((U$1)/10,0)*10,[1]Hugst!$R$4:$W$4,0))))</f>
        <v>#REF!</v>
      </c>
      <c r="V90" s="168" t="e">
        <f ca="1">IF($C90-V$1&lt;År1,0,U89*(1-VLOOKUP($A90,[1]Hugst!$R$5:$W$9,MATCH(ROUNDUP((V$1)/10,0)*10,[1]Hugst!$R$4:$W$4,0))))</f>
        <v>#REF!</v>
      </c>
      <c r="W90" s="168" t="e">
        <f ca="1">IF($C90-W$1&lt;År1,0,V89*(1-VLOOKUP($A90,[1]Hugst!$R$5:$W$9,MATCH(ROUNDUP((W$1)/10,0)*10,[1]Hugst!$R$4:$W$4,0))))</f>
        <v>#REF!</v>
      </c>
      <c r="X90" s="168" t="e">
        <f ca="1">IF($C90-X$1&lt;År1,0,W89*(1-VLOOKUP($A90,[1]Hugst!$R$5:$W$9,MATCH(ROUNDUP((X$1)/10,0)*10,[1]Hugst!$R$4:$W$4,0))))</f>
        <v>#REF!</v>
      </c>
      <c r="Y90" s="168" t="e">
        <f ca="1">IF($C90-Y$1&lt;År1,0,X89*(1-VLOOKUP($A90,[1]Hugst!$R$5:$W$9,MATCH(ROUNDUP((Y$1)/10,0)*10,[1]Hugst!$R$4:$W$4,0))))</f>
        <v>#REF!</v>
      </c>
      <c r="Z90" s="168" t="e">
        <f ca="1">IF($C90-Z$1&lt;År1,0,Y89*(1-VLOOKUP($A90,[1]Hugst!$R$5:$W$9,MATCH(ROUNDUP((Z$1)/10,0)*10,[1]Hugst!$R$4:$W$4,0))))</f>
        <v>#REF!</v>
      </c>
      <c r="AA90" s="168" t="e">
        <f ca="1">IF($C90-AA$1&lt;År1,0,Z89*(1-VLOOKUP($A90,[1]Hugst!$R$5:$W$9,MATCH(ROUNDUP((AA$1)/10,0)*10,[1]Hugst!$R$4:$W$4,0))))</f>
        <v>#REF!</v>
      </c>
      <c r="AB90" s="168" t="e">
        <f ca="1">IF($C90-AB$1&lt;År1,0,AA89*(1-VLOOKUP($A90,[1]Hugst!$R$5:$W$9,MATCH(ROUNDUP((AB$1)/10,0)*10,[1]Hugst!$R$4:$W$4,0))))</f>
        <v>#REF!</v>
      </c>
      <c r="AC90" s="168" t="e">
        <f ca="1">IF($C90-AC$1&lt;År1,0,AB89*(1-VLOOKUP($A90,[1]Hugst!$R$5:$W$9,MATCH(ROUNDUP((AC$1)/10,0)*10,[1]Hugst!$R$4:$W$4,0))))</f>
        <v>#REF!</v>
      </c>
      <c r="AD90" s="168" t="e">
        <f ca="1">IF($C90-AD$1&lt;År1,0,AC89*(1-VLOOKUP($A90,[1]Hugst!$R$5:$W$9,MATCH(ROUNDUP((AD$1)/10,0)*10,[1]Hugst!$R$4:$W$4,0))))</f>
        <v>#REF!</v>
      </c>
      <c r="AE90" s="168" t="e">
        <f ca="1">IF($C90-AE$1&lt;År1,0,AD89*(1-VLOOKUP($A90,[1]Hugst!$R$5:$W$9,MATCH(ROUNDUP((AE$1)/10,0)*10,[1]Hugst!$R$4:$W$4,0))))</f>
        <v>#REF!</v>
      </c>
      <c r="AF90" s="168" t="e">
        <f ca="1">IF($C90-AF$1&lt;År1,0,AE89*(1-VLOOKUP($A90,[1]Hugst!$R$5:$W$9,MATCH(ROUNDUP((AF$1)/10,0)*10,[1]Hugst!$R$4:$W$4,0))))</f>
        <v>#REF!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 t="e">
        <f t="shared" ca="1" si="1"/>
        <v>#REF!</v>
      </c>
      <c r="F91" s="168" t="e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#REF!</v>
      </c>
      <c r="G91" s="168" t="e">
        <f ca="1">IF($C91-G$1&lt;År1,0,F90*(1-VLOOKUP($A91,[1]Hugst!$R$5:$W$9,MATCH(ROUNDUP((G$1)/10,0)*10,[1]Hugst!$R$4:$W$4,0))))</f>
        <v>#REF!</v>
      </c>
      <c r="H91" s="168" t="e">
        <f ca="1">IF($C91-H$1&lt;År1,0,G90*(1-VLOOKUP($A91,[1]Hugst!$R$5:$W$9,MATCH(ROUNDUP((H$1)/10,0)*10,[1]Hugst!$R$4:$W$4,0))))</f>
        <v>#REF!</v>
      </c>
      <c r="I91" s="168" t="e">
        <f ca="1">IF($C91-I$1&lt;År1,0,H90*(1-VLOOKUP($A91,[1]Hugst!$R$5:$W$9,MATCH(ROUNDUP((I$1)/10,0)*10,[1]Hugst!$R$4:$W$4,0))))</f>
        <v>#REF!</v>
      </c>
      <c r="J91" s="168" t="e">
        <f ca="1">IF($C91-J$1&lt;År1,0,I90*(1-VLOOKUP($A91,[1]Hugst!$R$5:$W$9,MATCH(ROUNDUP((J$1)/10,0)*10,[1]Hugst!$R$4:$W$4,0))))</f>
        <v>#REF!</v>
      </c>
      <c r="K91" s="168" t="e">
        <f ca="1">IF($C91-K$1&lt;År1,0,J90*(1-VLOOKUP($A91,[1]Hugst!$R$5:$W$9,MATCH(ROUNDUP((K$1)/10,0)*10,[1]Hugst!$R$4:$W$4,0))))</f>
        <v>#REF!</v>
      </c>
      <c r="L91" s="168" t="e">
        <f ca="1">IF($C91-L$1&lt;År1,0,K90*(1-VLOOKUP($A91,[1]Hugst!$R$5:$W$9,MATCH(ROUNDUP((L$1)/10,0)*10,[1]Hugst!$R$4:$W$4,0))))</f>
        <v>#REF!</v>
      </c>
      <c r="M91" s="168" t="e">
        <f ca="1">IF($C91-M$1&lt;År1,0,L90*(1-VLOOKUP($A91,[1]Hugst!$R$5:$W$9,MATCH(ROUNDUP((M$1)/10,0)*10,[1]Hugst!$R$4:$W$4,0))))</f>
        <v>#REF!</v>
      </c>
      <c r="N91" s="168" t="e">
        <f ca="1">IF($C91-N$1&lt;År1,0,M90*(1-VLOOKUP($A91,[1]Hugst!$R$5:$W$9,MATCH(ROUNDUP((N$1)/10,0)*10,[1]Hugst!$R$4:$W$4,0))))</f>
        <v>#REF!</v>
      </c>
      <c r="O91" s="168" t="e">
        <f ca="1">IF($C91-O$1&lt;År1,0,N90*(1-VLOOKUP($A91,[1]Hugst!$R$5:$W$9,MATCH(ROUNDUP((O$1)/10,0)*10,[1]Hugst!$R$4:$W$4,0))))</f>
        <v>#REF!</v>
      </c>
      <c r="P91" s="168" t="e">
        <f ca="1">IF($C91-P$1&lt;År1,0,O90*(1-VLOOKUP($A91,[1]Hugst!$R$5:$W$9,MATCH(ROUNDUP((P$1)/10,0)*10,[1]Hugst!$R$4:$W$4,0))))</f>
        <v>#REF!</v>
      </c>
      <c r="Q91" s="168" t="e">
        <f ca="1">IF($C91-Q$1&lt;År1,0,P90*(1-VLOOKUP($A91,[1]Hugst!$R$5:$W$9,MATCH(ROUNDUP((Q$1)/10,0)*10,[1]Hugst!$R$4:$W$4,0))))</f>
        <v>#REF!</v>
      </c>
      <c r="R91" s="168" t="e">
        <f ca="1">IF($C91-R$1&lt;År1,0,Q90*(1-VLOOKUP($A91,[1]Hugst!$R$5:$W$9,MATCH(ROUNDUP((R$1)/10,0)*10,[1]Hugst!$R$4:$W$4,0))))</f>
        <v>#REF!</v>
      </c>
      <c r="S91" s="168" t="e">
        <f ca="1">IF($C91-S$1&lt;År1,0,R90*(1-VLOOKUP($A91,[1]Hugst!$R$5:$W$9,MATCH(ROUNDUP((S$1)/10,0)*10,[1]Hugst!$R$4:$W$4,0))))</f>
        <v>#REF!</v>
      </c>
      <c r="T91" s="168" t="e">
        <f ca="1">IF($C91-T$1&lt;År1,0,S90*(1-VLOOKUP($A91,[1]Hugst!$R$5:$W$9,MATCH(ROUNDUP((T$1)/10,0)*10,[1]Hugst!$R$4:$W$4,0))))</f>
        <v>#REF!</v>
      </c>
      <c r="U91" s="168" t="e">
        <f ca="1">IF($C91-U$1&lt;År1,0,T90*(1-VLOOKUP($A91,[1]Hugst!$R$5:$W$9,MATCH(ROUNDUP((U$1)/10,0)*10,[1]Hugst!$R$4:$W$4,0))))</f>
        <v>#REF!</v>
      </c>
      <c r="V91" s="168" t="e">
        <f ca="1">IF($C91-V$1&lt;År1,0,U90*(1-VLOOKUP($A91,[1]Hugst!$R$5:$W$9,MATCH(ROUNDUP((V$1)/10,0)*10,[1]Hugst!$R$4:$W$4,0))))</f>
        <v>#REF!</v>
      </c>
      <c r="W91" s="168" t="e">
        <f ca="1">IF($C91-W$1&lt;År1,0,V90*(1-VLOOKUP($A91,[1]Hugst!$R$5:$W$9,MATCH(ROUNDUP((W$1)/10,0)*10,[1]Hugst!$R$4:$W$4,0))))</f>
        <v>#REF!</v>
      </c>
      <c r="X91" s="168" t="e">
        <f ca="1">IF($C91-X$1&lt;År1,0,W90*(1-VLOOKUP($A91,[1]Hugst!$R$5:$W$9,MATCH(ROUNDUP((X$1)/10,0)*10,[1]Hugst!$R$4:$W$4,0))))</f>
        <v>#REF!</v>
      </c>
      <c r="Y91" s="168" t="e">
        <f ca="1">IF($C91-Y$1&lt;År1,0,X90*(1-VLOOKUP($A91,[1]Hugst!$R$5:$W$9,MATCH(ROUNDUP((Y$1)/10,0)*10,[1]Hugst!$R$4:$W$4,0))))</f>
        <v>#REF!</v>
      </c>
      <c r="Z91" s="168" t="e">
        <f ca="1">IF($C91-Z$1&lt;År1,0,Y90*(1-VLOOKUP($A91,[1]Hugst!$R$5:$W$9,MATCH(ROUNDUP((Z$1)/10,0)*10,[1]Hugst!$R$4:$W$4,0))))</f>
        <v>#REF!</v>
      </c>
      <c r="AA91" s="168" t="e">
        <f ca="1">IF($C91-AA$1&lt;År1,0,Z90*(1-VLOOKUP($A91,[1]Hugst!$R$5:$W$9,MATCH(ROUNDUP((AA$1)/10,0)*10,[1]Hugst!$R$4:$W$4,0))))</f>
        <v>#REF!</v>
      </c>
      <c r="AB91" s="168" t="e">
        <f ca="1">IF($C91-AB$1&lt;År1,0,AA90*(1-VLOOKUP($A91,[1]Hugst!$R$5:$W$9,MATCH(ROUNDUP((AB$1)/10,0)*10,[1]Hugst!$R$4:$W$4,0))))</f>
        <v>#REF!</v>
      </c>
      <c r="AC91" s="168" t="e">
        <f ca="1">IF($C91-AC$1&lt;År1,0,AB90*(1-VLOOKUP($A91,[1]Hugst!$R$5:$W$9,MATCH(ROUNDUP((AC$1)/10,0)*10,[1]Hugst!$R$4:$W$4,0))))</f>
        <v>#REF!</v>
      </c>
      <c r="AD91" s="168" t="e">
        <f ca="1">IF($C91-AD$1&lt;År1,0,AC90*(1-VLOOKUP($A91,[1]Hugst!$R$5:$W$9,MATCH(ROUNDUP((AD$1)/10,0)*10,[1]Hugst!$R$4:$W$4,0))))</f>
        <v>#REF!</v>
      </c>
      <c r="AE91" s="168" t="e">
        <f ca="1">IF($C91-AE$1&lt;År1,0,AD90*(1-VLOOKUP($A91,[1]Hugst!$R$5:$W$9,MATCH(ROUNDUP((AE$1)/10,0)*10,[1]Hugst!$R$4:$W$4,0))))</f>
        <v>#REF!</v>
      </c>
      <c r="AF91" s="168" t="e">
        <f ca="1">IF($C91-AF$1&lt;År1,0,AE90*(1-VLOOKUP($A91,[1]Hugst!$R$5:$W$9,MATCH(ROUNDUP((AF$1)/10,0)*10,[1]Hugst!$R$4:$W$4,0))))</f>
        <v>#REF!</v>
      </c>
      <c r="AG91" s="168" t="e">
        <f ca="1">IF($C91-AG$1&lt;År1,0,AF90*(1-VLOOKUP($A91,[1]Hugst!$R$5:$W$9,MATCH(ROUNDUP((AG$1)/10,0)*10,[1]Hugst!$R$4:$W$4,0))))</f>
        <v>#REF!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 t="e">
        <f t="shared" ca="1" si="1"/>
        <v>#REF!</v>
      </c>
      <c r="F92" s="168" t="e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#REF!</v>
      </c>
      <c r="G92" s="168" t="e">
        <f ca="1">IF($C92-G$1&lt;År1,0,F91*(1-VLOOKUP($A92,[1]Hugst!$R$5:$W$9,MATCH(ROUNDUP((G$1)/10,0)*10,[1]Hugst!$R$4:$W$4,0))))</f>
        <v>#REF!</v>
      </c>
      <c r="H92" s="168" t="e">
        <f ca="1">IF($C92-H$1&lt;År1,0,G91*(1-VLOOKUP($A92,[1]Hugst!$R$5:$W$9,MATCH(ROUNDUP((H$1)/10,0)*10,[1]Hugst!$R$4:$W$4,0))))</f>
        <v>#REF!</v>
      </c>
      <c r="I92" s="168" t="e">
        <f ca="1">IF($C92-I$1&lt;År1,0,H91*(1-VLOOKUP($A92,[1]Hugst!$R$5:$W$9,MATCH(ROUNDUP((I$1)/10,0)*10,[1]Hugst!$R$4:$W$4,0))))</f>
        <v>#REF!</v>
      </c>
      <c r="J92" s="168" t="e">
        <f ca="1">IF($C92-J$1&lt;År1,0,I91*(1-VLOOKUP($A92,[1]Hugst!$R$5:$W$9,MATCH(ROUNDUP((J$1)/10,0)*10,[1]Hugst!$R$4:$W$4,0))))</f>
        <v>#REF!</v>
      </c>
      <c r="K92" s="168" t="e">
        <f ca="1">IF($C92-K$1&lt;År1,0,J91*(1-VLOOKUP($A92,[1]Hugst!$R$5:$W$9,MATCH(ROUNDUP((K$1)/10,0)*10,[1]Hugst!$R$4:$W$4,0))))</f>
        <v>#REF!</v>
      </c>
      <c r="L92" s="168" t="e">
        <f ca="1">IF($C92-L$1&lt;År1,0,K91*(1-VLOOKUP($A92,[1]Hugst!$R$5:$W$9,MATCH(ROUNDUP((L$1)/10,0)*10,[1]Hugst!$R$4:$W$4,0))))</f>
        <v>#REF!</v>
      </c>
      <c r="M92" s="168" t="e">
        <f ca="1">IF($C92-M$1&lt;År1,0,L91*(1-VLOOKUP($A92,[1]Hugst!$R$5:$W$9,MATCH(ROUNDUP((M$1)/10,0)*10,[1]Hugst!$R$4:$W$4,0))))</f>
        <v>#REF!</v>
      </c>
      <c r="N92" s="168" t="e">
        <f ca="1">IF($C92-N$1&lt;År1,0,M91*(1-VLOOKUP($A92,[1]Hugst!$R$5:$W$9,MATCH(ROUNDUP((N$1)/10,0)*10,[1]Hugst!$R$4:$W$4,0))))</f>
        <v>#REF!</v>
      </c>
      <c r="O92" s="168" t="e">
        <f ca="1">IF($C92-O$1&lt;År1,0,N91*(1-VLOOKUP($A92,[1]Hugst!$R$5:$W$9,MATCH(ROUNDUP((O$1)/10,0)*10,[1]Hugst!$R$4:$W$4,0))))</f>
        <v>#REF!</v>
      </c>
      <c r="P92" s="168" t="e">
        <f ca="1">IF($C92-P$1&lt;År1,0,O91*(1-VLOOKUP($A92,[1]Hugst!$R$5:$W$9,MATCH(ROUNDUP((P$1)/10,0)*10,[1]Hugst!$R$4:$W$4,0))))</f>
        <v>#REF!</v>
      </c>
      <c r="Q92" s="168" t="e">
        <f ca="1">IF($C92-Q$1&lt;År1,0,P91*(1-VLOOKUP($A92,[1]Hugst!$R$5:$W$9,MATCH(ROUNDUP((Q$1)/10,0)*10,[1]Hugst!$R$4:$W$4,0))))</f>
        <v>#REF!</v>
      </c>
      <c r="R92" s="168" t="e">
        <f ca="1">IF($C92-R$1&lt;År1,0,Q91*(1-VLOOKUP($A92,[1]Hugst!$R$5:$W$9,MATCH(ROUNDUP((R$1)/10,0)*10,[1]Hugst!$R$4:$W$4,0))))</f>
        <v>#REF!</v>
      </c>
      <c r="S92" s="168" t="e">
        <f ca="1">IF($C92-S$1&lt;År1,0,R91*(1-VLOOKUP($A92,[1]Hugst!$R$5:$W$9,MATCH(ROUNDUP((S$1)/10,0)*10,[1]Hugst!$R$4:$W$4,0))))</f>
        <v>#REF!</v>
      </c>
      <c r="T92" s="168" t="e">
        <f ca="1">IF($C92-T$1&lt;År1,0,S91*(1-VLOOKUP($A92,[1]Hugst!$R$5:$W$9,MATCH(ROUNDUP((T$1)/10,0)*10,[1]Hugst!$R$4:$W$4,0))))</f>
        <v>#REF!</v>
      </c>
      <c r="U92" s="168" t="e">
        <f ca="1">IF($C92-U$1&lt;År1,0,T91*(1-VLOOKUP($A92,[1]Hugst!$R$5:$W$9,MATCH(ROUNDUP((U$1)/10,0)*10,[1]Hugst!$R$4:$W$4,0))))</f>
        <v>#REF!</v>
      </c>
      <c r="V92" s="168" t="e">
        <f ca="1">IF($C92-V$1&lt;År1,0,U91*(1-VLOOKUP($A92,[1]Hugst!$R$5:$W$9,MATCH(ROUNDUP((V$1)/10,0)*10,[1]Hugst!$R$4:$W$4,0))))</f>
        <v>#REF!</v>
      </c>
      <c r="W92" s="168" t="e">
        <f ca="1">IF($C92-W$1&lt;År1,0,V91*(1-VLOOKUP($A92,[1]Hugst!$R$5:$W$9,MATCH(ROUNDUP((W$1)/10,0)*10,[1]Hugst!$R$4:$W$4,0))))</f>
        <v>#REF!</v>
      </c>
      <c r="X92" s="168" t="e">
        <f ca="1">IF($C92-X$1&lt;År1,0,W91*(1-VLOOKUP($A92,[1]Hugst!$R$5:$W$9,MATCH(ROUNDUP((X$1)/10,0)*10,[1]Hugst!$R$4:$W$4,0))))</f>
        <v>#REF!</v>
      </c>
      <c r="Y92" s="168" t="e">
        <f ca="1">IF($C92-Y$1&lt;År1,0,X91*(1-VLOOKUP($A92,[1]Hugst!$R$5:$W$9,MATCH(ROUNDUP((Y$1)/10,0)*10,[1]Hugst!$R$4:$W$4,0))))</f>
        <v>#REF!</v>
      </c>
      <c r="Z92" s="168" t="e">
        <f ca="1">IF($C92-Z$1&lt;År1,0,Y91*(1-VLOOKUP($A92,[1]Hugst!$R$5:$W$9,MATCH(ROUNDUP((Z$1)/10,0)*10,[1]Hugst!$R$4:$W$4,0))))</f>
        <v>#REF!</v>
      </c>
      <c r="AA92" s="168" t="e">
        <f ca="1">IF($C92-AA$1&lt;År1,0,Z91*(1-VLOOKUP($A92,[1]Hugst!$R$5:$W$9,MATCH(ROUNDUP((AA$1)/10,0)*10,[1]Hugst!$R$4:$W$4,0))))</f>
        <v>#REF!</v>
      </c>
      <c r="AB92" s="168" t="e">
        <f ca="1">IF($C92-AB$1&lt;År1,0,AA91*(1-VLOOKUP($A92,[1]Hugst!$R$5:$W$9,MATCH(ROUNDUP((AB$1)/10,0)*10,[1]Hugst!$R$4:$W$4,0))))</f>
        <v>#REF!</v>
      </c>
      <c r="AC92" s="168" t="e">
        <f ca="1">IF($C92-AC$1&lt;År1,0,AB91*(1-VLOOKUP($A92,[1]Hugst!$R$5:$W$9,MATCH(ROUNDUP((AC$1)/10,0)*10,[1]Hugst!$R$4:$W$4,0))))</f>
        <v>#REF!</v>
      </c>
      <c r="AD92" s="168" t="e">
        <f ca="1">IF($C92-AD$1&lt;År1,0,AC91*(1-VLOOKUP($A92,[1]Hugst!$R$5:$W$9,MATCH(ROUNDUP((AD$1)/10,0)*10,[1]Hugst!$R$4:$W$4,0))))</f>
        <v>#REF!</v>
      </c>
      <c r="AE92" s="168" t="e">
        <f ca="1">IF($C92-AE$1&lt;År1,0,AD91*(1-VLOOKUP($A92,[1]Hugst!$R$5:$W$9,MATCH(ROUNDUP((AE$1)/10,0)*10,[1]Hugst!$R$4:$W$4,0))))</f>
        <v>#REF!</v>
      </c>
      <c r="AF92" s="168" t="e">
        <f ca="1">IF($C92-AF$1&lt;År1,0,AE91*(1-VLOOKUP($A92,[1]Hugst!$R$5:$W$9,MATCH(ROUNDUP((AF$1)/10,0)*10,[1]Hugst!$R$4:$W$4,0))))</f>
        <v>#REF!</v>
      </c>
      <c r="AG92" s="168" t="e">
        <f ca="1">IF($C92-AG$1&lt;År1,0,AF91*(1-VLOOKUP($A92,[1]Hugst!$R$5:$W$9,MATCH(ROUNDUP((AG$1)/10,0)*10,[1]Hugst!$R$4:$W$4,0))))</f>
        <v>#REF!</v>
      </c>
      <c r="AH92" s="168" t="e">
        <f ca="1">IF($C92-AH$1&lt;År1,0,AG91*(1-VLOOKUP($A92,[1]Hugst!$R$5:$W$9,MATCH(ROUNDUP((AH$1)/10,0)*10,[1]Hugst!$R$4:$W$4,0))))</f>
        <v>#REF!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 t="e">
        <f t="shared" ca="1" si="1"/>
        <v>#REF!</v>
      </c>
      <c r="F93" s="168" t="e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#REF!</v>
      </c>
      <c r="G93" s="168" t="e">
        <f ca="1">IF($C93-G$1&lt;År1,0,F92*(1-VLOOKUP($A93,[1]Hugst!$R$5:$W$9,MATCH(ROUNDUP((G$1)/10,0)*10,[1]Hugst!$R$4:$W$4,0))))</f>
        <v>#REF!</v>
      </c>
      <c r="H93" s="168" t="e">
        <f ca="1">IF($C93-H$1&lt;År1,0,G92*(1-VLOOKUP($A93,[1]Hugst!$R$5:$W$9,MATCH(ROUNDUP((H$1)/10,0)*10,[1]Hugst!$R$4:$W$4,0))))</f>
        <v>#REF!</v>
      </c>
      <c r="I93" s="168" t="e">
        <f ca="1">IF($C93-I$1&lt;År1,0,H92*(1-VLOOKUP($A93,[1]Hugst!$R$5:$W$9,MATCH(ROUNDUP((I$1)/10,0)*10,[1]Hugst!$R$4:$W$4,0))))</f>
        <v>#REF!</v>
      </c>
      <c r="J93" s="168" t="e">
        <f ca="1">IF($C93-J$1&lt;År1,0,I92*(1-VLOOKUP($A93,[1]Hugst!$R$5:$W$9,MATCH(ROUNDUP((J$1)/10,0)*10,[1]Hugst!$R$4:$W$4,0))))</f>
        <v>#REF!</v>
      </c>
      <c r="K93" s="168" t="e">
        <f ca="1">IF($C93-K$1&lt;År1,0,J92*(1-VLOOKUP($A93,[1]Hugst!$R$5:$W$9,MATCH(ROUNDUP((K$1)/10,0)*10,[1]Hugst!$R$4:$W$4,0))))</f>
        <v>#REF!</v>
      </c>
      <c r="L93" s="168" t="e">
        <f ca="1">IF($C93-L$1&lt;År1,0,K92*(1-VLOOKUP($A93,[1]Hugst!$R$5:$W$9,MATCH(ROUNDUP((L$1)/10,0)*10,[1]Hugst!$R$4:$W$4,0))))</f>
        <v>#REF!</v>
      </c>
      <c r="M93" s="168" t="e">
        <f ca="1">IF($C93-M$1&lt;År1,0,L92*(1-VLOOKUP($A93,[1]Hugst!$R$5:$W$9,MATCH(ROUNDUP((M$1)/10,0)*10,[1]Hugst!$R$4:$W$4,0))))</f>
        <v>#REF!</v>
      </c>
      <c r="N93" s="168" t="e">
        <f ca="1">IF($C93-N$1&lt;År1,0,M92*(1-VLOOKUP($A93,[1]Hugst!$R$5:$W$9,MATCH(ROUNDUP((N$1)/10,0)*10,[1]Hugst!$R$4:$W$4,0))))</f>
        <v>#REF!</v>
      </c>
      <c r="O93" s="168" t="e">
        <f ca="1">IF($C93-O$1&lt;År1,0,N92*(1-VLOOKUP($A93,[1]Hugst!$R$5:$W$9,MATCH(ROUNDUP((O$1)/10,0)*10,[1]Hugst!$R$4:$W$4,0))))</f>
        <v>#REF!</v>
      </c>
      <c r="P93" s="168" t="e">
        <f ca="1">IF($C93-P$1&lt;År1,0,O92*(1-VLOOKUP($A93,[1]Hugst!$R$5:$W$9,MATCH(ROUNDUP((P$1)/10,0)*10,[1]Hugst!$R$4:$W$4,0))))</f>
        <v>#REF!</v>
      </c>
      <c r="Q93" s="168" t="e">
        <f ca="1">IF($C93-Q$1&lt;År1,0,P92*(1-VLOOKUP($A93,[1]Hugst!$R$5:$W$9,MATCH(ROUNDUP((Q$1)/10,0)*10,[1]Hugst!$R$4:$W$4,0))))</f>
        <v>#REF!</v>
      </c>
      <c r="R93" s="168" t="e">
        <f ca="1">IF($C93-R$1&lt;År1,0,Q92*(1-VLOOKUP($A93,[1]Hugst!$R$5:$W$9,MATCH(ROUNDUP((R$1)/10,0)*10,[1]Hugst!$R$4:$W$4,0))))</f>
        <v>#REF!</v>
      </c>
      <c r="S93" s="168" t="e">
        <f ca="1">IF($C93-S$1&lt;År1,0,R92*(1-VLOOKUP($A93,[1]Hugst!$R$5:$W$9,MATCH(ROUNDUP((S$1)/10,0)*10,[1]Hugst!$R$4:$W$4,0))))</f>
        <v>#REF!</v>
      </c>
      <c r="T93" s="168" t="e">
        <f ca="1">IF($C93-T$1&lt;År1,0,S92*(1-VLOOKUP($A93,[1]Hugst!$R$5:$W$9,MATCH(ROUNDUP((T$1)/10,0)*10,[1]Hugst!$R$4:$W$4,0))))</f>
        <v>#REF!</v>
      </c>
      <c r="U93" s="168" t="e">
        <f ca="1">IF($C93-U$1&lt;År1,0,T92*(1-VLOOKUP($A93,[1]Hugst!$R$5:$W$9,MATCH(ROUNDUP((U$1)/10,0)*10,[1]Hugst!$R$4:$W$4,0))))</f>
        <v>#REF!</v>
      </c>
      <c r="V93" s="168" t="e">
        <f ca="1">IF($C93-V$1&lt;År1,0,U92*(1-VLOOKUP($A93,[1]Hugst!$R$5:$W$9,MATCH(ROUNDUP((V$1)/10,0)*10,[1]Hugst!$R$4:$W$4,0))))</f>
        <v>#REF!</v>
      </c>
      <c r="W93" s="168" t="e">
        <f ca="1">IF($C93-W$1&lt;År1,0,V92*(1-VLOOKUP($A93,[1]Hugst!$R$5:$W$9,MATCH(ROUNDUP((W$1)/10,0)*10,[1]Hugst!$R$4:$W$4,0))))</f>
        <v>#REF!</v>
      </c>
      <c r="X93" s="168" t="e">
        <f ca="1">IF($C93-X$1&lt;År1,0,W92*(1-VLOOKUP($A93,[1]Hugst!$R$5:$W$9,MATCH(ROUNDUP((X$1)/10,0)*10,[1]Hugst!$R$4:$W$4,0))))</f>
        <v>#REF!</v>
      </c>
      <c r="Y93" s="168" t="e">
        <f ca="1">IF($C93-Y$1&lt;År1,0,X92*(1-VLOOKUP($A93,[1]Hugst!$R$5:$W$9,MATCH(ROUNDUP((Y$1)/10,0)*10,[1]Hugst!$R$4:$W$4,0))))</f>
        <v>#REF!</v>
      </c>
      <c r="Z93" s="168" t="e">
        <f ca="1">IF($C93-Z$1&lt;År1,0,Y92*(1-VLOOKUP($A93,[1]Hugst!$R$5:$W$9,MATCH(ROUNDUP((Z$1)/10,0)*10,[1]Hugst!$R$4:$W$4,0))))</f>
        <v>#REF!</v>
      </c>
      <c r="AA93" s="168" t="e">
        <f ca="1">IF($C93-AA$1&lt;År1,0,Z92*(1-VLOOKUP($A93,[1]Hugst!$R$5:$W$9,MATCH(ROUNDUP((AA$1)/10,0)*10,[1]Hugst!$R$4:$W$4,0))))</f>
        <v>#REF!</v>
      </c>
      <c r="AB93" s="168" t="e">
        <f ca="1">IF($C93-AB$1&lt;År1,0,AA92*(1-VLOOKUP($A93,[1]Hugst!$R$5:$W$9,MATCH(ROUNDUP((AB$1)/10,0)*10,[1]Hugst!$R$4:$W$4,0))))</f>
        <v>#REF!</v>
      </c>
      <c r="AC93" s="168" t="e">
        <f ca="1">IF($C93-AC$1&lt;År1,0,AB92*(1-VLOOKUP($A93,[1]Hugst!$R$5:$W$9,MATCH(ROUNDUP((AC$1)/10,0)*10,[1]Hugst!$R$4:$W$4,0))))</f>
        <v>#REF!</v>
      </c>
      <c r="AD93" s="168" t="e">
        <f ca="1">IF($C93-AD$1&lt;År1,0,AC92*(1-VLOOKUP($A93,[1]Hugst!$R$5:$W$9,MATCH(ROUNDUP((AD$1)/10,0)*10,[1]Hugst!$R$4:$W$4,0))))</f>
        <v>#REF!</v>
      </c>
      <c r="AE93" s="168" t="e">
        <f ca="1">IF($C93-AE$1&lt;År1,0,AD92*(1-VLOOKUP($A93,[1]Hugst!$R$5:$W$9,MATCH(ROUNDUP((AE$1)/10,0)*10,[1]Hugst!$R$4:$W$4,0))))</f>
        <v>#REF!</v>
      </c>
      <c r="AF93" s="168" t="e">
        <f ca="1">IF($C93-AF$1&lt;År1,0,AE92*(1-VLOOKUP($A93,[1]Hugst!$R$5:$W$9,MATCH(ROUNDUP((AF$1)/10,0)*10,[1]Hugst!$R$4:$W$4,0))))</f>
        <v>#REF!</v>
      </c>
      <c r="AG93" s="168" t="e">
        <f ca="1">IF($C93-AG$1&lt;År1,0,AF92*(1-VLOOKUP($A93,[1]Hugst!$R$5:$W$9,MATCH(ROUNDUP((AG$1)/10,0)*10,[1]Hugst!$R$4:$W$4,0))))</f>
        <v>#REF!</v>
      </c>
      <c r="AH93" s="168" t="e">
        <f ca="1">IF($C93-AH$1&lt;År1,0,AG92*(1-VLOOKUP($A93,[1]Hugst!$R$5:$W$9,MATCH(ROUNDUP((AH$1)/10,0)*10,[1]Hugst!$R$4:$W$4,0))))</f>
        <v>#REF!</v>
      </c>
      <c r="AI93" s="168" t="e">
        <f ca="1">IF($C93-AI$1&lt;År1,0,AH92*(1-VLOOKUP($A93,[1]Hugst!$R$5:$W$9,MATCH(ROUNDUP((AI$1)/10,0)*10,[1]Hugst!$R$4:$W$4,0))))</f>
        <v>#REF!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 t="e">
        <f t="shared" ca="1" si="1"/>
        <v>#REF!</v>
      </c>
      <c r="F94" s="168" t="e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#REF!</v>
      </c>
      <c r="G94" s="168" t="e">
        <f ca="1">IF($C94-G$1&lt;År1,0,F93*(1-VLOOKUP($A94,[1]Hugst!$R$5:$W$9,MATCH(ROUNDUP((G$1)/10,0)*10,[1]Hugst!$R$4:$W$4,0))))</f>
        <v>#REF!</v>
      </c>
      <c r="H94" s="168" t="e">
        <f ca="1">IF($C94-H$1&lt;År1,0,G93*(1-VLOOKUP($A94,[1]Hugst!$R$5:$W$9,MATCH(ROUNDUP((H$1)/10,0)*10,[1]Hugst!$R$4:$W$4,0))))</f>
        <v>#REF!</v>
      </c>
      <c r="I94" s="168" t="e">
        <f ca="1">IF($C94-I$1&lt;År1,0,H93*(1-VLOOKUP($A94,[1]Hugst!$R$5:$W$9,MATCH(ROUNDUP((I$1)/10,0)*10,[1]Hugst!$R$4:$W$4,0))))</f>
        <v>#REF!</v>
      </c>
      <c r="J94" s="168" t="e">
        <f ca="1">IF($C94-J$1&lt;År1,0,I93*(1-VLOOKUP($A94,[1]Hugst!$R$5:$W$9,MATCH(ROUNDUP((J$1)/10,0)*10,[1]Hugst!$R$4:$W$4,0))))</f>
        <v>#REF!</v>
      </c>
      <c r="K94" s="168" t="e">
        <f ca="1">IF($C94-K$1&lt;År1,0,J93*(1-VLOOKUP($A94,[1]Hugst!$R$5:$W$9,MATCH(ROUNDUP((K$1)/10,0)*10,[1]Hugst!$R$4:$W$4,0))))</f>
        <v>#REF!</v>
      </c>
      <c r="L94" s="168" t="e">
        <f ca="1">IF($C94-L$1&lt;År1,0,K93*(1-VLOOKUP($A94,[1]Hugst!$R$5:$W$9,MATCH(ROUNDUP((L$1)/10,0)*10,[1]Hugst!$R$4:$W$4,0))))</f>
        <v>#REF!</v>
      </c>
      <c r="M94" s="168" t="e">
        <f ca="1">IF($C94-M$1&lt;År1,0,L93*(1-VLOOKUP($A94,[1]Hugst!$R$5:$W$9,MATCH(ROUNDUP((M$1)/10,0)*10,[1]Hugst!$R$4:$W$4,0))))</f>
        <v>#REF!</v>
      </c>
      <c r="N94" s="168" t="e">
        <f ca="1">IF($C94-N$1&lt;År1,0,M93*(1-VLOOKUP($A94,[1]Hugst!$R$5:$W$9,MATCH(ROUNDUP((N$1)/10,0)*10,[1]Hugst!$R$4:$W$4,0))))</f>
        <v>#REF!</v>
      </c>
      <c r="O94" s="168" t="e">
        <f ca="1">IF($C94-O$1&lt;År1,0,N93*(1-VLOOKUP($A94,[1]Hugst!$R$5:$W$9,MATCH(ROUNDUP((O$1)/10,0)*10,[1]Hugst!$R$4:$W$4,0))))</f>
        <v>#REF!</v>
      </c>
      <c r="P94" s="168" t="e">
        <f ca="1">IF($C94-P$1&lt;År1,0,O93*(1-VLOOKUP($A94,[1]Hugst!$R$5:$W$9,MATCH(ROUNDUP((P$1)/10,0)*10,[1]Hugst!$R$4:$W$4,0))))</f>
        <v>#REF!</v>
      </c>
      <c r="Q94" s="168" t="e">
        <f ca="1">IF($C94-Q$1&lt;År1,0,P93*(1-VLOOKUP($A94,[1]Hugst!$R$5:$W$9,MATCH(ROUNDUP((Q$1)/10,0)*10,[1]Hugst!$R$4:$W$4,0))))</f>
        <v>#REF!</v>
      </c>
      <c r="R94" s="168" t="e">
        <f ca="1">IF($C94-R$1&lt;År1,0,Q93*(1-VLOOKUP($A94,[1]Hugst!$R$5:$W$9,MATCH(ROUNDUP((R$1)/10,0)*10,[1]Hugst!$R$4:$W$4,0))))</f>
        <v>#REF!</v>
      </c>
      <c r="S94" s="168" t="e">
        <f ca="1">IF($C94-S$1&lt;År1,0,R93*(1-VLOOKUP($A94,[1]Hugst!$R$5:$W$9,MATCH(ROUNDUP((S$1)/10,0)*10,[1]Hugst!$R$4:$W$4,0))))</f>
        <v>#REF!</v>
      </c>
      <c r="T94" s="168" t="e">
        <f ca="1">IF($C94-T$1&lt;År1,0,S93*(1-VLOOKUP($A94,[1]Hugst!$R$5:$W$9,MATCH(ROUNDUP((T$1)/10,0)*10,[1]Hugst!$R$4:$W$4,0))))</f>
        <v>#REF!</v>
      </c>
      <c r="U94" s="168" t="e">
        <f ca="1">IF($C94-U$1&lt;År1,0,T93*(1-VLOOKUP($A94,[1]Hugst!$R$5:$W$9,MATCH(ROUNDUP((U$1)/10,0)*10,[1]Hugst!$R$4:$W$4,0))))</f>
        <v>#REF!</v>
      </c>
      <c r="V94" s="168" t="e">
        <f ca="1">IF($C94-V$1&lt;År1,0,U93*(1-VLOOKUP($A94,[1]Hugst!$R$5:$W$9,MATCH(ROUNDUP((V$1)/10,0)*10,[1]Hugst!$R$4:$W$4,0))))</f>
        <v>#REF!</v>
      </c>
      <c r="W94" s="168" t="e">
        <f ca="1">IF($C94-W$1&lt;År1,0,V93*(1-VLOOKUP($A94,[1]Hugst!$R$5:$W$9,MATCH(ROUNDUP((W$1)/10,0)*10,[1]Hugst!$R$4:$W$4,0))))</f>
        <v>#REF!</v>
      </c>
      <c r="X94" s="168" t="e">
        <f ca="1">IF($C94-X$1&lt;År1,0,W93*(1-VLOOKUP($A94,[1]Hugst!$R$5:$W$9,MATCH(ROUNDUP((X$1)/10,0)*10,[1]Hugst!$R$4:$W$4,0))))</f>
        <v>#REF!</v>
      </c>
      <c r="Y94" s="168" t="e">
        <f ca="1">IF($C94-Y$1&lt;År1,0,X93*(1-VLOOKUP($A94,[1]Hugst!$R$5:$W$9,MATCH(ROUNDUP((Y$1)/10,0)*10,[1]Hugst!$R$4:$W$4,0))))</f>
        <v>#REF!</v>
      </c>
      <c r="Z94" s="168" t="e">
        <f ca="1">IF($C94-Z$1&lt;År1,0,Y93*(1-VLOOKUP($A94,[1]Hugst!$R$5:$W$9,MATCH(ROUNDUP((Z$1)/10,0)*10,[1]Hugst!$R$4:$W$4,0))))</f>
        <v>#REF!</v>
      </c>
      <c r="AA94" s="168" t="e">
        <f ca="1">IF($C94-AA$1&lt;År1,0,Z93*(1-VLOOKUP($A94,[1]Hugst!$R$5:$W$9,MATCH(ROUNDUP((AA$1)/10,0)*10,[1]Hugst!$R$4:$W$4,0))))</f>
        <v>#REF!</v>
      </c>
      <c r="AB94" s="168" t="e">
        <f ca="1">IF($C94-AB$1&lt;År1,0,AA93*(1-VLOOKUP($A94,[1]Hugst!$R$5:$W$9,MATCH(ROUNDUP((AB$1)/10,0)*10,[1]Hugst!$R$4:$W$4,0))))</f>
        <v>#REF!</v>
      </c>
      <c r="AC94" s="168" t="e">
        <f ca="1">IF($C94-AC$1&lt;År1,0,AB93*(1-VLOOKUP($A94,[1]Hugst!$R$5:$W$9,MATCH(ROUNDUP((AC$1)/10,0)*10,[1]Hugst!$R$4:$W$4,0))))</f>
        <v>#REF!</v>
      </c>
      <c r="AD94" s="168" t="e">
        <f ca="1">IF($C94-AD$1&lt;År1,0,AC93*(1-VLOOKUP($A94,[1]Hugst!$R$5:$W$9,MATCH(ROUNDUP((AD$1)/10,0)*10,[1]Hugst!$R$4:$W$4,0))))</f>
        <v>#REF!</v>
      </c>
      <c r="AE94" s="168" t="e">
        <f ca="1">IF($C94-AE$1&lt;År1,0,AD93*(1-VLOOKUP($A94,[1]Hugst!$R$5:$W$9,MATCH(ROUNDUP((AE$1)/10,0)*10,[1]Hugst!$R$4:$W$4,0))))</f>
        <v>#REF!</v>
      </c>
      <c r="AF94" s="168" t="e">
        <f ca="1">IF($C94-AF$1&lt;År1,0,AE93*(1-VLOOKUP($A94,[1]Hugst!$R$5:$W$9,MATCH(ROUNDUP((AF$1)/10,0)*10,[1]Hugst!$R$4:$W$4,0))))</f>
        <v>#REF!</v>
      </c>
      <c r="AG94" s="168" t="e">
        <f ca="1">IF($C94-AG$1&lt;År1,0,AF93*(1-VLOOKUP($A94,[1]Hugst!$R$5:$W$9,MATCH(ROUNDUP((AG$1)/10,0)*10,[1]Hugst!$R$4:$W$4,0))))</f>
        <v>#REF!</v>
      </c>
      <c r="AH94" s="168" t="e">
        <f ca="1">IF($C94-AH$1&lt;År1,0,AG93*(1-VLOOKUP($A94,[1]Hugst!$R$5:$W$9,MATCH(ROUNDUP((AH$1)/10,0)*10,[1]Hugst!$R$4:$W$4,0))))</f>
        <v>#REF!</v>
      </c>
      <c r="AI94" s="168" t="e">
        <f ca="1">IF($C94-AI$1&lt;År1,0,AH93*(1-VLOOKUP($A94,[1]Hugst!$R$5:$W$9,MATCH(ROUNDUP((AI$1)/10,0)*10,[1]Hugst!$R$4:$W$4,0))))</f>
        <v>#REF!</v>
      </c>
      <c r="AJ94" s="168" t="e">
        <f ca="1">IF($C94-AJ$1&lt;År1,0,AI93*(1-VLOOKUP($A94,[1]Hugst!$R$5:$W$9,MATCH(ROUNDUP((AJ$1)/10,0)*10,[1]Hugst!$R$4:$W$4,0))))</f>
        <v>#REF!</v>
      </c>
      <c r="AK94" s="168"/>
      <c r="AL94" s="168" t="e">
        <f ca="1">SUM(F94:AJ94)</f>
        <v>#REF!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 t="e">
        <f t="shared" ref="E96:E124" ca="1" si="2">IF(C96=2020,SUM(G96:AJ96),SUM(F95:AJ95)-SUM(G96:AJ96))</f>
        <v>#REF!</v>
      </c>
      <c r="F96" s="168" t="e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#REF!</v>
      </c>
      <c r="G96" s="168" t="e">
        <f ca="1">IF($C96-G$1&lt;År1,0,F95*(1-VLOOKUP($A96,[1]Hugst!$R$5:$W$9,MATCH(ROUNDUP((G$1)/10,0)*10,[1]Hugst!$R$4:$W$4,0))))</f>
        <v>#REF!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 t="e">
        <f t="shared" ca="1" si="2"/>
        <v>#REF!</v>
      </c>
      <c r="F97" s="168" t="e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#REF!</v>
      </c>
      <c r="G97" s="168" t="e">
        <f ca="1">IF($C97-G$1&lt;År1,0,F96*(1-VLOOKUP($A97,[1]Hugst!$R$5:$W$9,MATCH(ROUNDUP((G$1)/10,0)*10,[1]Hugst!$R$4:$W$4,0))))</f>
        <v>#REF!</v>
      </c>
      <c r="H97" s="168" t="e">
        <f ca="1">IF($C97-H$1&lt;År1,0,G96*(1-VLOOKUP($A97,[1]Hugst!$R$5:$W$9,MATCH(ROUNDUP((H$1)/10,0)*10,[1]Hugst!$R$4:$W$4,0))))</f>
        <v>#REF!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 t="e">
        <f t="shared" ca="1" si="2"/>
        <v>#REF!</v>
      </c>
      <c r="F98" s="168" t="e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#REF!</v>
      </c>
      <c r="G98" s="168" t="e">
        <f ca="1">IF($C98-G$1&lt;År1,0,F97*(1-VLOOKUP($A98,[1]Hugst!$R$5:$W$9,MATCH(ROUNDUP((G$1)/10,0)*10,[1]Hugst!$R$4:$W$4,0))))</f>
        <v>#REF!</v>
      </c>
      <c r="H98" s="168" t="e">
        <f ca="1">IF($C98-H$1&lt;År1,0,G97*(1-VLOOKUP($A98,[1]Hugst!$R$5:$W$9,MATCH(ROUNDUP((H$1)/10,0)*10,[1]Hugst!$R$4:$W$4,0))))</f>
        <v>#REF!</v>
      </c>
      <c r="I98" s="168" t="e">
        <f ca="1">IF($C98-I$1&lt;År1,0,H97*(1-VLOOKUP($A98,[1]Hugst!$R$5:$W$9,MATCH(ROUNDUP((I$1)/10,0)*10,[1]Hugst!$R$4:$W$4,0))))</f>
        <v>#REF!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 t="e">
        <f t="shared" ca="1" si="2"/>
        <v>#REF!</v>
      </c>
      <c r="F99" s="168" t="e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#REF!</v>
      </c>
      <c r="G99" s="168" t="e">
        <f ca="1">IF($C99-G$1&lt;År1,0,F98*(1-VLOOKUP($A99,[1]Hugst!$R$5:$W$9,MATCH(ROUNDUP((G$1)/10,0)*10,[1]Hugst!$R$4:$W$4,0))))</f>
        <v>#REF!</v>
      </c>
      <c r="H99" s="168" t="e">
        <f ca="1">IF($C99-H$1&lt;År1,0,G98*(1-VLOOKUP($A99,[1]Hugst!$R$5:$W$9,MATCH(ROUNDUP((H$1)/10,0)*10,[1]Hugst!$R$4:$W$4,0))))</f>
        <v>#REF!</v>
      </c>
      <c r="I99" s="168" t="e">
        <f ca="1">IF($C99-I$1&lt;År1,0,H98*(1-VLOOKUP($A99,[1]Hugst!$R$5:$W$9,MATCH(ROUNDUP((I$1)/10,0)*10,[1]Hugst!$R$4:$W$4,0))))</f>
        <v>#REF!</v>
      </c>
      <c r="J99" s="168" t="e">
        <f ca="1">IF($C99-J$1&lt;År1,0,I98*(1-VLOOKUP($A99,[1]Hugst!$R$5:$W$9,MATCH(ROUNDUP((J$1)/10,0)*10,[1]Hugst!$R$4:$W$4,0))))</f>
        <v>#REF!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 t="e">
        <f t="shared" ca="1" si="2"/>
        <v>#REF!</v>
      </c>
      <c r="F100" s="168" t="e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#REF!</v>
      </c>
      <c r="G100" s="168" t="e">
        <f ca="1">IF($C100-G$1&lt;År1,0,F99*(1-VLOOKUP($A100,[1]Hugst!$R$5:$W$9,MATCH(ROUNDUP((G$1)/10,0)*10,[1]Hugst!$R$4:$W$4,0))))</f>
        <v>#REF!</v>
      </c>
      <c r="H100" s="168" t="e">
        <f ca="1">IF($C100-H$1&lt;År1,0,G99*(1-VLOOKUP($A100,[1]Hugst!$R$5:$W$9,MATCH(ROUNDUP((H$1)/10,0)*10,[1]Hugst!$R$4:$W$4,0))))</f>
        <v>#REF!</v>
      </c>
      <c r="I100" s="168" t="e">
        <f ca="1">IF($C100-I$1&lt;År1,0,H99*(1-VLOOKUP($A100,[1]Hugst!$R$5:$W$9,MATCH(ROUNDUP((I$1)/10,0)*10,[1]Hugst!$R$4:$W$4,0))))</f>
        <v>#REF!</v>
      </c>
      <c r="J100" s="168" t="e">
        <f ca="1">IF($C100-J$1&lt;År1,0,I99*(1-VLOOKUP($A100,[1]Hugst!$R$5:$W$9,MATCH(ROUNDUP((J$1)/10,0)*10,[1]Hugst!$R$4:$W$4,0))))</f>
        <v>#REF!</v>
      </c>
      <c r="K100" s="168" t="e">
        <f ca="1">IF($C100-K$1&lt;År1,0,J99*(1-VLOOKUP($A100,[1]Hugst!$R$5:$W$9,MATCH(ROUNDUP((K$1)/10,0)*10,[1]Hugst!$R$4:$W$4,0))))</f>
        <v>#REF!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 t="e">
        <f t="shared" ca="1" si="2"/>
        <v>#REF!</v>
      </c>
      <c r="F101" s="168" t="e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#REF!</v>
      </c>
      <c r="G101" s="168" t="e">
        <f ca="1">IF($C101-G$1&lt;År1,0,F100*(1-VLOOKUP($A101,[1]Hugst!$R$5:$W$9,MATCH(ROUNDUP((G$1)/10,0)*10,[1]Hugst!$R$4:$W$4,0))))</f>
        <v>#REF!</v>
      </c>
      <c r="H101" s="168" t="e">
        <f ca="1">IF($C101-H$1&lt;År1,0,G100*(1-VLOOKUP($A101,[1]Hugst!$R$5:$W$9,MATCH(ROUNDUP((H$1)/10,0)*10,[1]Hugst!$R$4:$W$4,0))))</f>
        <v>#REF!</v>
      </c>
      <c r="I101" s="168" t="e">
        <f ca="1">IF($C101-I$1&lt;År1,0,H100*(1-VLOOKUP($A101,[1]Hugst!$R$5:$W$9,MATCH(ROUNDUP((I$1)/10,0)*10,[1]Hugst!$R$4:$W$4,0))))</f>
        <v>#REF!</v>
      </c>
      <c r="J101" s="168" t="e">
        <f ca="1">IF($C101-J$1&lt;År1,0,I100*(1-VLOOKUP($A101,[1]Hugst!$R$5:$W$9,MATCH(ROUNDUP((J$1)/10,0)*10,[1]Hugst!$R$4:$W$4,0))))</f>
        <v>#REF!</v>
      </c>
      <c r="K101" s="168" t="e">
        <f ca="1">IF($C101-K$1&lt;År1,0,J100*(1-VLOOKUP($A101,[1]Hugst!$R$5:$W$9,MATCH(ROUNDUP((K$1)/10,0)*10,[1]Hugst!$R$4:$W$4,0))))</f>
        <v>#REF!</v>
      </c>
      <c r="L101" s="168" t="e">
        <f ca="1">IF($C101-L$1&lt;År1,0,K100*(1-VLOOKUP($A101,[1]Hugst!$R$5:$W$9,MATCH(ROUNDUP((L$1)/10,0)*10,[1]Hugst!$R$4:$W$4,0))))</f>
        <v>#REF!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 t="e">
        <f t="shared" ca="1" si="2"/>
        <v>#REF!</v>
      </c>
      <c r="F102" s="168" t="e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#REF!</v>
      </c>
      <c r="G102" s="168" t="e">
        <f ca="1">IF($C102-G$1&lt;År1,0,F101*(1-VLOOKUP($A102,[1]Hugst!$R$5:$W$9,MATCH(ROUNDUP((G$1)/10,0)*10,[1]Hugst!$R$4:$W$4,0))))</f>
        <v>#REF!</v>
      </c>
      <c r="H102" s="168" t="e">
        <f ca="1">IF($C102-H$1&lt;År1,0,G101*(1-VLOOKUP($A102,[1]Hugst!$R$5:$W$9,MATCH(ROUNDUP((H$1)/10,0)*10,[1]Hugst!$R$4:$W$4,0))))</f>
        <v>#REF!</v>
      </c>
      <c r="I102" s="168" t="e">
        <f ca="1">IF($C102-I$1&lt;År1,0,H101*(1-VLOOKUP($A102,[1]Hugst!$R$5:$W$9,MATCH(ROUNDUP((I$1)/10,0)*10,[1]Hugst!$R$4:$W$4,0))))</f>
        <v>#REF!</v>
      </c>
      <c r="J102" s="168" t="e">
        <f ca="1">IF($C102-J$1&lt;År1,0,I101*(1-VLOOKUP($A102,[1]Hugst!$R$5:$W$9,MATCH(ROUNDUP((J$1)/10,0)*10,[1]Hugst!$R$4:$W$4,0))))</f>
        <v>#REF!</v>
      </c>
      <c r="K102" s="168" t="e">
        <f ca="1">IF($C102-K$1&lt;År1,0,J101*(1-VLOOKUP($A102,[1]Hugst!$R$5:$W$9,MATCH(ROUNDUP((K$1)/10,0)*10,[1]Hugst!$R$4:$W$4,0))))</f>
        <v>#REF!</v>
      </c>
      <c r="L102" s="168" t="e">
        <f ca="1">IF($C102-L$1&lt;År1,0,K101*(1-VLOOKUP($A102,[1]Hugst!$R$5:$W$9,MATCH(ROUNDUP((L$1)/10,0)*10,[1]Hugst!$R$4:$W$4,0))))</f>
        <v>#REF!</v>
      </c>
      <c r="M102" s="168" t="e">
        <f ca="1">IF($C102-M$1&lt;År1,0,L101*(1-VLOOKUP($A102,[1]Hugst!$R$5:$W$9,MATCH(ROUNDUP((M$1)/10,0)*10,[1]Hugst!$R$4:$W$4,0))))</f>
        <v>#REF!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 t="e">
        <f t="shared" ca="1" si="2"/>
        <v>#REF!</v>
      </c>
      <c r="F103" s="168" t="e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#REF!</v>
      </c>
      <c r="G103" s="168" t="e">
        <f ca="1">IF($C103-G$1&lt;År1,0,F102*(1-VLOOKUP($A103,[1]Hugst!$R$5:$W$9,MATCH(ROUNDUP((G$1)/10,0)*10,[1]Hugst!$R$4:$W$4,0))))</f>
        <v>#REF!</v>
      </c>
      <c r="H103" s="168" t="e">
        <f ca="1">IF($C103-H$1&lt;År1,0,G102*(1-VLOOKUP($A103,[1]Hugst!$R$5:$W$9,MATCH(ROUNDUP((H$1)/10,0)*10,[1]Hugst!$R$4:$W$4,0))))</f>
        <v>#REF!</v>
      </c>
      <c r="I103" s="168" t="e">
        <f ca="1">IF($C103-I$1&lt;År1,0,H102*(1-VLOOKUP($A103,[1]Hugst!$R$5:$W$9,MATCH(ROUNDUP((I$1)/10,0)*10,[1]Hugst!$R$4:$W$4,0))))</f>
        <v>#REF!</v>
      </c>
      <c r="J103" s="168" t="e">
        <f ca="1">IF($C103-J$1&lt;År1,0,I102*(1-VLOOKUP($A103,[1]Hugst!$R$5:$W$9,MATCH(ROUNDUP((J$1)/10,0)*10,[1]Hugst!$R$4:$W$4,0))))</f>
        <v>#REF!</v>
      </c>
      <c r="K103" s="168" t="e">
        <f ca="1">IF($C103-K$1&lt;År1,0,J102*(1-VLOOKUP($A103,[1]Hugst!$R$5:$W$9,MATCH(ROUNDUP((K$1)/10,0)*10,[1]Hugst!$R$4:$W$4,0))))</f>
        <v>#REF!</v>
      </c>
      <c r="L103" s="168" t="e">
        <f ca="1">IF($C103-L$1&lt;År1,0,K102*(1-VLOOKUP($A103,[1]Hugst!$R$5:$W$9,MATCH(ROUNDUP((L$1)/10,0)*10,[1]Hugst!$R$4:$W$4,0))))</f>
        <v>#REF!</v>
      </c>
      <c r="M103" s="168" t="e">
        <f ca="1">IF($C103-M$1&lt;År1,0,L102*(1-VLOOKUP($A103,[1]Hugst!$R$5:$W$9,MATCH(ROUNDUP((M$1)/10,0)*10,[1]Hugst!$R$4:$W$4,0))))</f>
        <v>#REF!</v>
      </c>
      <c r="N103" s="168" t="e">
        <f ca="1">IF($C103-N$1&lt;År1,0,M102*(1-VLOOKUP($A103,[1]Hugst!$R$5:$W$9,MATCH(ROUNDUP((N$1)/10,0)*10,[1]Hugst!$R$4:$W$4,0))))</f>
        <v>#REF!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 t="e">
        <f ca="1">IF(C104=2020,SUM(G104:AJ104),SUM(F103:AJ103)-SUM(G104:AJ104))</f>
        <v>#REF!</v>
      </c>
      <c r="F104" s="168" t="e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#REF!</v>
      </c>
      <c r="G104" s="168" t="e">
        <f ca="1">IF($C104-G$1&lt;År1,0,F103*(1-VLOOKUP($A104,[1]Hugst!$R$5:$W$9,MATCH(ROUNDUP((G$1)/10,0)*10,[1]Hugst!$R$4:$W$4,0))))</f>
        <v>#REF!</v>
      </c>
      <c r="H104" s="168" t="e">
        <f ca="1">IF($C104-H$1&lt;År1,0,G103*(1-VLOOKUP($A104,[1]Hugst!$R$5:$W$9,MATCH(ROUNDUP((H$1)/10,0)*10,[1]Hugst!$R$4:$W$4,0))))</f>
        <v>#REF!</v>
      </c>
      <c r="I104" s="168" t="e">
        <f ca="1">IF($C104-I$1&lt;År1,0,H103*(1-VLOOKUP($A104,[1]Hugst!$R$5:$W$9,MATCH(ROUNDUP((I$1)/10,0)*10,[1]Hugst!$R$4:$W$4,0))))</f>
        <v>#REF!</v>
      </c>
      <c r="J104" s="168" t="e">
        <f ca="1">IF($C104-J$1&lt;År1,0,I103*(1-VLOOKUP($A104,[1]Hugst!$R$5:$W$9,MATCH(ROUNDUP((J$1)/10,0)*10,[1]Hugst!$R$4:$W$4,0))))</f>
        <v>#REF!</v>
      </c>
      <c r="K104" s="168" t="e">
        <f ca="1">IF($C104-K$1&lt;År1,0,J103*(1-VLOOKUP($A104,[1]Hugst!$R$5:$W$9,MATCH(ROUNDUP((K$1)/10,0)*10,[1]Hugst!$R$4:$W$4,0))))</f>
        <v>#REF!</v>
      </c>
      <c r="L104" s="168" t="e">
        <f ca="1">IF($C104-L$1&lt;År1,0,K103*(1-VLOOKUP($A104,[1]Hugst!$R$5:$W$9,MATCH(ROUNDUP((L$1)/10,0)*10,[1]Hugst!$R$4:$W$4,0))))</f>
        <v>#REF!</v>
      </c>
      <c r="M104" s="168" t="e">
        <f ca="1">IF($C104-M$1&lt;År1,0,L103*(1-VLOOKUP($A104,[1]Hugst!$R$5:$W$9,MATCH(ROUNDUP((M$1)/10,0)*10,[1]Hugst!$R$4:$W$4,0))))</f>
        <v>#REF!</v>
      </c>
      <c r="N104" s="168" t="e">
        <f ca="1">IF($C104-N$1&lt;År1,0,M103*(1-VLOOKUP($A104,[1]Hugst!$R$5:$W$9,MATCH(ROUNDUP((N$1)/10,0)*10,[1]Hugst!$R$4:$W$4,0))))</f>
        <v>#REF!</v>
      </c>
      <c r="O104" s="168" t="e">
        <f ca="1">IF($C104-O$1&lt;År1,0,N103*(1-VLOOKUP($A104,[1]Hugst!$R$5:$W$9,MATCH(ROUNDUP((O$1)/10,0)*10,[1]Hugst!$R$4:$W$4,0))))</f>
        <v>#REF!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 t="e">
        <f t="shared" ca="1" si="2"/>
        <v>#REF!</v>
      </c>
      <c r="F105" s="168" t="e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#REF!</v>
      </c>
      <c r="G105" s="168" t="e">
        <f ca="1">IF($C105-G$1&lt;År1,0,F104*(1-VLOOKUP($A105,[1]Hugst!$R$5:$W$9,MATCH(ROUNDUP((G$1)/10,0)*10,[1]Hugst!$R$4:$W$4,0))))</f>
        <v>#REF!</v>
      </c>
      <c r="H105" s="168" t="e">
        <f ca="1">IF($C105-H$1&lt;År1,0,G104*(1-VLOOKUP($A105,[1]Hugst!$R$5:$W$9,MATCH(ROUNDUP((H$1)/10,0)*10,[1]Hugst!$R$4:$W$4,0))))</f>
        <v>#REF!</v>
      </c>
      <c r="I105" s="168" t="e">
        <f ca="1">IF($C105-I$1&lt;År1,0,H104*(1-VLOOKUP($A105,[1]Hugst!$R$5:$W$9,MATCH(ROUNDUP((I$1)/10,0)*10,[1]Hugst!$R$4:$W$4,0))))</f>
        <v>#REF!</v>
      </c>
      <c r="J105" s="168" t="e">
        <f ca="1">IF($C105-J$1&lt;År1,0,I104*(1-VLOOKUP($A105,[1]Hugst!$R$5:$W$9,MATCH(ROUNDUP((J$1)/10,0)*10,[1]Hugst!$R$4:$W$4,0))))</f>
        <v>#REF!</v>
      </c>
      <c r="K105" s="168" t="e">
        <f ca="1">IF($C105-K$1&lt;År1,0,J104*(1-VLOOKUP($A105,[1]Hugst!$R$5:$W$9,MATCH(ROUNDUP((K$1)/10,0)*10,[1]Hugst!$R$4:$W$4,0))))</f>
        <v>#REF!</v>
      </c>
      <c r="L105" s="168" t="e">
        <f ca="1">IF($C105-L$1&lt;År1,0,K104*(1-VLOOKUP($A105,[1]Hugst!$R$5:$W$9,MATCH(ROUNDUP((L$1)/10,0)*10,[1]Hugst!$R$4:$W$4,0))))</f>
        <v>#REF!</v>
      </c>
      <c r="M105" s="168" t="e">
        <f ca="1">IF($C105-M$1&lt;År1,0,L104*(1-VLOOKUP($A105,[1]Hugst!$R$5:$W$9,MATCH(ROUNDUP((M$1)/10,0)*10,[1]Hugst!$R$4:$W$4,0))))</f>
        <v>#REF!</v>
      </c>
      <c r="N105" s="168" t="e">
        <f ca="1">IF($C105-N$1&lt;År1,0,M104*(1-VLOOKUP($A105,[1]Hugst!$R$5:$W$9,MATCH(ROUNDUP((N$1)/10,0)*10,[1]Hugst!$R$4:$W$4,0))))</f>
        <v>#REF!</v>
      </c>
      <c r="O105" s="168" t="e">
        <f ca="1">IF($C105-O$1&lt;År1,0,N104*(1-VLOOKUP($A105,[1]Hugst!$R$5:$W$9,MATCH(ROUNDUP((O$1)/10,0)*10,[1]Hugst!$R$4:$W$4,0))))</f>
        <v>#REF!</v>
      </c>
      <c r="P105" s="168" t="e">
        <f ca="1">IF($C105-P$1&lt;År1,0,O104*(1-VLOOKUP($A105,[1]Hugst!$R$5:$W$9,MATCH(ROUNDUP((P$1)/10,0)*10,[1]Hugst!$R$4:$W$4,0))))</f>
        <v>#REF!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 t="e">
        <f t="shared" ca="1" si="2"/>
        <v>#REF!</v>
      </c>
      <c r="F106" s="168" t="e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#REF!</v>
      </c>
      <c r="G106" s="168" t="e">
        <f ca="1">IF($C106-G$1&lt;År1,0,F105*(1-VLOOKUP($A106,[1]Hugst!$R$5:$W$9,MATCH(ROUNDUP((G$1)/10,0)*10,[1]Hugst!$R$4:$W$4,0))))</f>
        <v>#REF!</v>
      </c>
      <c r="H106" s="168" t="e">
        <f ca="1">IF($C106-H$1&lt;År1,0,G105*(1-VLOOKUP($A106,[1]Hugst!$R$5:$W$9,MATCH(ROUNDUP((H$1)/10,0)*10,[1]Hugst!$R$4:$W$4,0))))</f>
        <v>#REF!</v>
      </c>
      <c r="I106" s="168" t="e">
        <f ca="1">IF($C106-I$1&lt;År1,0,H105*(1-VLOOKUP($A106,[1]Hugst!$R$5:$W$9,MATCH(ROUNDUP((I$1)/10,0)*10,[1]Hugst!$R$4:$W$4,0))))</f>
        <v>#REF!</v>
      </c>
      <c r="J106" s="168" t="e">
        <f ca="1">IF($C106-J$1&lt;År1,0,I105*(1-VLOOKUP($A106,[1]Hugst!$R$5:$W$9,MATCH(ROUNDUP((J$1)/10,0)*10,[1]Hugst!$R$4:$W$4,0))))</f>
        <v>#REF!</v>
      </c>
      <c r="K106" s="168" t="e">
        <f ca="1">IF($C106-K$1&lt;År1,0,J105*(1-VLOOKUP($A106,[1]Hugst!$R$5:$W$9,MATCH(ROUNDUP((K$1)/10,0)*10,[1]Hugst!$R$4:$W$4,0))))</f>
        <v>#REF!</v>
      </c>
      <c r="L106" s="168" t="e">
        <f ca="1">IF($C106-L$1&lt;År1,0,K105*(1-VLOOKUP($A106,[1]Hugst!$R$5:$W$9,MATCH(ROUNDUP((L$1)/10,0)*10,[1]Hugst!$R$4:$W$4,0))))</f>
        <v>#REF!</v>
      </c>
      <c r="M106" s="168" t="e">
        <f ca="1">IF($C106-M$1&lt;År1,0,L105*(1-VLOOKUP($A106,[1]Hugst!$R$5:$W$9,MATCH(ROUNDUP((M$1)/10,0)*10,[1]Hugst!$R$4:$W$4,0))))</f>
        <v>#REF!</v>
      </c>
      <c r="N106" s="168" t="e">
        <f ca="1">IF($C106-N$1&lt;År1,0,M105*(1-VLOOKUP($A106,[1]Hugst!$R$5:$W$9,MATCH(ROUNDUP((N$1)/10,0)*10,[1]Hugst!$R$4:$W$4,0))))</f>
        <v>#REF!</v>
      </c>
      <c r="O106" s="168" t="e">
        <f ca="1">IF($C106-O$1&lt;År1,0,N105*(1-VLOOKUP($A106,[1]Hugst!$R$5:$W$9,MATCH(ROUNDUP((O$1)/10,0)*10,[1]Hugst!$R$4:$W$4,0))))</f>
        <v>#REF!</v>
      </c>
      <c r="P106" s="168" t="e">
        <f ca="1">IF($C106-P$1&lt;År1,0,O105*(1-VLOOKUP($A106,[1]Hugst!$R$5:$W$9,MATCH(ROUNDUP((P$1)/10,0)*10,[1]Hugst!$R$4:$W$4,0))))</f>
        <v>#REF!</v>
      </c>
      <c r="Q106" s="168" t="e">
        <f ca="1">IF($C106-Q$1&lt;År1,0,P105*(1-VLOOKUP($A106,[1]Hugst!$R$5:$W$9,MATCH(ROUNDUP((Q$1)/10,0)*10,[1]Hugst!$R$4:$W$4,0))))</f>
        <v>#REF!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 t="e">
        <f t="shared" ca="1" si="2"/>
        <v>#REF!</v>
      </c>
      <c r="F107" s="168" t="e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#REF!</v>
      </c>
      <c r="G107" s="168" t="e">
        <f ca="1">IF($C107-G$1&lt;År1,0,F106*(1-VLOOKUP($A107,[1]Hugst!$R$5:$W$9,MATCH(ROUNDUP((G$1)/10,0)*10,[1]Hugst!$R$4:$W$4,0))))</f>
        <v>#REF!</v>
      </c>
      <c r="H107" s="168" t="e">
        <f ca="1">IF($C107-H$1&lt;År1,0,G106*(1-VLOOKUP($A107,[1]Hugst!$R$5:$W$9,MATCH(ROUNDUP((H$1)/10,0)*10,[1]Hugst!$R$4:$W$4,0))))</f>
        <v>#REF!</v>
      </c>
      <c r="I107" s="168" t="e">
        <f ca="1">IF($C107-I$1&lt;År1,0,H106*(1-VLOOKUP($A107,[1]Hugst!$R$5:$W$9,MATCH(ROUNDUP((I$1)/10,0)*10,[1]Hugst!$R$4:$W$4,0))))</f>
        <v>#REF!</v>
      </c>
      <c r="J107" s="168" t="e">
        <f ca="1">IF($C107-J$1&lt;År1,0,I106*(1-VLOOKUP($A107,[1]Hugst!$R$5:$W$9,MATCH(ROUNDUP((J$1)/10,0)*10,[1]Hugst!$R$4:$W$4,0))))</f>
        <v>#REF!</v>
      </c>
      <c r="K107" s="168" t="e">
        <f ca="1">IF($C107-K$1&lt;År1,0,J106*(1-VLOOKUP($A107,[1]Hugst!$R$5:$W$9,MATCH(ROUNDUP((K$1)/10,0)*10,[1]Hugst!$R$4:$W$4,0))))</f>
        <v>#REF!</v>
      </c>
      <c r="L107" s="168" t="e">
        <f ca="1">IF($C107-L$1&lt;År1,0,K106*(1-VLOOKUP($A107,[1]Hugst!$R$5:$W$9,MATCH(ROUNDUP((L$1)/10,0)*10,[1]Hugst!$R$4:$W$4,0))))</f>
        <v>#REF!</v>
      </c>
      <c r="M107" s="168" t="e">
        <f ca="1">IF($C107-M$1&lt;År1,0,L106*(1-VLOOKUP($A107,[1]Hugst!$R$5:$W$9,MATCH(ROUNDUP((M$1)/10,0)*10,[1]Hugst!$R$4:$W$4,0))))</f>
        <v>#REF!</v>
      </c>
      <c r="N107" s="168" t="e">
        <f ca="1">IF($C107-N$1&lt;År1,0,M106*(1-VLOOKUP($A107,[1]Hugst!$R$5:$W$9,MATCH(ROUNDUP((N$1)/10,0)*10,[1]Hugst!$R$4:$W$4,0))))</f>
        <v>#REF!</v>
      </c>
      <c r="O107" s="168" t="e">
        <f ca="1">IF($C107-O$1&lt;År1,0,N106*(1-VLOOKUP($A107,[1]Hugst!$R$5:$W$9,MATCH(ROUNDUP((O$1)/10,0)*10,[1]Hugst!$R$4:$W$4,0))))</f>
        <v>#REF!</v>
      </c>
      <c r="P107" s="168" t="e">
        <f ca="1">IF($C107-P$1&lt;År1,0,O106*(1-VLOOKUP($A107,[1]Hugst!$R$5:$W$9,MATCH(ROUNDUP((P$1)/10,0)*10,[1]Hugst!$R$4:$W$4,0))))</f>
        <v>#REF!</v>
      </c>
      <c r="Q107" s="168" t="e">
        <f ca="1">IF($C107-Q$1&lt;År1,0,P106*(1-VLOOKUP($A107,[1]Hugst!$R$5:$W$9,MATCH(ROUNDUP((Q$1)/10,0)*10,[1]Hugst!$R$4:$W$4,0))))</f>
        <v>#REF!</v>
      </c>
      <c r="R107" s="168" t="e">
        <f ca="1">IF($C107-R$1&lt;År1,0,Q106*(1-VLOOKUP($A107,[1]Hugst!$R$5:$W$9,MATCH(ROUNDUP((R$1)/10,0)*10,[1]Hugst!$R$4:$W$4,0))))</f>
        <v>#REF!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 t="e">
        <f t="shared" ca="1" si="2"/>
        <v>#REF!</v>
      </c>
      <c r="F108" s="168" t="e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#REF!</v>
      </c>
      <c r="G108" s="168" t="e">
        <f ca="1">IF($C108-G$1&lt;År1,0,F107*(1-VLOOKUP($A108,[1]Hugst!$R$5:$W$9,MATCH(ROUNDUP((G$1)/10,0)*10,[1]Hugst!$R$4:$W$4,0))))</f>
        <v>#REF!</v>
      </c>
      <c r="H108" s="168" t="e">
        <f ca="1">IF($C108-H$1&lt;År1,0,G107*(1-VLOOKUP($A108,[1]Hugst!$R$5:$W$9,MATCH(ROUNDUP((H$1)/10,0)*10,[1]Hugst!$R$4:$W$4,0))))</f>
        <v>#REF!</v>
      </c>
      <c r="I108" s="168" t="e">
        <f ca="1">IF($C108-I$1&lt;År1,0,H107*(1-VLOOKUP($A108,[1]Hugst!$R$5:$W$9,MATCH(ROUNDUP((I$1)/10,0)*10,[1]Hugst!$R$4:$W$4,0))))</f>
        <v>#REF!</v>
      </c>
      <c r="J108" s="168" t="e">
        <f ca="1">IF($C108-J$1&lt;År1,0,I107*(1-VLOOKUP($A108,[1]Hugst!$R$5:$W$9,MATCH(ROUNDUP((J$1)/10,0)*10,[1]Hugst!$R$4:$W$4,0))))</f>
        <v>#REF!</v>
      </c>
      <c r="K108" s="168" t="e">
        <f ca="1">IF($C108-K$1&lt;År1,0,J107*(1-VLOOKUP($A108,[1]Hugst!$R$5:$W$9,MATCH(ROUNDUP((K$1)/10,0)*10,[1]Hugst!$R$4:$W$4,0))))</f>
        <v>#REF!</v>
      </c>
      <c r="L108" s="168" t="e">
        <f ca="1">IF($C108-L$1&lt;År1,0,K107*(1-VLOOKUP($A108,[1]Hugst!$R$5:$W$9,MATCH(ROUNDUP((L$1)/10,0)*10,[1]Hugst!$R$4:$W$4,0))))</f>
        <v>#REF!</v>
      </c>
      <c r="M108" s="168" t="e">
        <f ca="1">IF($C108-M$1&lt;År1,0,L107*(1-VLOOKUP($A108,[1]Hugst!$R$5:$W$9,MATCH(ROUNDUP((M$1)/10,0)*10,[1]Hugst!$R$4:$W$4,0))))</f>
        <v>#REF!</v>
      </c>
      <c r="N108" s="168" t="e">
        <f ca="1">IF($C108-N$1&lt;År1,0,M107*(1-VLOOKUP($A108,[1]Hugst!$R$5:$W$9,MATCH(ROUNDUP((N$1)/10,0)*10,[1]Hugst!$R$4:$W$4,0))))</f>
        <v>#REF!</v>
      </c>
      <c r="O108" s="168" t="e">
        <f ca="1">IF($C108-O$1&lt;År1,0,N107*(1-VLOOKUP($A108,[1]Hugst!$R$5:$W$9,MATCH(ROUNDUP((O$1)/10,0)*10,[1]Hugst!$R$4:$W$4,0))))</f>
        <v>#REF!</v>
      </c>
      <c r="P108" s="168" t="e">
        <f ca="1">IF($C108-P$1&lt;År1,0,O107*(1-VLOOKUP($A108,[1]Hugst!$R$5:$W$9,MATCH(ROUNDUP((P$1)/10,0)*10,[1]Hugst!$R$4:$W$4,0))))</f>
        <v>#REF!</v>
      </c>
      <c r="Q108" s="168" t="e">
        <f ca="1">IF($C108-Q$1&lt;År1,0,P107*(1-VLOOKUP($A108,[1]Hugst!$R$5:$W$9,MATCH(ROUNDUP((Q$1)/10,0)*10,[1]Hugst!$R$4:$W$4,0))))</f>
        <v>#REF!</v>
      </c>
      <c r="R108" s="168" t="e">
        <f ca="1">IF($C108-R$1&lt;År1,0,Q107*(1-VLOOKUP($A108,[1]Hugst!$R$5:$W$9,MATCH(ROUNDUP((R$1)/10,0)*10,[1]Hugst!$R$4:$W$4,0))))</f>
        <v>#REF!</v>
      </c>
      <c r="S108" s="168" t="e">
        <f ca="1">IF($C108-S$1&lt;År1,0,R107*(1-VLOOKUP($A108,[1]Hugst!$R$5:$W$9,MATCH(ROUNDUP((S$1)/10,0)*10,[1]Hugst!$R$4:$W$4,0))))</f>
        <v>#REF!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 t="e">
        <f t="shared" ca="1" si="2"/>
        <v>#REF!</v>
      </c>
      <c r="F109" s="168" t="e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#REF!</v>
      </c>
      <c r="G109" s="168" t="e">
        <f ca="1">IF($C109-G$1&lt;År1,0,F108*(1-VLOOKUP($A109,[1]Hugst!$R$5:$W$9,MATCH(ROUNDUP((G$1)/10,0)*10,[1]Hugst!$R$4:$W$4,0))))</f>
        <v>#REF!</v>
      </c>
      <c r="H109" s="168" t="e">
        <f ca="1">IF($C109-H$1&lt;År1,0,G108*(1-VLOOKUP($A109,[1]Hugst!$R$5:$W$9,MATCH(ROUNDUP((H$1)/10,0)*10,[1]Hugst!$R$4:$W$4,0))))</f>
        <v>#REF!</v>
      </c>
      <c r="I109" s="168" t="e">
        <f ca="1">IF($C109-I$1&lt;År1,0,H108*(1-VLOOKUP($A109,[1]Hugst!$R$5:$W$9,MATCH(ROUNDUP((I$1)/10,0)*10,[1]Hugst!$R$4:$W$4,0))))</f>
        <v>#REF!</v>
      </c>
      <c r="J109" s="168" t="e">
        <f ca="1">IF($C109-J$1&lt;År1,0,I108*(1-VLOOKUP($A109,[1]Hugst!$R$5:$W$9,MATCH(ROUNDUP((J$1)/10,0)*10,[1]Hugst!$R$4:$W$4,0))))</f>
        <v>#REF!</v>
      </c>
      <c r="K109" s="168" t="e">
        <f ca="1">IF($C109-K$1&lt;År1,0,J108*(1-VLOOKUP($A109,[1]Hugst!$R$5:$W$9,MATCH(ROUNDUP((K$1)/10,0)*10,[1]Hugst!$R$4:$W$4,0))))</f>
        <v>#REF!</v>
      </c>
      <c r="L109" s="168" t="e">
        <f ca="1">IF($C109-L$1&lt;År1,0,K108*(1-VLOOKUP($A109,[1]Hugst!$R$5:$W$9,MATCH(ROUNDUP((L$1)/10,0)*10,[1]Hugst!$R$4:$W$4,0))))</f>
        <v>#REF!</v>
      </c>
      <c r="M109" s="168" t="e">
        <f ca="1">IF($C109-M$1&lt;År1,0,L108*(1-VLOOKUP($A109,[1]Hugst!$R$5:$W$9,MATCH(ROUNDUP((M$1)/10,0)*10,[1]Hugst!$R$4:$W$4,0))))</f>
        <v>#REF!</v>
      </c>
      <c r="N109" s="168" t="e">
        <f ca="1">IF($C109-N$1&lt;År1,0,M108*(1-VLOOKUP($A109,[1]Hugst!$R$5:$W$9,MATCH(ROUNDUP((N$1)/10,0)*10,[1]Hugst!$R$4:$W$4,0))))</f>
        <v>#REF!</v>
      </c>
      <c r="O109" s="168" t="e">
        <f ca="1">IF($C109-O$1&lt;År1,0,N108*(1-VLOOKUP($A109,[1]Hugst!$R$5:$W$9,MATCH(ROUNDUP((O$1)/10,0)*10,[1]Hugst!$R$4:$W$4,0))))</f>
        <v>#REF!</v>
      </c>
      <c r="P109" s="168" t="e">
        <f ca="1">IF($C109-P$1&lt;År1,0,O108*(1-VLOOKUP($A109,[1]Hugst!$R$5:$W$9,MATCH(ROUNDUP((P$1)/10,0)*10,[1]Hugst!$R$4:$W$4,0))))</f>
        <v>#REF!</v>
      </c>
      <c r="Q109" s="168" t="e">
        <f ca="1">IF($C109-Q$1&lt;År1,0,P108*(1-VLOOKUP($A109,[1]Hugst!$R$5:$W$9,MATCH(ROUNDUP((Q$1)/10,0)*10,[1]Hugst!$R$4:$W$4,0))))</f>
        <v>#REF!</v>
      </c>
      <c r="R109" s="168" t="e">
        <f ca="1">IF($C109-R$1&lt;År1,0,Q108*(1-VLOOKUP($A109,[1]Hugst!$R$5:$W$9,MATCH(ROUNDUP((R$1)/10,0)*10,[1]Hugst!$R$4:$W$4,0))))</f>
        <v>#REF!</v>
      </c>
      <c r="S109" s="168" t="e">
        <f ca="1">IF($C109-S$1&lt;År1,0,R108*(1-VLOOKUP($A109,[1]Hugst!$R$5:$W$9,MATCH(ROUNDUP((S$1)/10,0)*10,[1]Hugst!$R$4:$W$4,0))))</f>
        <v>#REF!</v>
      </c>
      <c r="T109" s="168" t="e">
        <f ca="1">IF($C109-T$1&lt;År1,0,S108*(1-VLOOKUP($A109,[1]Hugst!$R$5:$W$9,MATCH(ROUNDUP((T$1)/10,0)*10,[1]Hugst!$R$4:$W$4,0))))</f>
        <v>#REF!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 t="e">
        <f t="shared" ca="1" si="2"/>
        <v>#REF!</v>
      </c>
      <c r="F110" s="168" t="e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#REF!</v>
      </c>
      <c r="G110" s="168" t="e">
        <f ca="1">IF($C110-G$1&lt;År1,0,F109*(1-VLOOKUP($A110,[1]Hugst!$R$5:$W$9,MATCH(ROUNDUP((G$1)/10,0)*10,[1]Hugst!$R$4:$W$4,0))))</f>
        <v>#REF!</v>
      </c>
      <c r="H110" s="168" t="e">
        <f ca="1">IF($C110-H$1&lt;År1,0,G109*(1-VLOOKUP($A110,[1]Hugst!$R$5:$W$9,MATCH(ROUNDUP((H$1)/10,0)*10,[1]Hugst!$R$4:$W$4,0))))</f>
        <v>#REF!</v>
      </c>
      <c r="I110" s="168" t="e">
        <f ca="1">IF($C110-I$1&lt;År1,0,H109*(1-VLOOKUP($A110,[1]Hugst!$R$5:$W$9,MATCH(ROUNDUP((I$1)/10,0)*10,[1]Hugst!$R$4:$W$4,0))))</f>
        <v>#REF!</v>
      </c>
      <c r="J110" s="168" t="e">
        <f ca="1">IF($C110-J$1&lt;År1,0,I109*(1-VLOOKUP($A110,[1]Hugst!$R$5:$W$9,MATCH(ROUNDUP((J$1)/10,0)*10,[1]Hugst!$R$4:$W$4,0))))</f>
        <v>#REF!</v>
      </c>
      <c r="K110" s="168" t="e">
        <f ca="1">IF($C110-K$1&lt;År1,0,J109*(1-VLOOKUP($A110,[1]Hugst!$R$5:$W$9,MATCH(ROUNDUP((K$1)/10,0)*10,[1]Hugst!$R$4:$W$4,0))))</f>
        <v>#REF!</v>
      </c>
      <c r="L110" s="168" t="e">
        <f ca="1">IF($C110-L$1&lt;År1,0,K109*(1-VLOOKUP($A110,[1]Hugst!$R$5:$W$9,MATCH(ROUNDUP((L$1)/10,0)*10,[1]Hugst!$R$4:$W$4,0))))</f>
        <v>#REF!</v>
      </c>
      <c r="M110" s="168" t="e">
        <f ca="1">IF($C110-M$1&lt;År1,0,L109*(1-VLOOKUP($A110,[1]Hugst!$R$5:$W$9,MATCH(ROUNDUP((M$1)/10,0)*10,[1]Hugst!$R$4:$W$4,0))))</f>
        <v>#REF!</v>
      </c>
      <c r="N110" s="168" t="e">
        <f ca="1">IF($C110-N$1&lt;År1,0,M109*(1-VLOOKUP($A110,[1]Hugst!$R$5:$W$9,MATCH(ROUNDUP((N$1)/10,0)*10,[1]Hugst!$R$4:$W$4,0))))</f>
        <v>#REF!</v>
      </c>
      <c r="O110" s="168" t="e">
        <f ca="1">IF($C110-O$1&lt;År1,0,N109*(1-VLOOKUP($A110,[1]Hugst!$R$5:$W$9,MATCH(ROUNDUP((O$1)/10,0)*10,[1]Hugst!$R$4:$W$4,0))))</f>
        <v>#REF!</v>
      </c>
      <c r="P110" s="168" t="e">
        <f ca="1">IF($C110-P$1&lt;År1,0,O109*(1-VLOOKUP($A110,[1]Hugst!$R$5:$W$9,MATCH(ROUNDUP((P$1)/10,0)*10,[1]Hugst!$R$4:$W$4,0))))</f>
        <v>#REF!</v>
      </c>
      <c r="Q110" s="168" t="e">
        <f ca="1">IF($C110-Q$1&lt;År1,0,P109*(1-VLOOKUP($A110,[1]Hugst!$R$5:$W$9,MATCH(ROUNDUP((Q$1)/10,0)*10,[1]Hugst!$R$4:$W$4,0))))</f>
        <v>#REF!</v>
      </c>
      <c r="R110" s="168" t="e">
        <f ca="1">IF($C110-R$1&lt;År1,0,Q109*(1-VLOOKUP($A110,[1]Hugst!$R$5:$W$9,MATCH(ROUNDUP((R$1)/10,0)*10,[1]Hugst!$R$4:$W$4,0))))</f>
        <v>#REF!</v>
      </c>
      <c r="S110" s="168" t="e">
        <f ca="1">IF($C110-S$1&lt;År1,0,R109*(1-VLOOKUP($A110,[1]Hugst!$R$5:$W$9,MATCH(ROUNDUP((S$1)/10,0)*10,[1]Hugst!$R$4:$W$4,0))))</f>
        <v>#REF!</v>
      </c>
      <c r="T110" s="168" t="e">
        <f ca="1">IF($C110-T$1&lt;År1,0,S109*(1-VLOOKUP($A110,[1]Hugst!$R$5:$W$9,MATCH(ROUNDUP((T$1)/10,0)*10,[1]Hugst!$R$4:$W$4,0))))</f>
        <v>#REF!</v>
      </c>
      <c r="U110" s="168" t="e">
        <f ca="1">IF($C110-U$1&lt;År1,0,T109*(1-VLOOKUP($A110,[1]Hugst!$R$5:$W$9,MATCH(ROUNDUP((U$1)/10,0)*10,[1]Hugst!$R$4:$W$4,0))))</f>
        <v>#REF!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 t="e">
        <f t="shared" ca="1" si="2"/>
        <v>#REF!</v>
      </c>
      <c r="F111" s="168" t="e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#REF!</v>
      </c>
      <c r="G111" s="168" t="e">
        <f ca="1">IF($C111-G$1&lt;År1,0,F110*(1-VLOOKUP($A111,[1]Hugst!$R$5:$W$9,MATCH(ROUNDUP((G$1)/10,0)*10,[1]Hugst!$R$4:$W$4,0))))</f>
        <v>#REF!</v>
      </c>
      <c r="H111" s="168" t="e">
        <f ca="1">IF($C111-H$1&lt;År1,0,G110*(1-VLOOKUP($A111,[1]Hugst!$R$5:$W$9,MATCH(ROUNDUP((H$1)/10,0)*10,[1]Hugst!$R$4:$W$4,0))))</f>
        <v>#REF!</v>
      </c>
      <c r="I111" s="168" t="e">
        <f ca="1">IF($C111-I$1&lt;År1,0,H110*(1-VLOOKUP($A111,[1]Hugst!$R$5:$W$9,MATCH(ROUNDUP((I$1)/10,0)*10,[1]Hugst!$R$4:$W$4,0))))</f>
        <v>#REF!</v>
      </c>
      <c r="J111" s="168" t="e">
        <f ca="1">IF($C111-J$1&lt;År1,0,I110*(1-VLOOKUP($A111,[1]Hugst!$R$5:$W$9,MATCH(ROUNDUP((J$1)/10,0)*10,[1]Hugst!$R$4:$W$4,0))))</f>
        <v>#REF!</v>
      </c>
      <c r="K111" s="168" t="e">
        <f ca="1">IF($C111-K$1&lt;År1,0,J110*(1-VLOOKUP($A111,[1]Hugst!$R$5:$W$9,MATCH(ROUNDUP((K$1)/10,0)*10,[1]Hugst!$R$4:$W$4,0))))</f>
        <v>#REF!</v>
      </c>
      <c r="L111" s="168" t="e">
        <f ca="1">IF($C111-L$1&lt;År1,0,K110*(1-VLOOKUP($A111,[1]Hugst!$R$5:$W$9,MATCH(ROUNDUP((L$1)/10,0)*10,[1]Hugst!$R$4:$W$4,0))))</f>
        <v>#REF!</v>
      </c>
      <c r="M111" s="168" t="e">
        <f ca="1">IF($C111-M$1&lt;År1,0,L110*(1-VLOOKUP($A111,[1]Hugst!$R$5:$W$9,MATCH(ROUNDUP((M$1)/10,0)*10,[1]Hugst!$R$4:$W$4,0))))</f>
        <v>#REF!</v>
      </c>
      <c r="N111" s="168" t="e">
        <f ca="1">IF($C111-N$1&lt;År1,0,M110*(1-VLOOKUP($A111,[1]Hugst!$R$5:$W$9,MATCH(ROUNDUP((N$1)/10,0)*10,[1]Hugst!$R$4:$W$4,0))))</f>
        <v>#REF!</v>
      </c>
      <c r="O111" s="168" t="e">
        <f ca="1">IF($C111-O$1&lt;År1,0,N110*(1-VLOOKUP($A111,[1]Hugst!$R$5:$W$9,MATCH(ROUNDUP((O$1)/10,0)*10,[1]Hugst!$R$4:$W$4,0))))</f>
        <v>#REF!</v>
      </c>
      <c r="P111" s="168" t="e">
        <f ca="1">IF($C111-P$1&lt;År1,0,O110*(1-VLOOKUP($A111,[1]Hugst!$R$5:$W$9,MATCH(ROUNDUP((P$1)/10,0)*10,[1]Hugst!$R$4:$W$4,0))))</f>
        <v>#REF!</v>
      </c>
      <c r="Q111" s="168" t="e">
        <f ca="1">IF($C111-Q$1&lt;År1,0,P110*(1-VLOOKUP($A111,[1]Hugst!$R$5:$W$9,MATCH(ROUNDUP((Q$1)/10,0)*10,[1]Hugst!$R$4:$W$4,0))))</f>
        <v>#REF!</v>
      </c>
      <c r="R111" s="168" t="e">
        <f ca="1">IF($C111-R$1&lt;År1,0,Q110*(1-VLOOKUP($A111,[1]Hugst!$R$5:$W$9,MATCH(ROUNDUP((R$1)/10,0)*10,[1]Hugst!$R$4:$W$4,0))))</f>
        <v>#REF!</v>
      </c>
      <c r="S111" s="168" t="e">
        <f ca="1">IF($C111-S$1&lt;År1,0,R110*(1-VLOOKUP($A111,[1]Hugst!$R$5:$W$9,MATCH(ROUNDUP((S$1)/10,0)*10,[1]Hugst!$R$4:$W$4,0))))</f>
        <v>#REF!</v>
      </c>
      <c r="T111" s="168" t="e">
        <f ca="1">IF($C111-T$1&lt;År1,0,S110*(1-VLOOKUP($A111,[1]Hugst!$R$5:$W$9,MATCH(ROUNDUP((T$1)/10,0)*10,[1]Hugst!$R$4:$W$4,0))))</f>
        <v>#REF!</v>
      </c>
      <c r="U111" s="168" t="e">
        <f ca="1">IF($C111-U$1&lt;År1,0,T110*(1-VLOOKUP($A111,[1]Hugst!$R$5:$W$9,MATCH(ROUNDUP((U$1)/10,0)*10,[1]Hugst!$R$4:$W$4,0))))</f>
        <v>#REF!</v>
      </c>
      <c r="V111" s="168" t="e">
        <f ca="1">IF($C111-V$1&lt;År1,0,U110*(1-VLOOKUP($A111,[1]Hugst!$R$5:$W$9,MATCH(ROUNDUP((V$1)/10,0)*10,[1]Hugst!$R$4:$W$4,0))))</f>
        <v>#REF!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 t="e">
        <f t="shared" ca="1" si="2"/>
        <v>#REF!</v>
      </c>
      <c r="F112" s="168" t="e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#REF!</v>
      </c>
      <c r="G112" s="168" t="e">
        <f ca="1">IF($C112-G$1&lt;År1,0,F111*(1-VLOOKUP($A112,[1]Hugst!$R$5:$W$9,MATCH(ROUNDUP((G$1)/10,0)*10,[1]Hugst!$R$4:$W$4,0))))</f>
        <v>#REF!</v>
      </c>
      <c r="H112" s="168" t="e">
        <f ca="1">IF($C112-H$1&lt;År1,0,G111*(1-VLOOKUP($A112,[1]Hugst!$R$5:$W$9,MATCH(ROUNDUP((H$1)/10,0)*10,[1]Hugst!$R$4:$W$4,0))))</f>
        <v>#REF!</v>
      </c>
      <c r="I112" s="168" t="e">
        <f ca="1">IF($C112-I$1&lt;År1,0,H111*(1-VLOOKUP($A112,[1]Hugst!$R$5:$W$9,MATCH(ROUNDUP((I$1)/10,0)*10,[1]Hugst!$R$4:$W$4,0))))</f>
        <v>#REF!</v>
      </c>
      <c r="J112" s="168" t="e">
        <f ca="1">IF($C112-J$1&lt;År1,0,I111*(1-VLOOKUP($A112,[1]Hugst!$R$5:$W$9,MATCH(ROUNDUP((J$1)/10,0)*10,[1]Hugst!$R$4:$W$4,0))))</f>
        <v>#REF!</v>
      </c>
      <c r="K112" s="168" t="e">
        <f ca="1">IF($C112-K$1&lt;År1,0,J111*(1-VLOOKUP($A112,[1]Hugst!$R$5:$W$9,MATCH(ROUNDUP((K$1)/10,0)*10,[1]Hugst!$R$4:$W$4,0))))</f>
        <v>#REF!</v>
      </c>
      <c r="L112" s="168" t="e">
        <f ca="1">IF($C112-L$1&lt;År1,0,K111*(1-VLOOKUP($A112,[1]Hugst!$R$5:$W$9,MATCH(ROUNDUP((L$1)/10,0)*10,[1]Hugst!$R$4:$W$4,0))))</f>
        <v>#REF!</v>
      </c>
      <c r="M112" s="168" t="e">
        <f ca="1">IF($C112-M$1&lt;År1,0,L111*(1-VLOOKUP($A112,[1]Hugst!$R$5:$W$9,MATCH(ROUNDUP((M$1)/10,0)*10,[1]Hugst!$R$4:$W$4,0))))</f>
        <v>#REF!</v>
      </c>
      <c r="N112" s="168" t="e">
        <f ca="1">IF($C112-N$1&lt;År1,0,M111*(1-VLOOKUP($A112,[1]Hugst!$R$5:$W$9,MATCH(ROUNDUP((N$1)/10,0)*10,[1]Hugst!$R$4:$W$4,0))))</f>
        <v>#REF!</v>
      </c>
      <c r="O112" s="168" t="e">
        <f ca="1">IF($C112-O$1&lt;År1,0,N111*(1-VLOOKUP($A112,[1]Hugst!$R$5:$W$9,MATCH(ROUNDUP((O$1)/10,0)*10,[1]Hugst!$R$4:$W$4,0))))</f>
        <v>#REF!</v>
      </c>
      <c r="P112" s="168" t="e">
        <f ca="1">IF($C112-P$1&lt;År1,0,O111*(1-VLOOKUP($A112,[1]Hugst!$R$5:$W$9,MATCH(ROUNDUP((P$1)/10,0)*10,[1]Hugst!$R$4:$W$4,0))))</f>
        <v>#REF!</v>
      </c>
      <c r="Q112" s="168" t="e">
        <f ca="1">IF($C112-Q$1&lt;År1,0,P111*(1-VLOOKUP($A112,[1]Hugst!$R$5:$W$9,MATCH(ROUNDUP((Q$1)/10,0)*10,[1]Hugst!$R$4:$W$4,0))))</f>
        <v>#REF!</v>
      </c>
      <c r="R112" s="168" t="e">
        <f ca="1">IF($C112-R$1&lt;År1,0,Q111*(1-VLOOKUP($A112,[1]Hugst!$R$5:$W$9,MATCH(ROUNDUP((R$1)/10,0)*10,[1]Hugst!$R$4:$W$4,0))))</f>
        <v>#REF!</v>
      </c>
      <c r="S112" s="168" t="e">
        <f ca="1">IF($C112-S$1&lt;År1,0,R111*(1-VLOOKUP($A112,[1]Hugst!$R$5:$W$9,MATCH(ROUNDUP((S$1)/10,0)*10,[1]Hugst!$R$4:$W$4,0))))</f>
        <v>#REF!</v>
      </c>
      <c r="T112" s="168" t="e">
        <f ca="1">IF($C112-T$1&lt;År1,0,S111*(1-VLOOKUP($A112,[1]Hugst!$R$5:$W$9,MATCH(ROUNDUP((T$1)/10,0)*10,[1]Hugst!$R$4:$W$4,0))))</f>
        <v>#REF!</v>
      </c>
      <c r="U112" s="168" t="e">
        <f ca="1">IF($C112-U$1&lt;År1,0,T111*(1-VLOOKUP($A112,[1]Hugst!$R$5:$W$9,MATCH(ROUNDUP((U$1)/10,0)*10,[1]Hugst!$R$4:$W$4,0))))</f>
        <v>#REF!</v>
      </c>
      <c r="V112" s="168" t="e">
        <f ca="1">IF($C112-V$1&lt;År1,0,U111*(1-VLOOKUP($A112,[1]Hugst!$R$5:$W$9,MATCH(ROUNDUP((V$1)/10,0)*10,[1]Hugst!$R$4:$W$4,0))))</f>
        <v>#REF!</v>
      </c>
      <c r="W112" s="168" t="e">
        <f ca="1">IF($C112-W$1&lt;År1,0,V111*(1-VLOOKUP($A112,[1]Hugst!$R$5:$W$9,MATCH(ROUNDUP((W$1)/10,0)*10,[1]Hugst!$R$4:$W$4,0))))</f>
        <v>#REF!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 t="e">
        <f t="shared" ca="1" si="2"/>
        <v>#REF!</v>
      </c>
      <c r="F113" s="168" t="e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#REF!</v>
      </c>
      <c r="G113" s="168" t="e">
        <f ca="1">IF($C113-G$1&lt;År1,0,F112*(1-VLOOKUP($A113,[1]Hugst!$R$5:$W$9,MATCH(ROUNDUP((G$1)/10,0)*10,[1]Hugst!$R$4:$W$4,0))))</f>
        <v>#REF!</v>
      </c>
      <c r="H113" s="168" t="e">
        <f ca="1">IF($C113-H$1&lt;År1,0,G112*(1-VLOOKUP($A113,[1]Hugst!$R$5:$W$9,MATCH(ROUNDUP((H$1)/10,0)*10,[1]Hugst!$R$4:$W$4,0))))</f>
        <v>#REF!</v>
      </c>
      <c r="I113" s="168" t="e">
        <f ca="1">IF($C113-I$1&lt;År1,0,H112*(1-VLOOKUP($A113,[1]Hugst!$R$5:$W$9,MATCH(ROUNDUP((I$1)/10,0)*10,[1]Hugst!$R$4:$W$4,0))))</f>
        <v>#REF!</v>
      </c>
      <c r="J113" s="168" t="e">
        <f ca="1">IF($C113-J$1&lt;År1,0,I112*(1-VLOOKUP($A113,[1]Hugst!$R$5:$W$9,MATCH(ROUNDUP((J$1)/10,0)*10,[1]Hugst!$R$4:$W$4,0))))</f>
        <v>#REF!</v>
      </c>
      <c r="K113" s="168" t="e">
        <f ca="1">IF($C113-K$1&lt;År1,0,J112*(1-VLOOKUP($A113,[1]Hugst!$R$5:$W$9,MATCH(ROUNDUP((K$1)/10,0)*10,[1]Hugst!$R$4:$W$4,0))))</f>
        <v>#REF!</v>
      </c>
      <c r="L113" s="168" t="e">
        <f ca="1">IF($C113-L$1&lt;År1,0,K112*(1-VLOOKUP($A113,[1]Hugst!$R$5:$W$9,MATCH(ROUNDUP((L$1)/10,0)*10,[1]Hugst!$R$4:$W$4,0))))</f>
        <v>#REF!</v>
      </c>
      <c r="M113" s="168" t="e">
        <f ca="1">IF($C113-M$1&lt;År1,0,L112*(1-VLOOKUP($A113,[1]Hugst!$R$5:$W$9,MATCH(ROUNDUP((M$1)/10,0)*10,[1]Hugst!$R$4:$W$4,0))))</f>
        <v>#REF!</v>
      </c>
      <c r="N113" s="168" t="e">
        <f ca="1">IF($C113-N$1&lt;År1,0,M112*(1-VLOOKUP($A113,[1]Hugst!$R$5:$W$9,MATCH(ROUNDUP((N$1)/10,0)*10,[1]Hugst!$R$4:$W$4,0))))</f>
        <v>#REF!</v>
      </c>
      <c r="O113" s="168" t="e">
        <f ca="1">IF($C113-O$1&lt;År1,0,N112*(1-VLOOKUP($A113,[1]Hugst!$R$5:$W$9,MATCH(ROUNDUP((O$1)/10,0)*10,[1]Hugst!$R$4:$W$4,0))))</f>
        <v>#REF!</v>
      </c>
      <c r="P113" s="168" t="e">
        <f ca="1">IF($C113-P$1&lt;År1,0,O112*(1-VLOOKUP($A113,[1]Hugst!$R$5:$W$9,MATCH(ROUNDUP((P$1)/10,0)*10,[1]Hugst!$R$4:$W$4,0))))</f>
        <v>#REF!</v>
      </c>
      <c r="Q113" s="168" t="e">
        <f ca="1">IF($C113-Q$1&lt;År1,0,P112*(1-VLOOKUP($A113,[1]Hugst!$R$5:$W$9,MATCH(ROUNDUP((Q$1)/10,0)*10,[1]Hugst!$R$4:$W$4,0))))</f>
        <v>#REF!</v>
      </c>
      <c r="R113" s="168" t="e">
        <f ca="1">IF($C113-R$1&lt;År1,0,Q112*(1-VLOOKUP($A113,[1]Hugst!$R$5:$W$9,MATCH(ROUNDUP((R$1)/10,0)*10,[1]Hugst!$R$4:$W$4,0))))</f>
        <v>#REF!</v>
      </c>
      <c r="S113" s="168" t="e">
        <f ca="1">IF($C113-S$1&lt;År1,0,R112*(1-VLOOKUP($A113,[1]Hugst!$R$5:$W$9,MATCH(ROUNDUP((S$1)/10,0)*10,[1]Hugst!$R$4:$W$4,0))))</f>
        <v>#REF!</v>
      </c>
      <c r="T113" s="168" t="e">
        <f ca="1">IF($C113-T$1&lt;År1,0,S112*(1-VLOOKUP($A113,[1]Hugst!$R$5:$W$9,MATCH(ROUNDUP((T$1)/10,0)*10,[1]Hugst!$R$4:$W$4,0))))</f>
        <v>#REF!</v>
      </c>
      <c r="U113" s="168" t="e">
        <f ca="1">IF($C113-U$1&lt;År1,0,T112*(1-VLOOKUP($A113,[1]Hugst!$R$5:$W$9,MATCH(ROUNDUP((U$1)/10,0)*10,[1]Hugst!$R$4:$W$4,0))))</f>
        <v>#REF!</v>
      </c>
      <c r="V113" s="168" t="e">
        <f ca="1">IF($C113-V$1&lt;År1,0,U112*(1-VLOOKUP($A113,[1]Hugst!$R$5:$W$9,MATCH(ROUNDUP((V$1)/10,0)*10,[1]Hugst!$R$4:$W$4,0))))</f>
        <v>#REF!</v>
      </c>
      <c r="W113" s="168" t="e">
        <f ca="1">IF($C113-W$1&lt;År1,0,V112*(1-VLOOKUP($A113,[1]Hugst!$R$5:$W$9,MATCH(ROUNDUP((W$1)/10,0)*10,[1]Hugst!$R$4:$W$4,0))))</f>
        <v>#REF!</v>
      </c>
      <c r="X113" s="168" t="e">
        <f ca="1">IF($C113-X$1&lt;År1,0,W112*(1-VLOOKUP($A113,[1]Hugst!$R$5:$W$9,MATCH(ROUNDUP((X$1)/10,0)*10,[1]Hugst!$R$4:$W$4,0))))</f>
        <v>#REF!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 t="e">
        <f t="shared" ca="1" si="2"/>
        <v>#REF!</v>
      </c>
      <c r="F114" s="168" t="e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#REF!</v>
      </c>
      <c r="G114" s="168" t="e">
        <f ca="1">IF($C114-G$1&lt;År1,0,F113*(1-VLOOKUP($A114,[1]Hugst!$R$5:$W$9,MATCH(ROUNDUP((G$1)/10,0)*10,[1]Hugst!$R$4:$W$4,0))))</f>
        <v>#REF!</v>
      </c>
      <c r="H114" s="168" t="e">
        <f ca="1">IF($C114-H$1&lt;År1,0,G113*(1-VLOOKUP($A114,[1]Hugst!$R$5:$W$9,MATCH(ROUNDUP((H$1)/10,0)*10,[1]Hugst!$R$4:$W$4,0))))</f>
        <v>#REF!</v>
      </c>
      <c r="I114" s="168" t="e">
        <f ca="1">IF($C114-I$1&lt;År1,0,H113*(1-VLOOKUP($A114,[1]Hugst!$R$5:$W$9,MATCH(ROUNDUP((I$1)/10,0)*10,[1]Hugst!$R$4:$W$4,0))))</f>
        <v>#REF!</v>
      </c>
      <c r="J114" s="168" t="e">
        <f ca="1">IF($C114-J$1&lt;År1,0,I113*(1-VLOOKUP($A114,[1]Hugst!$R$5:$W$9,MATCH(ROUNDUP((J$1)/10,0)*10,[1]Hugst!$R$4:$W$4,0))))</f>
        <v>#REF!</v>
      </c>
      <c r="K114" s="168" t="e">
        <f ca="1">IF($C114-K$1&lt;År1,0,J113*(1-VLOOKUP($A114,[1]Hugst!$R$5:$W$9,MATCH(ROUNDUP((K$1)/10,0)*10,[1]Hugst!$R$4:$W$4,0))))</f>
        <v>#REF!</v>
      </c>
      <c r="L114" s="168" t="e">
        <f ca="1">IF($C114-L$1&lt;År1,0,K113*(1-VLOOKUP($A114,[1]Hugst!$R$5:$W$9,MATCH(ROUNDUP((L$1)/10,0)*10,[1]Hugst!$R$4:$W$4,0))))</f>
        <v>#REF!</v>
      </c>
      <c r="M114" s="168" t="e">
        <f ca="1">IF($C114-M$1&lt;År1,0,L113*(1-VLOOKUP($A114,[1]Hugst!$R$5:$W$9,MATCH(ROUNDUP((M$1)/10,0)*10,[1]Hugst!$R$4:$W$4,0))))</f>
        <v>#REF!</v>
      </c>
      <c r="N114" s="168" t="e">
        <f ca="1">IF($C114-N$1&lt;År1,0,M113*(1-VLOOKUP($A114,[1]Hugst!$R$5:$W$9,MATCH(ROUNDUP((N$1)/10,0)*10,[1]Hugst!$R$4:$W$4,0))))</f>
        <v>#REF!</v>
      </c>
      <c r="O114" s="168" t="e">
        <f ca="1">IF($C114-O$1&lt;År1,0,N113*(1-VLOOKUP($A114,[1]Hugst!$R$5:$W$9,MATCH(ROUNDUP((O$1)/10,0)*10,[1]Hugst!$R$4:$W$4,0))))</f>
        <v>#REF!</v>
      </c>
      <c r="P114" s="168" t="e">
        <f ca="1">IF($C114-P$1&lt;År1,0,O113*(1-VLOOKUP($A114,[1]Hugst!$R$5:$W$9,MATCH(ROUNDUP((P$1)/10,0)*10,[1]Hugst!$R$4:$W$4,0))))</f>
        <v>#REF!</v>
      </c>
      <c r="Q114" s="168" t="e">
        <f ca="1">IF($C114-Q$1&lt;År1,0,P113*(1-VLOOKUP($A114,[1]Hugst!$R$5:$W$9,MATCH(ROUNDUP((Q$1)/10,0)*10,[1]Hugst!$R$4:$W$4,0))))</f>
        <v>#REF!</v>
      </c>
      <c r="R114" s="168" t="e">
        <f ca="1">IF($C114-R$1&lt;År1,0,Q113*(1-VLOOKUP($A114,[1]Hugst!$R$5:$W$9,MATCH(ROUNDUP((R$1)/10,0)*10,[1]Hugst!$R$4:$W$4,0))))</f>
        <v>#REF!</v>
      </c>
      <c r="S114" s="168" t="e">
        <f ca="1">IF($C114-S$1&lt;År1,0,R113*(1-VLOOKUP($A114,[1]Hugst!$R$5:$W$9,MATCH(ROUNDUP((S$1)/10,0)*10,[1]Hugst!$R$4:$W$4,0))))</f>
        <v>#REF!</v>
      </c>
      <c r="T114" s="168" t="e">
        <f ca="1">IF($C114-T$1&lt;År1,0,S113*(1-VLOOKUP($A114,[1]Hugst!$R$5:$W$9,MATCH(ROUNDUP((T$1)/10,0)*10,[1]Hugst!$R$4:$W$4,0))))</f>
        <v>#REF!</v>
      </c>
      <c r="U114" s="168" t="e">
        <f ca="1">IF($C114-U$1&lt;År1,0,T113*(1-VLOOKUP($A114,[1]Hugst!$R$5:$W$9,MATCH(ROUNDUP((U$1)/10,0)*10,[1]Hugst!$R$4:$W$4,0))))</f>
        <v>#REF!</v>
      </c>
      <c r="V114" s="168" t="e">
        <f ca="1">IF($C114-V$1&lt;År1,0,U113*(1-VLOOKUP($A114,[1]Hugst!$R$5:$W$9,MATCH(ROUNDUP((V$1)/10,0)*10,[1]Hugst!$R$4:$W$4,0))))</f>
        <v>#REF!</v>
      </c>
      <c r="W114" s="168" t="e">
        <f ca="1">IF($C114-W$1&lt;År1,0,V113*(1-VLOOKUP($A114,[1]Hugst!$R$5:$W$9,MATCH(ROUNDUP((W$1)/10,0)*10,[1]Hugst!$R$4:$W$4,0))))</f>
        <v>#REF!</v>
      </c>
      <c r="X114" s="168" t="e">
        <f ca="1">IF($C114-X$1&lt;År1,0,W113*(1-VLOOKUP($A114,[1]Hugst!$R$5:$W$9,MATCH(ROUNDUP((X$1)/10,0)*10,[1]Hugst!$R$4:$W$4,0))))</f>
        <v>#REF!</v>
      </c>
      <c r="Y114" s="168" t="e">
        <f ca="1">IF($C114-Y$1&lt;År1,0,X113*(1-VLOOKUP($A114,[1]Hugst!$R$5:$W$9,MATCH(ROUNDUP((Y$1)/10,0)*10,[1]Hugst!$R$4:$W$4,0))))</f>
        <v>#REF!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 t="e">
        <f t="shared" ca="1" si="2"/>
        <v>#REF!</v>
      </c>
      <c r="F115" s="168" t="e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#REF!</v>
      </c>
      <c r="G115" s="168" t="e">
        <f ca="1">IF($C115-G$1&lt;År1,0,F114*(1-VLOOKUP($A115,[1]Hugst!$R$5:$W$9,MATCH(ROUNDUP((G$1)/10,0)*10,[1]Hugst!$R$4:$W$4,0))))</f>
        <v>#REF!</v>
      </c>
      <c r="H115" s="168" t="e">
        <f ca="1">IF($C115-H$1&lt;År1,0,G114*(1-VLOOKUP($A115,[1]Hugst!$R$5:$W$9,MATCH(ROUNDUP((H$1)/10,0)*10,[1]Hugst!$R$4:$W$4,0))))</f>
        <v>#REF!</v>
      </c>
      <c r="I115" s="168" t="e">
        <f ca="1">IF($C115-I$1&lt;År1,0,H114*(1-VLOOKUP($A115,[1]Hugst!$R$5:$W$9,MATCH(ROUNDUP((I$1)/10,0)*10,[1]Hugst!$R$4:$W$4,0))))</f>
        <v>#REF!</v>
      </c>
      <c r="J115" s="168" t="e">
        <f ca="1">IF($C115-J$1&lt;År1,0,I114*(1-VLOOKUP($A115,[1]Hugst!$R$5:$W$9,MATCH(ROUNDUP((J$1)/10,0)*10,[1]Hugst!$R$4:$W$4,0))))</f>
        <v>#REF!</v>
      </c>
      <c r="K115" s="168" t="e">
        <f ca="1">IF($C115-K$1&lt;År1,0,J114*(1-VLOOKUP($A115,[1]Hugst!$R$5:$W$9,MATCH(ROUNDUP((K$1)/10,0)*10,[1]Hugst!$R$4:$W$4,0))))</f>
        <v>#REF!</v>
      </c>
      <c r="L115" s="168" t="e">
        <f ca="1">IF($C115-L$1&lt;År1,0,K114*(1-VLOOKUP($A115,[1]Hugst!$R$5:$W$9,MATCH(ROUNDUP((L$1)/10,0)*10,[1]Hugst!$R$4:$W$4,0))))</f>
        <v>#REF!</v>
      </c>
      <c r="M115" s="168" t="e">
        <f ca="1">IF($C115-M$1&lt;År1,0,L114*(1-VLOOKUP($A115,[1]Hugst!$R$5:$W$9,MATCH(ROUNDUP((M$1)/10,0)*10,[1]Hugst!$R$4:$W$4,0))))</f>
        <v>#REF!</v>
      </c>
      <c r="N115" s="168" t="e">
        <f ca="1">IF($C115-N$1&lt;År1,0,M114*(1-VLOOKUP($A115,[1]Hugst!$R$5:$W$9,MATCH(ROUNDUP((N$1)/10,0)*10,[1]Hugst!$R$4:$W$4,0))))</f>
        <v>#REF!</v>
      </c>
      <c r="O115" s="168" t="e">
        <f ca="1">IF($C115-O$1&lt;År1,0,N114*(1-VLOOKUP($A115,[1]Hugst!$R$5:$W$9,MATCH(ROUNDUP((O$1)/10,0)*10,[1]Hugst!$R$4:$W$4,0))))</f>
        <v>#REF!</v>
      </c>
      <c r="P115" s="168" t="e">
        <f ca="1">IF($C115-P$1&lt;År1,0,O114*(1-VLOOKUP($A115,[1]Hugst!$R$5:$W$9,MATCH(ROUNDUP((P$1)/10,0)*10,[1]Hugst!$R$4:$W$4,0))))</f>
        <v>#REF!</v>
      </c>
      <c r="Q115" s="168" t="e">
        <f ca="1">IF($C115-Q$1&lt;År1,0,P114*(1-VLOOKUP($A115,[1]Hugst!$R$5:$W$9,MATCH(ROUNDUP((Q$1)/10,0)*10,[1]Hugst!$R$4:$W$4,0))))</f>
        <v>#REF!</v>
      </c>
      <c r="R115" s="168" t="e">
        <f ca="1">IF($C115-R$1&lt;År1,0,Q114*(1-VLOOKUP($A115,[1]Hugst!$R$5:$W$9,MATCH(ROUNDUP((R$1)/10,0)*10,[1]Hugst!$R$4:$W$4,0))))</f>
        <v>#REF!</v>
      </c>
      <c r="S115" s="168" t="e">
        <f ca="1">IF($C115-S$1&lt;År1,0,R114*(1-VLOOKUP($A115,[1]Hugst!$R$5:$W$9,MATCH(ROUNDUP((S$1)/10,0)*10,[1]Hugst!$R$4:$W$4,0))))</f>
        <v>#REF!</v>
      </c>
      <c r="T115" s="168" t="e">
        <f ca="1">IF($C115-T$1&lt;År1,0,S114*(1-VLOOKUP($A115,[1]Hugst!$R$5:$W$9,MATCH(ROUNDUP((T$1)/10,0)*10,[1]Hugst!$R$4:$W$4,0))))</f>
        <v>#REF!</v>
      </c>
      <c r="U115" s="168" t="e">
        <f ca="1">IF($C115-U$1&lt;År1,0,T114*(1-VLOOKUP($A115,[1]Hugst!$R$5:$W$9,MATCH(ROUNDUP((U$1)/10,0)*10,[1]Hugst!$R$4:$W$4,0))))</f>
        <v>#REF!</v>
      </c>
      <c r="V115" s="168" t="e">
        <f ca="1">IF($C115-V$1&lt;År1,0,U114*(1-VLOOKUP($A115,[1]Hugst!$R$5:$W$9,MATCH(ROUNDUP((V$1)/10,0)*10,[1]Hugst!$R$4:$W$4,0))))</f>
        <v>#REF!</v>
      </c>
      <c r="W115" s="168" t="e">
        <f ca="1">IF($C115-W$1&lt;År1,0,V114*(1-VLOOKUP($A115,[1]Hugst!$R$5:$W$9,MATCH(ROUNDUP((W$1)/10,0)*10,[1]Hugst!$R$4:$W$4,0))))</f>
        <v>#REF!</v>
      </c>
      <c r="X115" s="168" t="e">
        <f ca="1">IF($C115-X$1&lt;År1,0,W114*(1-VLOOKUP($A115,[1]Hugst!$R$5:$W$9,MATCH(ROUNDUP((X$1)/10,0)*10,[1]Hugst!$R$4:$W$4,0))))</f>
        <v>#REF!</v>
      </c>
      <c r="Y115" s="168" t="e">
        <f ca="1">IF($C115-Y$1&lt;År1,0,X114*(1-VLOOKUP($A115,[1]Hugst!$R$5:$W$9,MATCH(ROUNDUP((Y$1)/10,0)*10,[1]Hugst!$R$4:$W$4,0))))</f>
        <v>#REF!</v>
      </c>
      <c r="Z115" s="168" t="e">
        <f ca="1">IF($C115-Z$1&lt;År1,0,Y114*(1-VLOOKUP($A115,[1]Hugst!$R$5:$W$9,MATCH(ROUNDUP((Z$1)/10,0)*10,[1]Hugst!$R$4:$W$4,0))))</f>
        <v>#REF!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 t="e">
        <f t="shared" ca="1" si="2"/>
        <v>#REF!</v>
      </c>
      <c r="F116" s="168" t="e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#REF!</v>
      </c>
      <c r="G116" s="168" t="e">
        <f ca="1">IF($C116-G$1&lt;År1,0,F115*(1-VLOOKUP($A116,[1]Hugst!$R$5:$W$9,MATCH(ROUNDUP((G$1)/10,0)*10,[1]Hugst!$R$4:$W$4,0))))</f>
        <v>#REF!</v>
      </c>
      <c r="H116" s="168" t="e">
        <f ca="1">IF($C116-H$1&lt;År1,0,G115*(1-VLOOKUP($A116,[1]Hugst!$R$5:$W$9,MATCH(ROUNDUP((H$1)/10,0)*10,[1]Hugst!$R$4:$W$4,0))))</f>
        <v>#REF!</v>
      </c>
      <c r="I116" s="168" t="e">
        <f ca="1">IF($C116-I$1&lt;År1,0,H115*(1-VLOOKUP($A116,[1]Hugst!$R$5:$W$9,MATCH(ROUNDUP((I$1)/10,0)*10,[1]Hugst!$R$4:$W$4,0))))</f>
        <v>#REF!</v>
      </c>
      <c r="J116" s="168" t="e">
        <f ca="1">IF($C116-J$1&lt;År1,0,I115*(1-VLOOKUP($A116,[1]Hugst!$R$5:$W$9,MATCH(ROUNDUP((J$1)/10,0)*10,[1]Hugst!$R$4:$W$4,0))))</f>
        <v>#REF!</v>
      </c>
      <c r="K116" s="168" t="e">
        <f ca="1">IF($C116-K$1&lt;År1,0,J115*(1-VLOOKUP($A116,[1]Hugst!$R$5:$W$9,MATCH(ROUNDUP((K$1)/10,0)*10,[1]Hugst!$R$4:$W$4,0))))</f>
        <v>#REF!</v>
      </c>
      <c r="L116" s="168" t="e">
        <f ca="1">IF($C116-L$1&lt;År1,0,K115*(1-VLOOKUP($A116,[1]Hugst!$R$5:$W$9,MATCH(ROUNDUP((L$1)/10,0)*10,[1]Hugst!$R$4:$W$4,0))))</f>
        <v>#REF!</v>
      </c>
      <c r="M116" s="168" t="e">
        <f ca="1">IF($C116-M$1&lt;År1,0,L115*(1-VLOOKUP($A116,[1]Hugst!$R$5:$W$9,MATCH(ROUNDUP((M$1)/10,0)*10,[1]Hugst!$R$4:$W$4,0))))</f>
        <v>#REF!</v>
      </c>
      <c r="N116" s="168" t="e">
        <f ca="1">IF($C116-N$1&lt;År1,0,M115*(1-VLOOKUP($A116,[1]Hugst!$R$5:$W$9,MATCH(ROUNDUP((N$1)/10,0)*10,[1]Hugst!$R$4:$W$4,0))))</f>
        <v>#REF!</v>
      </c>
      <c r="O116" s="168" t="e">
        <f ca="1">IF($C116-O$1&lt;År1,0,N115*(1-VLOOKUP($A116,[1]Hugst!$R$5:$W$9,MATCH(ROUNDUP((O$1)/10,0)*10,[1]Hugst!$R$4:$W$4,0))))</f>
        <v>#REF!</v>
      </c>
      <c r="P116" s="168" t="e">
        <f ca="1">IF($C116-P$1&lt;År1,0,O115*(1-VLOOKUP($A116,[1]Hugst!$R$5:$W$9,MATCH(ROUNDUP((P$1)/10,0)*10,[1]Hugst!$R$4:$W$4,0))))</f>
        <v>#REF!</v>
      </c>
      <c r="Q116" s="168" t="e">
        <f ca="1">IF($C116-Q$1&lt;År1,0,P115*(1-VLOOKUP($A116,[1]Hugst!$R$5:$W$9,MATCH(ROUNDUP((Q$1)/10,0)*10,[1]Hugst!$R$4:$W$4,0))))</f>
        <v>#REF!</v>
      </c>
      <c r="R116" s="168" t="e">
        <f ca="1">IF($C116-R$1&lt;År1,0,Q115*(1-VLOOKUP($A116,[1]Hugst!$R$5:$W$9,MATCH(ROUNDUP((R$1)/10,0)*10,[1]Hugst!$R$4:$W$4,0))))</f>
        <v>#REF!</v>
      </c>
      <c r="S116" s="168" t="e">
        <f ca="1">IF($C116-S$1&lt;År1,0,R115*(1-VLOOKUP($A116,[1]Hugst!$R$5:$W$9,MATCH(ROUNDUP((S$1)/10,0)*10,[1]Hugst!$R$4:$W$4,0))))</f>
        <v>#REF!</v>
      </c>
      <c r="T116" s="168" t="e">
        <f ca="1">IF($C116-T$1&lt;År1,0,S115*(1-VLOOKUP($A116,[1]Hugst!$R$5:$W$9,MATCH(ROUNDUP((T$1)/10,0)*10,[1]Hugst!$R$4:$W$4,0))))</f>
        <v>#REF!</v>
      </c>
      <c r="U116" s="168" t="e">
        <f ca="1">IF($C116-U$1&lt;År1,0,T115*(1-VLOOKUP($A116,[1]Hugst!$R$5:$W$9,MATCH(ROUNDUP((U$1)/10,0)*10,[1]Hugst!$R$4:$W$4,0))))</f>
        <v>#REF!</v>
      </c>
      <c r="V116" s="168" t="e">
        <f ca="1">IF($C116-V$1&lt;År1,0,U115*(1-VLOOKUP($A116,[1]Hugst!$R$5:$W$9,MATCH(ROUNDUP((V$1)/10,0)*10,[1]Hugst!$R$4:$W$4,0))))</f>
        <v>#REF!</v>
      </c>
      <c r="W116" s="168" t="e">
        <f ca="1">IF($C116-W$1&lt;År1,0,V115*(1-VLOOKUP($A116,[1]Hugst!$R$5:$W$9,MATCH(ROUNDUP((W$1)/10,0)*10,[1]Hugst!$R$4:$W$4,0))))</f>
        <v>#REF!</v>
      </c>
      <c r="X116" s="168" t="e">
        <f ca="1">IF($C116-X$1&lt;År1,0,W115*(1-VLOOKUP($A116,[1]Hugst!$R$5:$W$9,MATCH(ROUNDUP((X$1)/10,0)*10,[1]Hugst!$R$4:$W$4,0))))</f>
        <v>#REF!</v>
      </c>
      <c r="Y116" s="168" t="e">
        <f ca="1">IF($C116-Y$1&lt;År1,0,X115*(1-VLOOKUP($A116,[1]Hugst!$R$5:$W$9,MATCH(ROUNDUP((Y$1)/10,0)*10,[1]Hugst!$R$4:$W$4,0))))</f>
        <v>#REF!</v>
      </c>
      <c r="Z116" s="168" t="e">
        <f ca="1">IF($C116-Z$1&lt;År1,0,Y115*(1-VLOOKUP($A116,[1]Hugst!$R$5:$W$9,MATCH(ROUNDUP((Z$1)/10,0)*10,[1]Hugst!$R$4:$W$4,0))))</f>
        <v>#REF!</v>
      </c>
      <c r="AA116" s="168" t="e">
        <f ca="1">IF($C116-AA$1&lt;År1,0,Z115*(1-VLOOKUP($A116,[1]Hugst!$R$5:$W$9,MATCH(ROUNDUP((AA$1)/10,0)*10,[1]Hugst!$R$4:$W$4,0))))</f>
        <v>#REF!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 t="e">
        <f t="shared" ca="1" si="2"/>
        <v>#REF!</v>
      </c>
      <c r="F117" s="168" t="e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#REF!</v>
      </c>
      <c r="G117" s="168" t="e">
        <f ca="1">IF($C117-G$1&lt;År1,0,F116*(1-VLOOKUP($A117,[1]Hugst!$R$5:$W$9,MATCH(ROUNDUP((G$1)/10,0)*10,[1]Hugst!$R$4:$W$4,0))))</f>
        <v>#REF!</v>
      </c>
      <c r="H117" s="168" t="e">
        <f ca="1">IF($C117-H$1&lt;År1,0,G116*(1-VLOOKUP($A117,[1]Hugst!$R$5:$W$9,MATCH(ROUNDUP((H$1)/10,0)*10,[1]Hugst!$R$4:$W$4,0))))</f>
        <v>#REF!</v>
      </c>
      <c r="I117" s="168" t="e">
        <f ca="1">IF($C117-I$1&lt;År1,0,H116*(1-VLOOKUP($A117,[1]Hugst!$R$5:$W$9,MATCH(ROUNDUP((I$1)/10,0)*10,[1]Hugst!$R$4:$W$4,0))))</f>
        <v>#REF!</v>
      </c>
      <c r="J117" s="168" t="e">
        <f ca="1">IF($C117-J$1&lt;År1,0,I116*(1-VLOOKUP($A117,[1]Hugst!$R$5:$W$9,MATCH(ROUNDUP((J$1)/10,0)*10,[1]Hugst!$R$4:$W$4,0))))</f>
        <v>#REF!</v>
      </c>
      <c r="K117" s="168" t="e">
        <f ca="1">IF($C117-K$1&lt;År1,0,J116*(1-VLOOKUP($A117,[1]Hugst!$R$5:$W$9,MATCH(ROUNDUP((K$1)/10,0)*10,[1]Hugst!$R$4:$W$4,0))))</f>
        <v>#REF!</v>
      </c>
      <c r="L117" s="168" t="e">
        <f ca="1">IF($C117-L$1&lt;År1,0,K116*(1-VLOOKUP($A117,[1]Hugst!$R$5:$W$9,MATCH(ROUNDUP((L$1)/10,0)*10,[1]Hugst!$R$4:$W$4,0))))</f>
        <v>#REF!</v>
      </c>
      <c r="M117" s="168" t="e">
        <f ca="1">IF($C117-M$1&lt;År1,0,L116*(1-VLOOKUP($A117,[1]Hugst!$R$5:$W$9,MATCH(ROUNDUP((M$1)/10,0)*10,[1]Hugst!$R$4:$W$4,0))))</f>
        <v>#REF!</v>
      </c>
      <c r="N117" s="168" t="e">
        <f ca="1">IF($C117-N$1&lt;År1,0,M116*(1-VLOOKUP($A117,[1]Hugst!$R$5:$W$9,MATCH(ROUNDUP((N$1)/10,0)*10,[1]Hugst!$R$4:$W$4,0))))</f>
        <v>#REF!</v>
      </c>
      <c r="O117" s="168" t="e">
        <f ca="1">IF($C117-O$1&lt;År1,0,N116*(1-VLOOKUP($A117,[1]Hugst!$R$5:$W$9,MATCH(ROUNDUP((O$1)/10,0)*10,[1]Hugst!$R$4:$W$4,0))))</f>
        <v>#REF!</v>
      </c>
      <c r="P117" s="168" t="e">
        <f ca="1">IF($C117-P$1&lt;År1,0,O116*(1-VLOOKUP($A117,[1]Hugst!$R$5:$W$9,MATCH(ROUNDUP((P$1)/10,0)*10,[1]Hugst!$R$4:$W$4,0))))</f>
        <v>#REF!</v>
      </c>
      <c r="Q117" s="168" t="e">
        <f ca="1">IF($C117-Q$1&lt;År1,0,P116*(1-VLOOKUP($A117,[1]Hugst!$R$5:$W$9,MATCH(ROUNDUP((Q$1)/10,0)*10,[1]Hugst!$R$4:$W$4,0))))</f>
        <v>#REF!</v>
      </c>
      <c r="R117" s="168" t="e">
        <f ca="1">IF($C117-R$1&lt;År1,0,Q116*(1-VLOOKUP($A117,[1]Hugst!$R$5:$W$9,MATCH(ROUNDUP((R$1)/10,0)*10,[1]Hugst!$R$4:$W$4,0))))</f>
        <v>#REF!</v>
      </c>
      <c r="S117" s="168" t="e">
        <f ca="1">IF($C117-S$1&lt;År1,0,R116*(1-VLOOKUP($A117,[1]Hugst!$R$5:$W$9,MATCH(ROUNDUP((S$1)/10,0)*10,[1]Hugst!$R$4:$W$4,0))))</f>
        <v>#REF!</v>
      </c>
      <c r="T117" s="168" t="e">
        <f ca="1">IF($C117-T$1&lt;År1,0,S116*(1-VLOOKUP($A117,[1]Hugst!$R$5:$W$9,MATCH(ROUNDUP((T$1)/10,0)*10,[1]Hugst!$R$4:$W$4,0))))</f>
        <v>#REF!</v>
      </c>
      <c r="U117" s="168" t="e">
        <f ca="1">IF($C117-U$1&lt;År1,0,T116*(1-VLOOKUP($A117,[1]Hugst!$R$5:$W$9,MATCH(ROUNDUP((U$1)/10,0)*10,[1]Hugst!$R$4:$W$4,0))))</f>
        <v>#REF!</v>
      </c>
      <c r="V117" s="168" t="e">
        <f ca="1">IF($C117-V$1&lt;År1,0,U116*(1-VLOOKUP($A117,[1]Hugst!$R$5:$W$9,MATCH(ROUNDUP((V$1)/10,0)*10,[1]Hugst!$R$4:$W$4,0))))</f>
        <v>#REF!</v>
      </c>
      <c r="W117" s="168" t="e">
        <f ca="1">IF($C117-W$1&lt;År1,0,V116*(1-VLOOKUP($A117,[1]Hugst!$R$5:$W$9,MATCH(ROUNDUP((W$1)/10,0)*10,[1]Hugst!$R$4:$W$4,0))))</f>
        <v>#REF!</v>
      </c>
      <c r="X117" s="168" t="e">
        <f ca="1">IF($C117-X$1&lt;År1,0,W116*(1-VLOOKUP($A117,[1]Hugst!$R$5:$W$9,MATCH(ROUNDUP((X$1)/10,0)*10,[1]Hugst!$R$4:$W$4,0))))</f>
        <v>#REF!</v>
      </c>
      <c r="Y117" s="168" t="e">
        <f ca="1">IF($C117-Y$1&lt;År1,0,X116*(1-VLOOKUP($A117,[1]Hugst!$R$5:$W$9,MATCH(ROUNDUP((Y$1)/10,0)*10,[1]Hugst!$R$4:$W$4,0))))</f>
        <v>#REF!</v>
      </c>
      <c r="Z117" s="168" t="e">
        <f ca="1">IF($C117-Z$1&lt;År1,0,Y116*(1-VLOOKUP($A117,[1]Hugst!$R$5:$W$9,MATCH(ROUNDUP((Z$1)/10,0)*10,[1]Hugst!$R$4:$W$4,0))))</f>
        <v>#REF!</v>
      </c>
      <c r="AA117" s="168" t="e">
        <f ca="1">IF($C117-AA$1&lt;År1,0,Z116*(1-VLOOKUP($A117,[1]Hugst!$R$5:$W$9,MATCH(ROUNDUP((AA$1)/10,0)*10,[1]Hugst!$R$4:$W$4,0))))</f>
        <v>#REF!</v>
      </c>
      <c r="AB117" s="168" t="e">
        <f ca="1">IF($C117-AB$1&lt;År1,0,AA116*(1-VLOOKUP($A117,[1]Hugst!$R$5:$W$9,MATCH(ROUNDUP((AB$1)/10,0)*10,[1]Hugst!$R$4:$W$4,0))))</f>
        <v>#REF!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 t="e">
        <f t="shared" ca="1" si="2"/>
        <v>#REF!</v>
      </c>
      <c r="F118" s="168" t="e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#REF!</v>
      </c>
      <c r="G118" s="168" t="e">
        <f ca="1">IF($C118-G$1&lt;År1,0,F117*(1-VLOOKUP($A118,[1]Hugst!$R$5:$W$9,MATCH(ROUNDUP((G$1)/10,0)*10,[1]Hugst!$R$4:$W$4,0))))</f>
        <v>#REF!</v>
      </c>
      <c r="H118" s="168" t="e">
        <f ca="1">IF($C118-H$1&lt;År1,0,G117*(1-VLOOKUP($A118,[1]Hugst!$R$5:$W$9,MATCH(ROUNDUP((H$1)/10,0)*10,[1]Hugst!$R$4:$W$4,0))))</f>
        <v>#REF!</v>
      </c>
      <c r="I118" s="168" t="e">
        <f ca="1">IF($C118-I$1&lt;År1,0,H117*(1-VLOOKUP($A118,[1]Hugst!$R$5:$W$9,MATCH(ROUNDUP((I$1)/10,0)*10,[1]Hugst!$R$4:$W$4,0))))</f>
        <v>#REF!</v>
      </c>
      <c r="J118" s="168" t="e">
        <f ca="1">IF($C118-J$1&lt;År1,0,I117*(1-VLOOKUP($A118,[1]Hugst!$R$5:$W$9,MATCH(ROUNDUP((J$1)/10,0)*10,[1]Hugst!$R$4:$W$4,0))))</f>
        <v>#REF!</v>
      </c>
      <c r="K118" s="168" t="e">
        <f ca="1">IF($C118-K$1&lt;År1,0,J117*(1-VLOOKUP($A118,[1]Hugst!$R$5:$W$9,MATCH(ROUNDUP((K$1)/10,0)*10,[1]Hugst!$R$4:$W$4,0))))</f>
        <v>#REF!</v>
      </c>
      <c r="L118" s="168" t="e">
        <f ca="1">IF($C118-L$1&lt;År1,0,K117*(1-VLOOKUP($A118,[1]Hugst!$R$5:$W$9,MATCH(ROUNDUP((L$1)/10,0)*10,[1]Hugst!$R$4:$W$4,0))))</f>
        <v>#REF!</v>
      </c>
      <c r="M118" s="168" t="e">
        <f ca="1">IF($C118-M$1&lt;År1,0,L117*(1-VLOOKUP($A118,[1]Hugst!$R$5:$W$9,MATCH(ROUNDUP((M$1)/10,0)*10,[1]Hugst!$R$4:$W$4,0))))</f>
        <v>#REF!</v>
      </c>
      <c r="N118" s="168" t="e">
        <f ca="1">IF($C118-N$1&lt;År1,0,M117*(1-VLOOKUP($A118,[1]Hugst!$R$5:$W$9,MATCH(ROUNDUP((N$1)/10,0)*10,[1]Hugst!$R$4:$W$4,0))))</f>
        <v>#REF!</v>
      </c>
      <c r="O118" s="168" t="e">
        <f ca="1">IF($C118-O$1&lt;År1,0,N117*(1-VLOOKUP($A118,[1]Hugst!$R$5:$W$9,MATCH(ROUNDUP((O$1)/10,0)*10,[1]Hugst!$R$4:$W$4,0))))</f>
        <v>#REF!</v>
      </c>
      <c r="P118" s="168" t="e">
        <f ca="1">IF($C118-P$1&lt;År1,0,O117*(1-VLOOKUP($A118,[1]Hugst!$R$5:$W$9,MATCH(ROUNDUP((P$1)/10,0)*10,[1]Hugst!$R$4:$W$4,0))))</f>
        <v>#REF!</v>
      </c>
      <c r="Q118" s="168" t="e">
        <f ca="1">IF($C118-Q$1&lt;År1,0,P117*(1-VLOOKUP($A118,[1]Hugst!$R$5:$W$9,MATCH(ROUNDUP((Q$1)/10,0)*10,[1]Hugst!$R$4:$W$4,0))))</f>
        <v>#REF!</v>
      </c>
      <c r="R118" s="168" t="e">
        <f ca="1">IF($C118-R$1&lt;År1,0,Q117*(1-VLOOKUP($A118,[1]Hugst!$R$5:$W$9,MATCH(ROUNDUP((R$1)/10,0)*10,[1]Hugst!$R$4:$W$4,0))))</f>
        <v>#REF!</v>
      </c>
      <c r="S118" s="168" t="e">
        <f ca="1">IF($C118-S$1&lt;År1,0,R117*(1-VLOOKUP($A118,[1]Hugst!$R$5:$W$9,MATCH(ROUNDUP((S$1)/10,0)*10,[1]Hugst!$R$4:$W$4,0))))</f>
        <v>#REF!</v>
      </c>
      <c r="T118" s="168" t="e">
        <f ca="1">IF($C118-T$1&lt;År1,0,S117*(1-VLOOKUP($A118,[1]Hugst!$R$5:$W$9,MATCH(ROUNDUP((T$1)/10,0)*10,[1]Hugst!$R$4:$W$4,0))))</f>
        <v>#REF!</v>
      </c>
      <c r="U118" s="168" t="e">
        <f ca="1">IF($C118-U$1&lt;År1,0,T117*(1-VLOOKUP($A118,[1]Hugst!$R$5:$W$9,MATCH(ROUNDUP((U$1)/10,0)*10,[1]Hugst!$R$4:$W$4,0))))</f>
        <v>#REF!</v>
      </c>
      <c r="V118" s="168" t="e">
        <f ca="1">IF($C118-V$1&lt;År1,0,U117*(1-VLOOKUP($A118,[1]Hugst!$R$5:$W$9,MATCH(ROUNDUP((V$1)/10,0)*10,[1]Hugst!$R$4:$W$4,0))))</f>
        <v>#REF!</v>
      </c>
      <c r="W118" s="168" t="e">
        <f ca="1">IF($C118-W$1&lt;År1,0,V117*(1-VLOOKUP($A118,[1]Hugst!$R$5:$W$9,MATCH(ROUNDUP((W$1)/10,0)*10,[1]Hugst!$R$4:$W$4,0))))</f>
        <v>#REF!</v>
      </c>
      <c r="X118" s="168" t="e">
        <f ca="1">IF($C118-X$1&lt;År1,0,W117*(1-VLOOKUP($A118,[1]Hugst!$R$5:$W$9,MATCH(ROUNDUP((X$1)/10,0)*10,[1]Hugst!$R$4:$W$4,0))))</f>
        <v>#REF!</v>
      </c>
      <c r="Y118" s="168" t="e">
        <f ca="1">IF($C118-Y$1&lt;År1,0,X117*(1-VLOOKUP($A118,[1]Hugst!$R$5:$W$9,MATCH(ROUNDUP((Y$1)/10,0)*10,[1]Hugst!$R$4:$W$4,0))))</f>
        <v>#REF!</v>
      </c>
      <c r="Z118" s="168" t="e">
        <f ca="1">IF($C118-Z$1&lt;År1,0,Y117*(1-VLOOKUP($A118,[1]Hugst!$R$5:$W$9,MATCH(ROUNDUP((Z$1)/10,0)*10,[1]Hugst!$R$4:$W$4,0))))</f>
        <v>#REF!</v>
      </c>
      <c r="AA118" s="168" t="e">
        <f ca="1">IF($C118-AA$1&lt;År1,0,Z117*(1-VLOOKUP($A118,[1]Hugst!$R$5:$W$9,MATCH(ROUNDUP((AA$1)/10,0)*10,[1]Hugst!$R$4:$W$4,0))))</f>
        <v>#REF!</v>
      </c>
      <c r="AB118" s="168" t="e">
        <f ca="1">IF($C118-AB$1&lt;År1,0,AA117*(1-VLOOKUP($A118,[1]Hugst!$R$5:$W$9,MATCH(ROUNDUP((AB$1)/10,0)*10,[1]Hugst!$R$4:$W$4,0))))</f>
        <v>#REF!</v>
      </c>
      <c r="AC118" s="168" t="e">
        <f ca="1">IF($C118-AC$1&lt;År1,0,AB117*(1-VLOOKUP($A118,[1]Hugst!$R$5:$W$9,MATCH(ROUNDUP((AC$1)/10,0)*10,[1]Hugst!$R$4:$W$4,0))))</f>
        <v>#REF!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 t="e">
        <f t="shared" ca="1" si="2"/>
        <v>#REF!</v>
      </c>
      <c r="F119" s="168" t="e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#REF!</v>
      </c>
      <c r="G119" s="168" t="e">
        <f ca="1">IF($C119-G$1&lt;År1,0,F118*(1-VLOOKUP($A119,[1]Hugst!$R$5:$W$9,MATCH(ROUNDUP((G$1)/10,0)*10,[1]Hugst!$R$4:$W$4,0))))</f>
        <v>#REF!</v>
      </c>
      <c r="H119" s="168" t="e">
        <f ca="1">IF($C119-H$1&lt;År1,0,G118*(1-VLOOKUP($A119,[1]Hugst!$R$5:$W$9,MATCH(ROUNDUP((H$1)/10,0)*10,[1]Hugst!$R$4:$W$4,0))))</f>
        <v>#REF!</v>
      </c>
      <c r="I119" s="168" t="e">
        <f ca="1">IF($C119-I$1&lt;År1,0,H118*(1-VLOOKUP($A119,[1]Hugst!$R$5:$W$9,MATCH(ROUNDUP((I$1)/10,0)*10,[1]Hugst!$R$4:$W$4,0))))</f>
        <v>#REF!</v>
      </c>
      <c r="J119" s="168" t="e">
        <f ca="1">IF($C119-J$1&lt;År1,0,I118*(1-VLOOKUP($A119,[1]Hugst!$R$5:$W$9,MATCH(ROUNDUP((J$1)/10,0)*10,[1]Hugst!$R$4:$W$4,0))))</f>
        <v>#REF!</v>
      </c>
      <c r="K119" s="168" t="e">
        <f ca="1">IF($C119-K$1&lt;År1,0,J118*(1-VLOOKUP($A119,[1]Hugst!$R$5:$W$9,MATCH(ROUNDUP((K$1)/10,0)*10,[1]Hugst!$R$4:$W$4,0))))</f>
        <v>#REF!</v>
      </c>
      <c r="L119" s="168" t="e">
        <f ca="1">IF($C119-L$1&lt;År1,0,K118*(1-VLOOKUP($A119,[1]Hugst!$R$5:$W$9,MATCH(ROUNDUP((L$1)/10,0)*10,[1]Hugst!$R$4:$W$4,0))))</f>
        <v>#REF!</v>
      </c>
      <c r="M119" s="168" t="e">
        <f ca="1">IF($C119-M$1&lt;År1,0,L118*(1-VLOOKUP($A119,[1]Hugst!$R$5:$W$9,MATCH(ROUNDUP((M$1)/10,0)*10,[1]Hugst!$R$4:$W$4,0))))</f>
        <v>#REF!</v>
      </c>
      <c r="N119" s="168" t="e">
        <f ca="1">IF($C119-N$1&lt;År1,0,M118*(1-VLOOKUP($A119,[1]Hugst!$R$5:$W$9,MATCH(ROUNDUP((N$1)/10,0)*10,[1]Hugst!$R$4:$W$4,0))))</f>
        <v>#REF!</v>
      </c>
      <c r="O119" s="168" t="e">
        <f ca="1">IF($C119-O$1&lt;År1,0,N118*(1-VLOOKUP($A119,[1]Hugst!$R$5:$W$9,MATCH(ROUNDUP((O$1)/10,0)*10,[1]Hugst!$R$4:$W$4,0))))</f>
        <v>#REF!</v>
      </c>
      <c r="P119" s="168" t="e">
        <f ca="1">IF($C119-P$1&lt;År1,0,O118*(1-VLOOKUP($A119,[1]Hugst!$R$5:$W$9,MATCH(ROUNDUP((P$1)/10,0)*10,[1]Hugst!$R$4:$W$4,0))))</f>
        <v>#REF!</v>
      </c>
      <c r="Q119" s="168" t="e">
        <f ca="1">IF($C119-Q$1&lt;År1,0,P118*(1-VLOOKUP($A119,[1]Hugst!$R$5:$W$9,MATCH(ROUNDUP((Q$1)/10,0)*10,[1]Hugst!$R$4:$W$4,0))))</f>
        <v>#REF!</v>
      </c>
      <c r="R119" s="168" t="e">
        <f ca="1">IF($C119-R$1&lt;År1,0,Q118*(1-VLOOKUP($A119,[1]Hugst!$R$5:$W$9,MATCH(ROUNDUP((R$1)/10,0)*10,[1]Hugst!$R$4:$W$4,0))))</f>
        <v>#REF!</v>
      </c>
      <c r="S119" s="168" t="e">
        <f ca="1">IF($C119-S$1&lt;År1,0,R118*(1-VLOOKUP($A119,[1]Hugst!$R$5:$W$9,MATCH(ROUNDUP((S$1)/10,0)*10,[1]Hugst!$R$4:$W$4,0))))</f>
        <v>#REF!</v>
      </c>
      <c r="T119" s="168" t="e">
        <f ca="1">IF($C119-T$1&lt;År1,0,S118*(1-VLOOKUP($A119,[1]Hugst!$R$5:$W$9,MATCH(ROUNDUP((T$1)/10,0)*10,[1]Hugst!$R$4:$W$4,0))))</f>
        <v>#REF!</v>
      </c>
      <c r="U119" s="168" t="e">
        <f ca="1">IF($C119-U$1&lt;År1,0,T118*(1-VLOOKUP($A119,[1]Hugst!$R$5:$W$9,MATCH(ROUNDUP((U$1)/10,0)*10,[1]Hugst!$R$4:$W$4,0))))</f>
        <v>#REF!</v>
      </c>
      <c r="V119" s="168" t="e">
        <f ca="1">IF($C119-V$1&lt;År1,0,U118*(1-VLOOKUP($A119,[1]Hugst!$R$5:$W$9,MATCH(ROUNDUP((V$1)/10,0)*10,[1]Hugst!$R$4:$W$4,0))))</f>
        <v>#REF!</v>
      </c>
      <c r="W119" s="168" t="e">
        <f ca="1">IF($C119-W$1&lt;År1,0,V118*(1-VLOOKUP($A119,[1]Hugst!$R$5:$W$9,MATCH(ROUNDUP((W$1)/10,0)*10,[1]Hugst!$R$4:$W$4,0))))</f>
        <v>#REF!</v>
      </c>
      <c r="X119" s="168" t="e">
        <f ca="1">IF($C119-X$1&lt;År1,0,W118*(1-VLOOKUP($A119,[1]Hugst!$R$5:$W$9,MATCH(ROUNDUP((X$1)/10,0)*10,[1]Hugst!$R$4:$W$4,0))))</f>
        <v>#REF!</v>
      </c>
      <c r="Y119" s="168" t="e">
        <f ca="1">IF($C119-Y$1&lt;År1,0,X118*(1-VLOOKUP($A119,[1]Hugst!$R$5:$W$9,MATCH(ROUNDUP((Y$1)/10,0)*10,[1]Hugst!$R$4:$W$4,0))))</f>
        <v>#REF!</v>
      </c>
      <c r="Z119" s="168" t="e">
        <f ca="1">IF($C119-Z$1&lt;År1,0,Y118*(1-VLOOKUP($A119,[1]Hugst!$R$5:$W$9,MATCH(ROUNDUP((Z$1)/10,0)*10,[1]Hugst!$R$4:$W$4,0))))</f>
        <v>#REF!</v>
      </c>
      <c r="AA119" s="168" t="e">
        <f ca="1">IF($C119-AA$1&lt;År1,0,Z118*(1-VLOOKUP($A119,[1]Hugst!$R$5:$W$9,MATCH(ROUNDUP((AA$1)/10,0)*10,[1]Hugst!$R$4:$W$4,0))))</f>
        <v>#REF!</v>
      </c>
      <c r="AB119" s="168" t="e">
        <f ca="1">IF($C119-AB$1&lt;År1,0,AA118*(1-VLOOKUP($A119,[1]Hugst!$R$5:$W$9,MATCH(ROUNDUP((AB$1)/10,0)*10,[1]Hugst!$R$4:$W$4,0))))</f>
        <v>#REF!</v>
      </c>
      <c r="AC119" s="168" t="e">
        <f ca="1">IF($C119-AC$1&lt;År1,0,AB118*(1-VLOOKUP($A119,[1]Hugst!$R$5:$W$9,MATCH(ROUNDUP((AC$1)/10,0)*10,[1]Hugst!$R$4:$W$4,0))))</f>
        <v>#REF!</v>
      </c>
      <c r="AD119" s="168" t="e">
        <f ca="1">IF($C119-AD$1&lt;År1,0,AC118*(1-VLOOKUP($A119,[1]Hugst!$R$5:$W$9,MATCH(ROUNDUP((AD$1)/10,0)*10,[1]Hugst!$R$4:$W$4,0))))</f>
        <v>#REF!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 t="e">
        <f t="shared" ca="1" si="2"/>
        <v>#REF!</v>
      </c>
      <c r="F120" s="168" t="e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#REF!</v>
      </c>
      <c r="G120" s="168" t="e">
        <f ca="1">IF($C120-G$1&lt;År1,0,F119*(1-VLOOKUP($A120,[1]Hugst!$R$5:$W$9,MATCH(ROUNDUP((G$1)/10,0)*10,[1]Hugst!$R$4:$W$4,0))))</f>
        <v>#REF!</v>
      </c>
      <c r="H120" s="168" t="e">
        <f ca="1">IF($C120-H$1&lt;År1,0,G119*(1-VLOOKUP($A120,[1]Hugst!$R$5:$W$9,MATCH(ROUNDUP((H$1)/10,0)*10,[1]Hugst!$R$4:$W$4,0))))</f>
        <v>#REF!</v>
      </c>
      <c r="I120" s="168" t="e">
        <f ca="1">IF($C120-I$1&lt;År1,0,H119*(1-VLOOKUP($A120,[1]Hugst!$R$5:$W$9,MATCH(ROUNDUP((I$1)/10,0)*10,[1]Hugst!$R$4:$W$4,0))))</f>
        <v>#REF!</v>
      </c>
      <c r="J120" s="168" t="e">
        <f ca="1">IF($C120-J$1&lt;År1,0,I119*(1-VLOOKUP($A120,[1]Hugst!$R$5:$W$9,MATCH(ROUNDUP((J$1)/10,0)*10,[1]Hugst!$R$4:$W$4,0))))</f>
        <v>#REF!</v>
      </c>
      <c r="K120" s="168" t="e">
        <f ca="1">IF($C120-K$1&lt;År1,0,J119*(1-VLOOKUP($A120,[1]Hugst!$R$5:$W$9,MATCH(ROUNDUP((K$1)/10,0)*10,[1]Hugst!$R$4:$W$4,0))))</f>
        <v>#REF!</v>
      </c>
      <c r="L120" s="168" t="e">
        <f ca="1">IF($C120-L$1&lt;År1,0,K119*(1-VLOOKUP($A120,[1]Hugst!$R$5:$W$9,MATCH(ROUNDUP((L$1)/10,0)*10,[1]Hugst!$R$4:$W$4,0))))</f>
        <v>#REF!</v>
      </c>
      <c r="M120" s="168" t="e">
        <f ca="1">IF($C120-M$1&lt;År1,0,L119*(1-VLOOKUP($A120,[1]Hugst!$R$5:$W$9,MATCH(ROUNDUP((M$1)/10,0)*10,[1]Hugst!$R$4:$W$4,0))))</f>
        <v>#REF!</v>
      </c>
      <c r="N120" s="168" t="e">
        <f ca="1">IF($C120-N$1&lt;År1,0,M119*(1-VLOOKUP($A120,[1]Hugst!$R$5:$W$9,MATCH(ROUNDUP((N$1)/10,0)*10,[1]Hugst!$R$4:$W$4,0))))</f>
        <v>#REF!</v>
      </c>
      <c r="O120" s="168" t="e">
        <f ca="1">IF($C120-O$1&lt;År1,0,N119*(1-VLOOKUP($A120,[1]Hugst!$R$5:$W$9,MATCH(ROUNDUP((O$1)/10,0)*10,[1]Hugst!$R$4:$W$4,0))))</f>
        <v>#REF!</v>
      </c>
      <c r="P120" s="168" t="e">
        <f ca="1">IF($C120-P$1&lt;År1,0,O119*(1-VLOOKUP($A120,[1]Hugst!$R$5:$W$9,MATCH(ROUNDUP((P$1)/10,0)*10,[1]Hugst!$R$4:$W$4,0))))</f>
        <v>#REF!</v>
      </c>
      <c r="Q120" s="168" t="e">
        <f ca="1">IF($C120-Q$1&lt;År1,0,P119*(1-VLOOKUP($A120,[1]Hugst!$R$5:$W$9,MATCH(ROUNDUP((Q$1)/10,0)*10,[1]Hugst!$R$4:$W$4,0))))</f>
        <v>#REF!</v>
      </c>
      <c r="R120" s="168" t="e">
        <f ca="1">IF($C120-R$1&lt;År1,0,Q119*(1-VLOOKUP($A120,[1]Hugst!$R$5:$W$9,MATCH(ROUNDUP((R$1)/10,0)*10,[1]Hugst!$R$4:$W$4,0))))</f>
        <v>#REF!</v>
      </c>
      <c r="S120" s="168" t="e">
        <f ca="1">IF($C120-S$1&lt;År1,0,R119*(1-VLOOKUP($A120,[1]Hugst!$R$5:$W$9,MATCH(ROUNDUP((S$1)/10,0)*10,[1]Hugst!$R$4:$W$4,0))))</f>
        <v>#REF!</v>
      </c>
      <c r="T120" s="168" t="e">
        <f ca="1">IF($C120-T$1&lt;År1,0,S119*(1-VLOOKUP($A120,[1]Hugst!$R$5:$W$9,MATCH(ROUNDUP((T$1)/10,0)*10,[1]Hugst!$R$4:$W$4,0))))</f>
        <v>#REF!</v>
      </c>
      <c r="U120" s="168" t="e">
        <f ca="1">IF($C120-U$1&lt;År1,0,T119*(1-VLOOKUP($A120,[1]Hugst!$R$5:$W$9,MATCH(ROUNDUP((U$1)/10,0)*10,[1]Hugst!$R$4:$W$4,0))))</f>
        <v>#REF!</v>
      </c>
      <c r="V120" s="168" t="e">
        <f ca="1">IF($C120-V$1&lt;År1,0,U119*(1-VLOOKUP($A120,[1]Hugst!$R$5:$W$9,MATCH(ROUNDUP((V$1)/10,0)*10,[1]Hugst!$R$4:$W$4,0))))</f>
        <v>#REF!</v>
      </c>
      <c r="W120" s="168" t="e">
        <f ca="1">IF($C120-W$1&lt;År1,0,V119*(1-VLOOKUP($A120,[1]Hugst!$R$5:$W$9,MATCH(ROUNDUP((W$1)/10,0)*10,[1]Hugst!$R$4:$W$4,0))))</f>
        <v>#REF!</v>
      </c>
      <c r="X120" s="168" t="e">
        <f ca="1">IF($C120-X$1&lt;År1,0,W119*(1-VLOOKUP($A120,[1]Hugst!$R$5:$W$9,MATCH(ROUNDUP((X$1)/10,0)*10,[1]Hugst!$R$4:$W$4,0))))</f>
        <v>#REF!</v>
      </c>
      <c r="Y120" s="168" t="e">
        <f ca="1">IF($C120-Y$1&lt;År1,0,X119*(1-VLOOKUP($A120,[1]Hugst!$R$5:$W$9,MATCH(ROUNDUP((Y$1)/10,0)*10,[1]Hugst!$R$4:$W$4,0))))</f>
        <v>#REF!</v>
      </c>
      <c r="Z120" s="168" t="e">
        <f ca="1">IF($C120-Z$1&lt;År1,0,Y119*(1-VLOOKUP($A120,[1]Hugst!$R$5:$W$9,MATCH(ROUNDUP((Z$1)/10,0)*10,[1]Hugst!$R$4:$W$4,0))))</f>
        <v>#REF!</v>
      </c>
      <c r="AA120" s="168" t="e">
        <f ca="1">IF($C120-AA$1&lt;År1,0,Z119*(1-VLOOKUP($A120,[1]Hugst!$R$5:$W$9,MATCH(ROUNDUP((AA$1)/10,0)*10,[1]Hugst!$R$4:$W$4,0))))</f>
        <v>#REF!</v>
      </c>
      <c r="AB120" s="168" t="e">
        <f ca="1">IF($C120-AB$1&lt;År1,0,AA119*(1-VLOOKUP($A120,[1]Hugst!$R$5:$W$9,MATCH(ROUNDUP((AB$1)/10,0)*10,[1]Hugst!$R$4:$W$4,0))))</f>
        <v>#REF!</v>
      </c>
      <c r="AC120" s="168" t="e">
        <f ca="1">IF($C120-AC$1&lt;År1,0,AB119*(1-VLOOKUP($A120,[1]Hugst!$R$5:$W$9,MATCH(ROUNDUP((AC$1)/10,0)*10,[1]Hugst!$R$4:$W$4,0))))</f>
        <v>#REF!</v>
      </c>
      <c r="AD120" s="168" t="e">
        <f ca="1">IF($C120-AD$1&lt;År1,0,AC119*(1-VLOOKUP($A120,[1]Hugst!$R$5:$W$9,MATCH(ROUNDUP((AD$1)/10,0)*10,[1]Hugst!$R$4:$W$4,0))))</f>
        <v>#REF!</v>
      </c>
      <c r="AE120" s="168" t="e">
        <f ca="1">IF($C120-AE$1&lt;År1,0,AD119*(1-VLOOKUP($A120,[1]Hugst!$R$5:$W$9,MATCH(ROUNDUP((AE$1)/10,0)*10,[1]Hugst!$R$4:$W$4,0))))</f>
        <v>#REF!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 t="e">
        <f t="shared" ca="1" si="2"/>
        <v>#REF!</v>
      </c>
      <c r="F121" s="168" t="e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#REF!</v>
      </c>
      <c r="G121" s="168" t="e">
        <f ca="1">IF($C121-G$1&lt;År1,0,F120*(1-VLOOKUP($A121,[1]Hugst!$R$5:$W$9,MATCH(ROUNDUP((G$1)/10,0)*10,[1]Hugst!$R$4:$W$4,0))))</f>
        <v>#REF!</v>
      </c>
      <c r="H121" s="168" t="e">
        <f ca="1">IF($C121-H$1&lt;År1,0,G120*(1-VLOOKUP($A121,[1]Hugst!$R$5:$W$9,MATCH(ROUNDUP((H$1)/10,0)*10,[1]Hugst!$R$4:$W$4,0))))</f>
        <v>#REF!</v>
      </c>
      <c r="I121" s="168" t="e">
        <f ca="1">IF($C121-I$1&lt;År1,0,H120*(1-VLOOKUP($A121,[1]Hugst!$R$5:$W$9,MATCH(ROUNDUP((I$1)/10,0)*10,[1]Hugst!$R$4:$W$4,0))))</f>
        <v>#REF!</v>
      </c>
      <c r="J121" s="168" t="e">
        <f ca="1">IF($C121-J$1&lt;År1,0,I120*(1-VLOOKUP($A121,[1]Hugst!$R$5:$W$9,MATCH(ROUNDUP((J$1)/10,0)*10,[1]Hugst!$R$4:$W$4,0))))</f>
        <v>#REF!</v>
      </c>
      <c r="K121" s="168" t="e">
        <f ca="1">IF($C121-K$1&lt;År1,0,J120*(1-VLOOKUP($A121,[1]Hugst!$R$5:$W$9,MATCH(ROUNDUP((K$1)/10,0)*10,[1]Hugst!$R$4:$W$4,0))))</f>
        <v>#REF!</v>
      </c>
      <c r="L121" s="168" t="e">
        <f ca="1">IF($C121-L$1&lt;År1,0,K120*(1-VLOOKUP($A121,[1]Hugst!$R$5:$W$9,MATCH(ROUNDUP((L$1)/10,0)*10,[1]Hugst!$R$4:$W$4,0))))</f>
        <v>#REF!</v>
      </c>
      <c r="M121" s="168" t="e">
        <f ca="1">IF($C121-M$1&lt;År1,0,L120*(1-VLOOKUP($A121,[1]Hugst!$R$5:$W$9,MATCH(ROUNDUP((M$1)/10,0)*10,[1]Hugst!$R$4:$W$4,0))))</f>
        <v>#REF!</v>
      </c>
      <c r="N121" s="168" t="e">
        <f ca="1">IF($C121-N$1&lt;År1,0,M120*(1-VLOOKUP($A121,[1]Hugst!$R$5:$W$9,MATCH(ROUNDUP((N$1)/10,0)*10,[1]Hugst!$R$4:$W$4,0))))</f>
        <v>#REF!</v>
      </c>
      <c r="O121" s="168" t="e">
        <f ca="1">IF($C121-O$1&lt;År1,0,N120*(1-VLOOKUP($A121,[1]Hugst!$R$5:$W$9,MATCH(ROUNDUP((O$1)/10,0)*10,[1]Hugst!$R$4:$W$4,0))))</f>
        <v>#REF!</v>
      </c>
      <c r="P121" s="168" t="e">
        <f ca="1">IF($C121-P$1&lt;År1,0,O120*(1-VLOOKUP($A121,[1]Hugst!$R$5:$W$9,MATCH(ROUNDUP((P$1)/10,0)*10,[1]Hugst!$R$4:$W$4,0))))</f>
        <v>#REF!</v>
      </c>
      <c r="Q121" s="168" t="e">
        <f ca="1">IF($C121-Q$1&lt;År1,0,P120*(1-VLOOKUP($A121,[1]Hugst!$R$5:$W$9,MATCH(ROUNDUP((Q$1)/10,0)*10,[1]Hugst!$R$4:$W$4,0))))</f>
        <v>#REF!</v>
      </c>
      <c r="R121" s="168" t="e">
        <f ca="1">IF($C121-R$1&lt;År1,0,Q120*(1-VLOOKUP($A121,[1]Hugst!$R$5:$W$9,MATCH(ROUNDUP((R$1)/10,0)*10,[1]Hugst!$R$4:$W$4,0))))</f>
        <v>#REF!</v>
      </c>
      <c r="S121" s="168" t="e">
        <f ca="1">IF($C121-S$1&lt;År1,0,R120*(1-VLOOKUP($A121,[1]Hugst!$R$5:$W$9,MATCH(ROUNDUP((S$1)/10,0)*10,[1]Hugst!$R$4:$W$4,0))))</f>
        <v>#REF!</v>
      </c>
      <c r="T121" s="168" t="e">
        <f ca="1">IF($C121-T$1&lt;År1,0,S120*(1-VLOOKUP($A121,[1]Hugst!$R$5:$W$9,MATCH(ROUNDUP((T$1)/10,0)*10,[1]Hugst!$R$4:$W$4,0))))</f>
        <v>#REF!</v>
      </c>
      <c r="U121" s="168" t="e">
        <f ca="1">IF($C121-U$1&lt;År1,0,T120*(1-VLOOKUP($A121,[1]Hugst!$R$5:$W$9,MATCH(ROUNDUP((U$1)/10,0)*10,[1]Hugst!$R$4:$W$4,0))))</f>
        <v>#REF!</v>
      </c>
      <c r="V121" s="168" t="e">
        <f ca="1">IF($C121-V$1&lt;År1,0,U120*(1-VLOOKUP($A121,[1]Hugst!$R$5:$W$9,MATCH(ROUNDUP((V$1)/10,0)*10,[1]Hugst!$R$4:$W$4,0))))</f>
        <v>#REF!</v>
      </c>
      <c r="W121" s="168" t="e">
        <f ca="1">IF($C121-W$1&lt;År1,0,V120*(1-VLOOKUP($A121,[1]Hugst!$R$5:$W$9,MATCH(ROUNDUP((W$1)/10,0)*10,[1]Hugst!$R$4:$W$4,0))))</f>
        <v>#REF!</v>
      </c>
      <c r="X121" s="168" t="e">
        <f ca="1">IF($C121-X$1&lt;År1,0,W120*(1-VLOOKUP($A121,[1]Hugst!$R$5:$W$9,MATCH(ROUNDUP((X$1)/10,0)*10,[1]Hugst!$R$4:$W$4,0))))</f>
        <v>#REF!</v>
      </c>
      <c r="Y121" s="168" t="e">
        <f ca="1">IF($C121-Y$1&lt;År1,0,X120*(1-VLOOKUP($A121,[1]Hugst!$R$5:$W$9,MATCH(ROUNDUP((Y$1)/10,0)*10,[1]Hugst!$R$4:$W$4,0))))</f>
        <v>#REF!</v>
      </c>
      <c r="Z121" s="168" t="e">
        <f ca="1">IF($C121-Z$1&lt;År1,0,Y120*(1-VLOOKUP($A121,[1]Hugst!$R$5:$W$9,MATCH(ROUNDUP((Z$1)/10,0)*10,[1]Hugst!$R$4:$W$4,0))))</f>
        <v>#REF!</v>
      </c>
      <c r="AA121" s="168" t="e">
        <f ca="1">IF($C121-AA$1&lt;År1,0,Z120*(1-VLOOKUP($A121,[1]Hugst!$R$5:$W$9,MATCH(ROUNDUP((AA$1)/10,0)*10,[1]Hugst!$R$4:$W$4,0))))</f>
        <v>#REF!</v>
      </c>
      <c r="AB121" s="168" t="e">
        <f ca="1">IF($C121-AB$1&lt;År1,0,AA120*(1-VLOOKUP($A121,[1]Hugst!$R$5:$W$9,MATCH(ROUNDUP((AB$1)/10,0)*10,[1]Hugst!$R$4:$W$4,0))))</f>
        <v>#REF!</v>
      </c>
      <c r="AC121" s="168" t="e">
        <f ca="1">IF($C121-AC$1&lt;År1,0,AB120*(1-VLOOKUP($A121,[1]Hugst!$R$5:$W$9,MATCH(ROUNDUP((AC$1)/10,0)*10,[1]Hugst!$R$4:$W$4,0))))</f>
        <v>#REF!</v>
      </c>
      <c r="AD121" s="168" t="e">
        <f ca="1">IF($C121-AD$1&lt;År1,0,AC120*(1-VLOOKUP($A121,[1]Hugst!$R$5:$W$9,MATCH(ROUNDUP((AD$1)/10,0)*10,[1]Hugst!$R$4:$W$4,0))))</f>
        <v>#REF!</v>
      </c>
      <c r="AE121" s="168" t="e">
        <f ca="1">IF($C121-AE$1&lt;År1,0,AD120*(1-VLOOKUP($A121,[1]Hugst!$R$5:$W$9,MATCH(ROUNDUP((AE$1)/10,0)*10,[1]Hugst!$R$4:$W$4,0))))</f>
        <v>#REF!</v>
      </c>
      <c r="AF121" s="168" t="e">
        <f ca="1">IF($C121-AF$1&lt;År1,0,AE120*(1-VLOOKUP($A121,[1]Hugst!$R$5:$W$9,MATCH(ROUNDUP((AF$1)/10,0)*10,[1]Hugst!$R$4:$W$4,0))))</f>
        <v>#REF!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 t="e">
        <f t="shared" ca="1" si="2"/>
        <v>#REF!</v>
      </c>
      <c r="F122" s="168" t="e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#REF!</v>
      </c>
      <c r="G122" s="168" t="e">
        <f ca="1">IF($C122-G$1&lt;År1,0,F121*(1-VLOOKUP($A122,[1]Hugst!$R$5:$W$9,MATCH(ROUNDUP((G$1)/10,0)*10,[1]Hugst!$R$4:$W$4,0))))</f>
        <v>#REF!</v>
      </c>
      <c r="H122" s="168" t="e">
        <f ca="1">IF($C122-H$1&lt;År1,0,G121*(1-VLOOKUP($A122,[1]Hugst!$R$5:$W$9,MATCH(ROUNDUP((H$1)/10,0)*10,[1]Hugst!$R$4:$W$4,0))))</f>
        <v>#REF!</v>
      </c>
      <c r="I122" s="168" t="e">
        <f ca="1">IF($C122-I$1&lt;År1,0,H121*(1-VLOOKUP($A122,[1]Hugst!$R$5:$W$9,MATCH(ROUNDUP((I$1)/10,0)*10,[1]Hugst!$R$4:$W$4,0))))</f>
        <v>#REF!</v>
      </c>
      <c r="J122" s="168" t="e">
        <f ca="1">IF($C122-J$1&lt;År1,0,I121*(1-VLOOKUP($A122,[1]Hugst!$R$5:$W$9,MATCH(ROUNDUP((J$1)/10,0)*10,[1]Hugst!$R$4:$W$4,0))))</f>
        <v>#REF!</v>
      </c>
      <c r="K122" s="168" t="e">
        <f ca="1">IF($C122-K$1&lt;År1,0,J121*(1-VLOOKUP($A122,[1]Hugst!$R$5:$W$9,MATCH(ROUNDUP((K$1)/10,0)*10,[1]Hugst!$R$4:$W$4,0))))</f>
        <v>#REF!</v>
      </c>
      <c r="L122" s="168" t="e">
        <f ca="1">IF($C122-L$1&lt;År1,0,K121*(1-VLOOKUP($A122,[1]Hugst!$R$5:$W$9,MATCH(ROUNDUP((L$1)/10,0)*10,[1]Hugst!$R$4:$W$4,0))))</f>
        <v>#REF!</v>
      </c>
      <c r="M122" s="168" t="e">
        <f ca="1">IF($C122-M$1&lt;År1,0,L121*(1-VLOOKUP($A122,[1]Hugst!$R$5:$W$9,MATCH(ROUNDUP((M$1)/10,0)*10,[1]Hugst!$R$4:$W$4,0))))</f>
        <v>#REF!</v>
      </c>
      <c r="N122" s="168" t="e">
        <f ca="1">IF($C122-N$1&lt;År1,0,M121*(1-VLOOKUP($A122,[1]Hugst!$R$5:$W$9,MATCH(ROUNDUP((N$1)/10,0)*10,[1]Hugst!$R$4:$W$4,0))))</f>
        <v>#REF!</v>
      </c>
      <c r="O122" s="168" t="e">
        <f ca="1">IF($C122-O$1&lt;År1,0,N121*(1-VLOOKUP($A122,[1]Hugst!$R$5:$W$9,MATCH(ROUNDUP((O$1)/10,0)*10,[1]Hugst!$R$4:$W$4,0))))</f>
        <v>#REF!</v>
      </c>
      <c r="P122" s="168" t="e">
        <f ca="1">IF($C122-P$1&lt;År1,0,O121*(1-VLOOKUP($A122,[1]Hugst!$R$5:$W$9,MATCH(ROUNDUP((P$1)/10,0)*10,[1]Hugst!$R$4:$W$4,0))))</f>
        <v>#REF!</v>
      </c>
      <c r="Q122" s="168" t="e">
        <f ca="1">IF($C122-Q$1&lt;År1,0,P121*(1-VLOOKUP($A122,[1]Hugst!$R$5:$W$9,MATCH(ROUNDUP((Q$1)/10,0)*10,[1]Hugst!$R$4:$W$4,0))))</f>
        <v>#REF!</v>
      </c>
      <c r="R122" s="168" t="e">
        <f ca="1">IF($C122-R$1&lt;År1,0,Q121*(1-VLOOKUP($A122,[1]Hugst!$R$5:$W$9,MATCH(ROUNDUP((R$1)/10,0)*10,[1]Hugst!$R$4:$W$4,0))))</f>
        <v>#REF!</v>
      </c>
      <c r="S122" s="168" t="e">
        <f ca="1">IF($C122-S$1&lt;År1,0,R121*(1-VLOOKUP($A122,[1]Hugst!$R$5:$W$9,MATCH(ROUNDUP((S$1)/10,0)*10,[1]Hugst!$R$4:$W$4,0))))</f>
        <v>#REF!</v>
      </c>
      <c r="T122" s="168" t="e">
        <f ca="1">IF($C122-T$1&lt;År1,0,S121*(1-VLOOKUP($A122,[1]Hugst!$R$5:$W$9,MATCH(ROUNDUP((T$1)/10,0)*10,[1]Hugst!$R$4:$W$4,0))))</f>
        <v>#REF!</v>
      </c>
      <c r="U122" s="168" t="e">
        <f ca="1">IF($C122-U$1&lt;År1,0,T121*(1-VLOOKUP($A122,[1]Hugst!$R$5:$W$9,MATCH(ROUNDUP((U$1)/10,0)*10,[1]Hugst!$R$4:$W$4,0))))</f>
        <v>#REF!</v>
      </c>
      <c r="V122" s="168" t="e">
        <f ca="1">IF($C122-V$1&lt;År1,0,U121*(1-VLOOKUP($A122,[1]Hugst!$R$5:$W$9,MATCH(ROUNDUP((V$1)/10,0)*10,[1]Hugst!$R$4:$W$4,0))))</f>
        <v>#REF!</v>
      </c>
      <c r="W122" s="168" t="e">
        <f ca="1">IF($C122-W$1&lt;År1,0,V121*(1-VLOOKUP($A122,[1]Hugst!$R$5:$W$9,MATCH(ROUNDUP((W$1)/10,0)*10,[1]Hugst!$R$4:$W$4,0))))</f>
        <v>#REF!</v>
      </c>
      <c r="X122" s="168" t="e">
        <f ca="1">IF($C122-X$1&lt;År1,0,W121*(1-VLOOKUP($A122,[1]Hugst!$R$5:$W$9,MATCH(ROUNDUP((X$1)/10,0)*10,[1]Hugst!$R$4:$W$4,0))))</f>
        <v>#REF!</v>
      </c>
      <c r="Y122" s="168" t="e">
        <f ca="1">IF($C122-Y$1&lt;År1,0,X121*(1-VLOOKUP($A122,[1]Hugst!$R$5:$W$9,MATCH(ROUNDUP((Y$1)/10,0)*10,[1]Hugst!$R$4:$W$4,0))))</f>
        <v>#REF!</v>
      </c>
      <c r="Z122" s="168" t="e">
        <f ca="1">IF($C122-Z$1&lt;År1,0,Y121*(1-VLOOKUP($A122,[1]Hugst!$R$5:$W$9,MATCH(ROUNDUP((Z$1)/10,0)*10,[1]Hugst!$R$4:$W$4,0))))</f>
        <v>#REF!</v>
      </c>
      <c r="AA122" s="168" t="e">
        <f ca="1">IF($C122-AA$1&lt;År1,0,Z121*(1-VLOOKUP($A122,[1]Hugst!$R$5:$W$9,MATCH(ROUNDUP((AA$1)/10,0)*10,[1]Hugst!$R$4:$W$4,0))))</f>
        <v>#REF!</v>
      </c>
      <c r="AB122" s="168" t="e">
        <f ca="1">IF($C122-AB$1&lt;År1,0,AA121*(1-VLOOKUP($A122,[1]Hugst!$R$5:$W$9,MATCH(ROUNDUP((AB$1)/10,0)*10,[1]Hugst!$R$4:$W$4,0))))</f>
        <v>#REF!</v>
      </c>
      <c r="AC122" s="168" t="e">
        <f ca="1">IF($C122-AC$1&lt;År1,0,AB121*(1-VLOOKUP($A122,[1]Hugst!$R$5:$W$9,MATCH(ROUNDUP((AC$1)/10,0)*10,[1]Hugst!$R$4:$W$4,0))))</f>
        <v>#REF!</v>
      </c>
      <c r="AD122" s="168" t="e">
        <f ca="1">IF($C122-AD$1&lt;År1,0,AC121*(1-VLOOKUP($A122,[1]Hugst!$R$5:$W$9,MATCH(ROUNDUP((AD$1)/10,0)*10,[1]Hugst!$R$4:$W$4,0))))</f>
        <v>#REF!</v>
      </c>
      <c r="AE122" s="168" t="e">
        <f ca="1">IF($C122-AE$1&lt;År1,0,AD121*(1-VLOOKUP($A122,[1]Hugst!$R$5:$W$9,MATCH(ROUNDUP((AE$1)/10,0)*10,[1]Hugst!$R$4:$W$4,0))))</f>
        <v>#REF!</v>
      </c>
      <c r="AF122" s="168" t="e">
        <f ca="1">IF($C122-AF$1&lt;År1,0,AE121*(1-VLOOKUP($A122,[1]Hugst!$R$5:$W$9,MATCH(ROUNDUP((AF$1)/10,0)*10,[1]Hugst!$R$4:$W$4,0))))</f>
        <v>#REF!</v>
      </c>
      <c r="AG122" s="168" t="e">
        <f ca="1">IF($C122-AG$1&lt;År1,0,AF121*(1-VLOOKUP($A122,[1]Hugst!$R$5:$W$9,MATCH(ROUNDUP((AG$1)/10,0)*10,[1]Hugst!$R$4:$W$4,0))))</f>
        <v>#REF!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 t="e">
        <f t="shared" ca="1" si="2"/>
        <v>#REF!</v>
      </c>
      <c r="F123" s="168" t="e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#REF!</v>
      </c>
      <c r="G123" s="168" t="e">
        <f ca="1">IF($C123-G$1&lt;År1,0,F122*(1-VLOOKUP($A123,[1]Hugst!$R$5:$W$9,MATCH(ROUNDUP((G$1)/10,0)*10,[1]Hugst!$R$4:$W$4,0))))</f>
        <v>#REF!</v>
      </c>
      <c r="H123" s="168" t="e">
        <f ca="1">IF($C123-H$1&lt;År1,0,G122*(1-VLOOKUP($A123,[1]Hugst!$R$5:$W$9,MATCH(ROUNDUP((H$1)/10,0)*10,[1]Hugst!$R$4:$W$4,0))))</f>
        <v>#REF!</v>
      </c>
      <c r="I123" s="168" t="e">
        <f ca="1">IF($C123-I$1&lt;År1,0,H122*(1-VLOOKUP($A123,[1]Hugst!$R$5:$W$9,MATCH(ROUNDUP((I$1)/10,0)*10,[1]Hugst!$R$4:$W$4,0))))</f>
        <v>#REF!</v>
      </c>
      <c r="J123" s="168" t="e">
        <f ca="1">IF($C123-J$1&lt;År1,0,I122*(1-VLOOKUP($A123,[1]Hugst!$R$5:$W$9,MATCH(ROUNDUP((J$1)/10,0)*10,[1]Hugst!$R$4:$W$4,0))))</f>
        <v>#REF!</v>
      </c>
      <c r="K123" s="168" t="e">
        <f ca="1">IF($C123-K$1&lt;År1,0,J122*(1-VLOOKUP($A123,[1]Hugst!$R$5:$W$9,MATCH(ROUNDUP((K$1)/10,0)*10,[1]Hugst!$R$4:$W$4,0))))</f>
        <v>#REF!</v>
      </c>
      <c r="L123" s="168" t="e">
        <f ca="1">IF($C123-L$1&lt;År1,0,K122*(1-VLOOKUP($A123,[1]Hugst!$R$5:$W$9,MATCH(ROUNDUP((L$1)/10,0)*10,[1]Hugst!$R$4:$W$4,0))))</f>
        <v>#REF!</v>
      </c>
      <c r="M123" s="168" t="e">
        <f ca="1">IF($C123-M$1&lt;År1,0,L122*(1-VLOOKUP($A123,[1]Hugst!$R$5:$W$9,MATCH(ROUNDUP((M$1)/10,0)*10,[1]Hugst!$R$4:$W$4,0))))</f>
        <v>#REF!</v>
      </c>
      <c r="N123" s="168" t="e">
        <f ca="1">IF($C123-N$1&lt;År1,0,M122*(1-VLOOKUP($A123,[1]Hugst!$R$5:$W$9,MATCH(ROUNDUP((N$1)/10,0)*10,[1]Hugst!$R$4:$W$4,0))))</f>
        <v>#REF!</v>
      </c>
      <c r="O123" s="168" t="e">
        <f ca="1">IF($C123-O$1&lt;År1,0,N122*(1-VLOOKUP($A123,[1]Hugst!$R$5:$W$9,MATCH(ROUNDUP((O$1)/10,0)*10,[1]Hugst!$R$4:$W$4,0))))</f>
        <v>#REF!</v>
      </c>
      <c r="P123" s="168" t="e">
        <f ca="1">IF($C123-P$1&lt;År1,0,O122*(1-VLOOKUP($A123,[1]Hugst!$R$5:$W$9,MATCH(ROUNDUP((P$1)/10,0)*10,[1]Hugst!$R$4:$W$4,0))))</f>
        <v>#REF!</v>
      </c>
      <c r="Q123" s="168" t="e">
        <f ca="1">IF($C123-Q$1&lt;År1,0,P122*(1-VLOOKUP($A123,[1]Hugst!$R$5:$W$9,MATCH(ROUNDUP((Q$1)/10,0)*10,[1]Hugst!$R$4:$W$4,0))))</f>
        <v>#REF!</v>
      </c>
      <c r="R123" s="168" t="e">
        <f ca="1">IF($C123-R$1&lt;År1,0,Q122*(1-VLOOKUP($A123,[1]Hugst!$R$5:$W$9,MATCH(ROUNDUP((R$1)/10,0)*10,[1]Hugst!$R$4:$W$4,0))))</f>
        <v>#REF!</v>
      </c>
      <c r="S123" s="168" t="e">
        <f ca="1">IF($C123-S$1&lt;År1,0,R122*(1-VLOOKUP($A123,[1]Hugst!$R$5:$W$9,MATCH(ROUNDUP((S$1)/10,0)*10,[1]Hugst!$R$4:$W$4,0))))</f>
        <v>#REF!</v>
      </c>
      <c r="T123" s="168" t="e">
        <f ca="1">IF($C123-T$1&lt;År1,0,S122*(1-VLOOKUP($A123,[1]Hugst!$R$5:$W$9,MATCH(ROUNDUP((T$1)/10,0)*10,[1]Hugst!$R$4:$W$4,0))))</f>
        <v>#REF!</v>
      </c>
      <c r="U123" s="168" t="e">
        <f ca="1">IF($C123-U$1&lt;År1,0,T122*(1-VLOOKUP($A123,[1]Hugst!$R$5:$W$9,MATCH(ROUNDUP((U$1)/10,0)*10,[1]Hugst!$R$4:$W$4,0))))</f>
        <v>#REF!</v>
      </c>
      <c r="V123" s="168" t="e">
        <f ca="1">IF($C123-V$1&lt;År1,0,U122*(1-VLOOKUP($A123,[1]Hugst!$R$5:$W$9,MATCH(ROUNDUP((V$1)/10,0)*10,[1]Hugst!$R$4:$W$4,0))))</f>
        <v>#REF!</v>
      </c>
      <c r="W123" s="168" t="e">
        <f ca="1">IF($C123-W$1&lt;År1,0,V122*(1-VLOOKUP($A123,[1]Hugst!$R$5:$W$9,MATCH(ROUNDUP((W$1)/10,0)*10,[1]Hugst!$R$4:$W$4,0))))</f>
        <v>#REF!</v>
      </c>
      <c r="X123" s="168" t="e">
        <f ca="1">IF($C123-X$1&lt;År1,0,W122*(1-VLOOKUP($A123,[1]Hugst!$R$5:$W$9,MATCH(ROUNDUP((X$1)/10,0)*10,[1]Hugst!$R$4:$W$4,0))))</f>
        <v>#REF!</v>
      </c>
      <c r="Y123" s="168" t="e">
        <f ca="1">IF($C123-Y$1&lt;År1,0,X122*(1-VLOOKUP($A123,[1]Hugst!$R$5:$W$9,MATCH(ROUNDUP((Y$1)/10,0)*10,[1]Hugst!$R$4:$W$4,0))))</f>
        <v>#REF!</v>
      </c>
      <c r="Z123" s="168" t="e">
        <f ca="1">IF($C123-Z$1&lt;År1,0,Y122*(1-VLOOKUP($A123,[1]Hugst!$R$5:$W$9,MATCH(ROUNDUP((Z$1)/10,0)*10,[1]Hugst!$R$4:$W$4,0))))</f>
        <v>#REF!</v>
      </c>
      <c r="AA123" s="168" t="e">
        <f ca="1">IF($C123-AA$1&lt;År1,0,Z122*(1-VLOOKUP($A123,[1]Hugst!$R$5:$W$9,MATCH(ROUNDUP((AA$1)/10,0)*10,[1]Hugst!$R$4:$W$4,0))))</f>
        <v>#REF!</v>
      </c>
      <c r="AB123" s="168" t="e">
        <f ca="1">IF($C123-AB$1&lt;År1,0,AA122*(1-VLOOKUP($A123,[1]Hugst!$R$5:$W$9,MATCH(ROUNDUP((AB$1)/10,0)*10,[1]Hugst!$R$4:$W$4,0))))</f>
        <v>#REF!</v>
      </c>
      <c r="AC123" s="168" t="e">
        <f ca="1">IF($C123-AC$1&lt;År1,0,AB122*(1-VLOOKUP($A123,[1]Hugst!$R$5:$W$9,MATCH(ROUNDUP((AC$1)/10,0)*10,[1]Hugst!$R$4:$W$4,0))))</f>
        <v>#REF!</v>
      </c>
      <c r="AD123" s="168" t="e">
        <f ca="1">IF($C123-AD$1&lt;År1,0,AC122*(1-VLOOKUP($A123,[1]Hugst!$R$5:$W$9,MATCH(ROUNDUP((AD$1)/10,0)*10,[1]Hugst!$R$4:$W$4,0))))</f>
        <v>#REF!</v>
      </c>
      <c r="AE123" s="168" t="e">
        <f ca="1">IF($C123-AE$1&lt;År1,0,AD122*(1-VLOOKUP($A123,[1]Hugst!$R$5:$W$9,MATCH(ROUNDUP((AE$1)/10,0)*10,[1]Hugst!$R$4:$W$4,0))))</f>
        <v>#REF!</v>
      </c>
      <c r="AF123" s="168" t="e">
        <f ca="1">IF($C123-AF$1&lt;År1,0,AE122*(1-VLOOKUP($A123,[1]Hugst!$R$5:$W$9,MATCH(ROUNDUP((AF$1)/10,0)*10,[1]Hugst!$R$4:$W$4,0))))</f>
        <v>#REF!</v>
      </c>
      <c r="AG123" s="168" t="e">
        <f ca="1">IF($C123-AG$1&lt;År1,0,AF122*(1-VLOOKUP($A123,[1]Hugst!$R$5:$W$9,MATCH(ROUNDUP((AG$1)/10,0)*10,[1]Hugst!$R$4:$W$4,0))))</f>
        <v>#REF!</v>
      </c>
      <c r="AH123" s="168" t="e">
        <f ca="1">IF($C123-AH$1&lt;År1,0,AG122*(1-VLOOKUP($A123,[1]Hugst!$R$5:$W$9,MATCH(ROUNDUP((AH$1)/10,0)*10,[1]Hugst!$R$4:$W$4,0))))</f>
        <v>#REF!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 t="e">
        <f t="shared" ca="1" si="2"/>
        <v>#REF!</v>
      </c>
      <c r="F124" s="168" t="e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#REF!</v>
      </c>
      <c r="G124" s="168" t="e">
        <f ca="1">IF($C124-G$1&lt;År1,0,F123*(1-VLOOKUP($A124,[1]Hugst!$R$5:$W$9,MATCH(ROUNDUP((G$1)/10,0)*10,[1]Hugst!$R$4:$W$4,0))))</f>
        <v>#REF!</v>
      </c>
      <c r="H124" s="168" t="e">
        <f ca="1">IF($C124-H$1&lt;År1,0,G123*(1-VLOOKUP($A124,[1]Hugst!$R$5:$W$9,MATCH(ROUNDUP((H$1)/10,0)*10,[1]Hugst!$R$4:$W$4,0))))</f>
        <v>#REF!</v>
      </c>
      <c r="I124" s="168" t="e">
        <f ca="1">IF($C124-I$1&lt;År1,0,H123*(1-VLOOKUP($A124,[1]Hugst!$R$5:$W$9,MATCH(ROUNDUP((I$1)/10,0)*10,[1]Hugst!$R$4:$W$4,0))))</f>
        <v>#REF!</v>
      </c>
      <c r="J124" s="168" t="e">
        <f ca="1">IF($C124-J$1&lt;År1,0,I123*(1-VLOOKUP($A124,[1]Hugst!$R$5:$W$9,MATCH(ROUNDUP((J$1)/10,0)*10,[1]Hugst!$R$4:$W$4,0))))</f>
        <v>#REF!</v>
      </c>
      <c r="K124" s="168" t="e">
        <f ca="1">IF($C124-K$1&lt;År1,0,J123*(1-VLOOKUP($A124,[1]Hugst!$R$5:$W$9,MATCH(ROUNDUP((K$1)/10,0)*10,[1]Hugst!$R$4:$W$4,0))))</f>
        <v>#REF!</v>
      </c>
      <c r="L124" s="168" t="e">
        <f ca="1">IF($C124-L$1&lt;År1,0,K123*(1-VLOOKUP($A124,[1]Hugst!$R$5:$W$9,MATCH(ROUNDUP((L$1)/10,0)*10,[1]Hugst!$R$4:$W$4,0))))</f>
        <v>#REF!</v>
      </c>
      <c r="M124" s="168" t="e">
        <f ca="1">IF($C124-M$1&lt;År1,0,L123*(1-VLOOKUP($A124,[1]Hugst!$R$5:$W$9,MATCH(ROUNDUP((M$1)/10,0)*10,[1]Hugst!$R$4:$W$4,0))))</f>
        <v>#REF!</v>
      </c>
      <c r="N124" s="168" t="e">
        <f ca="1">IF($C124-N$1&lt;År1,0,M123*(1-VLOOKUP($A124,[1]Hugst!$R$5:$W$9,MATCH(ROUNDUP((N$1)/10,0)*10,[1]Hugst!$R$4:$W$4,0))))</f>
        <v>#REF!</v>
      </c>
      <c r="O124" s="168" t="e">
        <f ca="1">IF($C124-O$1&lt;År1,0,N123*(1-VLOOKUP($A124,[1]Hugst!$R$5:$W$9,MATCH(ROUNDUP((O$1)/10,0)*10,[1]Hugst!$R$4:$W$4,0))))</f>
        <v>#REF!</v>
      </c>
      <c r="P124" s="168" t="e">
        <f ca="1">IF($C124-P$1&lt;År1,0,O123*(1-VLOOKUP($A124,[1]Hugst!$R$5:$W$9,MATCH(ROUNDUP((P$1)/10,0)*10,[1]Hugst!$R$4:$W$4,0))))</f>
        <v>#REF!</v>
      </c>
      <c r="Q124" s="168" t="e">
        <f ca="1">IF($C124-Q$1&lt;År1,0,P123*(1-VLOOKUP($A124,[1]Hugst!$R$5:$W$9,MATCH(ROUNDUP((Q$1)/10,0)*10,[1]Hugst!$R$4:$W$4,0))))</f>
        <v>#REF!</v>
      </c>
      <c r="R124" s="168" t="e">
        <f ca="1">IF($C124-R$1&lt;År1,0,Q123*(1-VLOOKUP($A124,[1]Hugst!$R$5:$W$9,MATCH(ROUNDUP((R$1)/10,0)*10,[1]Hugst!$R$4:$W$4,0))))</f>
        <v>#REF!</v>
      </c>
      <c r="S124" s="168" t="e">
        <f ca="1">IF($C124-S$1&lt;År1,0,R123*(1-VLOOKUP($A124,[1]Hugst!$R$5:$W$9,MATCH(ROUNDUP((S$1)/10,0)*10,[1]Hugst!$R$4:$W$4,0))))</f>
        <v>#REF!</v>
      </c>
      <c r="T124" s="168" t="e">
        <f ca="1">IF($C124-T$1&lt;År1,0,S123*(1-VLOOKUP($A124,[1]Hugst!$R$5:$W$9,MATCH(ROUNDUP((T$1)/10,0)*10,[1]Hugst!$R$4:$W$4,0))))</f>
        <v>#REF!</v>
      </c>
      <c r="U124" s="168" t="e">
        <f ca="1">IF($C124-U$1&lt;År1,0,T123*(1-VLOOKUP($A124,[1]Hugst!$R$5:$W$9,MATCH(ROUNDUP((U$1)/10,0)*10,[1]Hugst!$R$4:$W$4,0))))</f>
        <v>#REF!</v>
      </c>
      <c r="V124" s="168" t="e">
        <f ca="1">IF($C124-V$1&lt;År1,0,U123*(1-VLOOKUP($A124,[1]Hugst!$R$5:$W$9,MATCH(ROUNDUP((V$1)/10,0)*10,[1]Hugst!$R$4:$W$4,0))))</f>
        <v>#REF!</v>
      </c>
      <c r="W124" s="168" t="e">
        <f ca="1">IF($C124-W$1&lt;År1,0,V123*(1-VLOOKUP($A124,[1]Hugst!$R$5:$W$9,MATCH(ROUNDUP((W$1)/10,0)*10,[1]Hugst!$R$4:$W$4,0))))</f>
        <v>#REF!</v>
      </c>
      <c r="X124" s="168" t="e">
        <f ca="1">IF($C124-X$1&lt;År1,0,W123*(1-VLOOKUP($A124,[1]Hugst!$R$5:$W$9,MATCH(ROUNDUP((X$1)/10,0)*10,[1]Hugst!$R$4:$W$4,0))))</f>
        <v>#REF!</v>
      </c>
      <c r="Y124" s="168" t="e">
        <f ca="1">IF($C124-Y$1&lt;År1,0,X123*(1-VLOOKUP($A124,[1]Hugst!$R$5:$W$9,MATCH(ROUNDUP((Y$1)/10,0)*10,[1]Hugst!$R$4:$W$4,0))))</f>
        <v>#REF!</v>
      </c>
      <c r="Z124" s="168" t="e">
        <f ca="1">IF($C124-Z$1&lt;År1,0,Y123*(1-VLOOKUP($A124,[1]Hugst!$R$5:$W$9,MATCH(ROUNDUP((Z$1)/10,0)*10,[1]Hugst!$R$4:$W$4,0))))</f>
        <v>#REF!</v>
      </c>
      <c r="AA124" s="168" t="e">
        <f ca="1">IF($C124-AA$1&lt;År1,0,Z123*(1-VLOOKUP($A124,[1]Hugst!$R$5:$W$9,MATCH(ROUNDUP((AA$1)/10,0)*10,[1]Hugst!$R$4:$W$4,0))))</f>
        <v>#REF!</v>
      </c>
      <c r="AB124" s="168" t="e">
        <f ca="1">IF($C124-AB$1&lt;År1,0,AA123*(1-VLOOKUP($A124,[1]Hugst!$R$5:$W$9,MATCH(ROUNDUP((AB$1)/10,0)*10,[1]Hugst!$R$4:$W$4,0))))</f>
        <v>#REF!</v>
      </c>
      <c r="AC124" s="168" t="e">
        <f ca="1">IF($C124-AC$1&lt;År1,0,AB123*(1-VLOOKUP($A124,[1]Hugst!$R$5:$W$9,MATCH(ROUNDUP((AC$1)/10,0)*10,[1]Hugst!$R$4:$W$4,0))))</f>
        <v>#REF!</v>
      </c>
      <c r="AD124" s="168" t="e">
        <f ca="1">IF($C124-AD$1&lt;År1,0,AC123*(1-VLOOKUP($A124,[1]Hugst!$R$5:$W$9,MATCH(ROUNDUP((AD$1)/10,0)*10,[1]Hugst!$R$4:$W$4,0))))</f>
        <v>#REF!</v>
      </c>
      <c r="AE124" s="168" t="e">
        <f ca="1">IF($C124-AE$1&lt;År1,0,AD123*(1-VLOOKUP($A124,[1]Hugst!$R$5:$W$9,MATCH(ROUNDUP((AE$1)/10,0)*10,[1]Hugst!$R$4:$W$4,0))))</f>
        <v>#REF!</v>
      </c>
      <c r="AF124" s="168" t="e">
        <f ca="1">IF($C124-AF$1&lt;År1,0,AE123*(1-VLOOKUP($A124,[1]Hugst!$R$5:$W$9,MATCH(ROUNDUP((AF$1)/10,0)*10,[1]Hugst!$R$4:$W$4,0))))</f>
        <v>#REF!</v>
      </c>
      <c r="AG124" s="168" t="e">
        <f ca="1">IF($C124-AG$1&lt;År1,0,AF123*(1-VLOOKUP($A124,[1]Hugst!$R$5:$W$9,MATCH(ROUNDUP((AG$1)/10,0)*10,[1]Hugst!$R$4:$W$4,0))))</f>
        <v>#REF!</v>
      </c>
      <c r="AH124" s="168" t="e">
        <f ca="1">IF($C124-AH$1&lt;År1,0,AG123*(1-VLOOKUP($A124,[1]Hugst!$R$5:$W$9,MATCH(ROUNDUP((AH$1)/10,0)*10,[1]Hugst!$R$4:$W$4,0))))</f>
        <v>#REF!</v>
      </c>
      <c r="AI124" s="168" t="e">
        <f ca="1">IF($C124-AI$1&lt;År1,0,AH123*(1-VLOOKUP($A124,[1]Hugst!$R$5:$W$9,MATCH(ROUNDUP((AI$1)/10,0)*10,[1]Hugst!$R$4:$W$4,0))))</f>
        <v>#REF!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 t="e">
        <f ca="1">IF(C125=2020,SUM(G125:AJ125),SUM(F124:AJ124)-SUM(G125:AJ125))</f>
        <v>#REF!</v>
      </c>
      <c r="F125" s="168" t="e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#REF!</v>
      </c>
      <c r="G125" s="168" t="e">
        <f ca="1">IF($C125-G$1&lt;År1,0,F124*(1-VLOOKUP($A125,[1]Hugst!$R$5:$W$9,MATCH(ROUNDUP((G$1)/10,0)*10,[1]Hugst!$R$4:$W$4,0))))</f>
        <v>#REF!</v>
      </c>
      <c r="H125" s="168" t="e">
        <f ca="1">IF($C125-H$1&lt;År1,0,G124*(1-VLOOKUP($A125,[1]Hugst!$R$5:$W$9,MATCH(ROUNDUP((H$1)/10,0)*10,[1]Hugst!$R$4:$W$4,0))))</f>
        <v>#REF!</v>
      </c>
      <c r="I125" s="168" t="e">
        <f ca="1">IF($C125-I$1&lt;År1,0,H124*(1-VLOOKUP($A125,[1]Hugst!$R$5:$W$9,MATCH(ROUNDUP((I$1)/10,0)*10,[1]Hugst!$R$4:$W$4,0))))</f>
        <v>#REF!</v>
      </c>
      <c r="J125" s="168" t="e">
        <f ca="1">IF($C125-J$1&lt;År1,0,I124*(1-VLOOKUP($A125,[1]Hugst!$R$5:$W$9,MATCH(ROUNDUP((J$1)/10,0)*10,[1]Hugst!$R$4:$W$4,0))))</f>
        <v>#REF!</v>
      </c>
      <c r="K125" s="168" t="e">
        <f ca="1">IF($C125-K$1&lt;År1,0,J124*(1-VLOOKUP($A125,[1]Hugst!$R$5:$W$9,MATCH(ROUNDUP((K$1)/10,0)*10,[1]Hugst!$R$4:$W$4,0))))</f>
        <v>#REF!</v>
      </c>
      <c r="L125" s="168" t="e">
        <f ca="1">IF($C125-L$1&lt;År1,0,K124*(1-VLOOKUP($A125,[1]Hugst!$R$5:$W$9,MATCH(ROUNDUP((L$1)/10,0)*10,[1]Hugst!$R$4:$W$4,0))))</f>
        <v>#REF!</v>
      </c>
      <c r="M125" s="168" t="e">
        <f ca="1">IF($C125-M$1&lt;År1,0,L124*(1-VLOOKUP($A125,[1]Hugst!$R$5:$W$9,MATCH(ROUNDUP((M$1)/10,0)*10,[1]Hugst!$R$4:$W$4,0))))</f>
        <v>#REF!</v>
      </c>
      <c r="N125" s="168" t="e">
        <f ca="1">IF($C125-N$1&lt;År1,0,M124*(1-VLOOKUP($A125,[1]Hugst!$R$5:$W$9,MATCH(ROUNDUP((N$1)/10,0)*10,[1]Hugst!$R$4:$W$4,0))))</f>
        <v>#REF!</v>
      </c>
      <c r="O125" s="168" t="e">
        <f ca="1">IF($C125-O$1&lt;År1,0,N124*(1-VLOOKUP($A125,[1]Hugst!$R$5:$W$9,MATCH(ROUNDUP((O$1)/10,0)*10,[1]Hugst!$R$4:$W$4,0))))</f>
        <v>#REF!</v>
      </c>
      <c r="P125" s="168" t="e">
        <f ca="1">IF($C125-P$1&lt;År1,0,O124*(1-VLOOKUP($A125,[1]Hugst!$R$5:$W$9,MATCH(ROUNDUP((P$1)/10,0)*10,[1]Hugst!$R$4:$W$4,0))))</f>
        <v>#REF!</v>
      </c>
      <c r="Q125" s="168" t="e">
        <f ca="1">IF($C125-Q$1&lt;År1,0,P124*(1-VLOOKUP($A125,[1]Hugst!$R$5:$W$9,MATCH(ROUNDUP((Q$1)/10,0)*10,[1]Hugst!$R$4:$W$4,0))))</f>
        <v>#REF!</v>
      </c>
      <c r="R125" s="168" t="e">
        <f ca="1">IF($C125-R$1&lt;År1,0,Q124*(1-VLOOKUP($A125,[1]Hugst!$R$5:$W$9,MATCH(ROUNDUP((R$1)/10,0)*10,[1]Hugst!$R$4:$W$4,0))))</f>
        <v>#REF!</v>
      </c>
      <c r="S125" s="168" t="e">
        <f ca="1">IF($C125-S$1&lt;År1,0,R124*(1-VLOOKUP($A125,[1]Hugst!$R$5:$W$9,MATCH(ROUNDUP((S$1)/10,0)*10,[1]Hugst!$R$4:$W$4,0))))</f>
        <v>#REF!</v>
      </c>
      <c r="T125" s="168" t="e">
        <f ca="1">IF($C125-T$1&lt;År1,0,S124*(1-VLOOKUP($A125,[1]Hugst!$R$5:$W$9,MATCH(ROUNDUP((T$1)/10,0)*10,[1]Hugst!$R$4:$W$4,0))))</f>
        <v>#REF!</v>
      </c>
      <c r="U125" s="168" t="e">
        <f ca="1">IF($C125-U$1&lt;År1,0,T124*(1-VLOOKUP($A125,[1]Hugst!$R$5:$W$9,MATCH(ROUNDUP((U$1)/10,0)*10,[1]Hugst!$R$4:$W$4,0))))</f>
        <v>#REF!</v>
      </c>
      <c r="V125" s="168" t="e">
        <f ca="1">IF($C125-V$1&lt;År1,0,U124*(1-VLOOKUP($A125,[1]Hugst!$R$5:$W$9,MATCH(ROUNDUP((V$1)/10,0)*10,[1]Hugst!$R$4:$W$4,0))))</f>
        <v>#REF!</v>
      </c>
      <c r="W125" s="168" t="e">
        <f ca="1">IF($C125-W$1&lt;År1,0,V124*(1-VLOOKUP($A125,[1]Hugst!$R$5:$W$9,MATCH(ROUNDUP((W$1)/10,0)*10,[1]Hugst!$R$4:$W$4,0))))</f>
        <v>#REF!</v>
      </c>
      <c r="X125" s="168" t="e">
        <f ca="1">IF($C125-X$1&lt;År1,0,W124*(1-VLOOKUP($A125,[1]Hugst!$R$5:$W$9,MATCH(ROUNDUP((X$1)/10,0)*10,[1]Hugst!$R$4:$W$4,0))))</f>
        <v>#REF!</v>
      </c>
      <c r="Y125" s="168" t="e">
        <f ca="1">IF($C125-Y$1&lt;År1,0,X124*(1-VLOOKUP($A125,[1]Hugst!$R$5:$W$9,MATCH(ROUNDUP((Y$1)/10,0)*10,[1]Hugst!$R$4:$W$4,0))))</f>
        <v>#REF!</v>
      </c>
      <c r="Z125" s="168" t="e">
        <f ca="1">IF($C125-Z$1&lt;År1,0,Y124*(1-VLOOKUP($A125,[1]Hugst!$R$5:$W$9,MATCH(ROUNDUP((Z$1)/10,0)*10,[1]Hugst!$R$4:$W$4,0))))</f>
        <v>#REF!</v>
      </c>
      <c r="AA125" s="168" t="e">
        <f ca="1">IF($C125-AA$1&lt;År1,0,Z124*(1-VLOOKUP($A125,[1]Hugst!$R$5:$W$9,MATCH(ROUNDUP((AA$1)/10,0)*10,[1]Hugst!$R$4:$W$4,0))))</f>
        <v>#REF!</v>
      </c>
      <c r="AB125" s="168" t="e">
        <f ca="1">IF($C125-AB$1&lt;År1,0,AA124*(1-VLOOKUP($A125,[1]Hugst!$R$5:$W$9,MATCH(ROUNDUP((AB$1)/10,0)*10,[1]Hugst!$R$4:$W$4,0))))</f>
        <v>#REF!</v>
      </c>
      <c r="AC125" s="168" t="e">
        <f ca="1">IF($C125-AC$1&lt;År1,0,AB124*(1-VLOOKUP($A125,[1]Hugst!$R$5:$W$9,MATCH(ROUNDUP((AC$1)/10,0)*10,[1]Hugst!$R$4:$W$4,0))))</f>
        <v>#REF!</v>
      </c>
      <c r="AD125" s="168" t="e">
        <f ca="1">IF($C125-AD$1&lt;År1,0,AC124*(1-VLOOKUP($A125,[1]Hugst!$R$5:$W$9,MATCH(ROUNDUP((AD$1)/10,0)*10,[1]Hugst!$R$4:$W$4,0))))</f>
        <v>#REF!</v>
      </c>
      <c r="AE125" s="168" t="e">
        <f ca="1">IF($C125-AE$1&lt;År1,0,AD124*(1-VLOOKUP($A125,[1]Hugst!$R$5:$W$9,MATCH(ROUNDUP((AE$1)/10,0)*10,[1]Hugst!$R$4:$W$4,0))))</f>
        <v>#REF!</v>
      </c>
      <c r="AF125" s="168" t="e">
        <f ca="1">IF($C125-AF$1&lt;År1,0,AE124*(1-VLOOKUP($A125,[1]Hugst!$R$5:$W$9,MATCH(ROUNDUP((AF$1)/10,0)*10,[1]Hugst!$R$4:$W$4,0))))</f>
        <v>#REF!</v>
      </c>
      <c r="AG125" s="168" t="e">
        <f ca="1">IF($C125-AG$1&lt;År1,0,AF124*(1-VLOOKUP($A125,[1]Hugst!$R$5:$W$9,MATCH(ROUNDUP((AG$1)/10,0)*10,[1]Hugst!$R$4:$W$4,0))))</f>
        <v>#REF!</v>
      </c>
      <c r="AH125" s="168" t="e">
        <f ca="1">IF($C125-AH$1&lt;År1,0,AG124*(1-VLOOKUP($A125,[1]Hugst!$R$5:$W$9,MATCH(ROUNDUP((AH$1)/10,0)*10,[1]Hugst!$R$4:$W$4,0))))</f>
        <v>#REF!</v>
      </c>
      <c r="AI125" s="168" t="e">
        <f ca="1">IF($C125-AI$1&lt;År1,0,AH124*(1-VLOOKUP($A125,[1]Hugst!$R$5:$W$9,MATCH(ROUNDUP((AI$1)/10,0)*10,[1]Hugst!$R$4:$W$4,0))))</f>
        <v>#REF!</v>
      </c>
      <c r="AJ125" s="168" t="e">
        <f ca="1">IF($C125-AJ$1&lt;År1,0,AI124*(1-VLOOKUP($A125,[1]Hugst!$R$5:$W$9,MATCH(ROUNDUP((AJ$1)/10,0)*10,[1]Hugst!$R$4:$W$4,0))))</f>
        <v>#REF!</v>
      </c>
      <c r="AL125" s="168" t="e">
        <f ca="1">SUM(F125:AJ125)</f>
        <v>#REF!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 t="e">
        <f t="shared" ca="1" si="3"/>
        <v>#REF!</v>
      </c>
      <c r="F127" s="168" t="e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#REF!</v>
      </c>
      <c r="G127" s="168" t="e">
        <f ca="1">IF($C127-G$1&lt;År1,0,F126*(1-VLOOKUP($A127,[1]Hugst!$R$5:$W$9,MATCH(ROUNDUP((G$1)/10,0)*10,[1]Hugst!$R$4:$W$4,0))))</f>
        <v>#REF!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 t="e">
        <f ca="1">SUM(AL64:AL126)</f>
        <v>#REF!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 t="e">
        <f t="shared" ca="1" si="3"/>
        <v>#REF!</v>
      </c>
      <c r="F128" s="168" t="e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#REF!</v>
      </c>
      <c r="G128" s="168" t="e">
        <f ca="1">IF($C128-G$1&lt;År1,0,F127*(1-VLOOKUP($A128,[1]Hugst!$R$5:$W$9,MATCH(ROUNDUP((G$1)/10,0)*10,[1]Hugst!$R$4:$W$4,0))))</f>
        <v>#REF!</v>
      </c>
      <c r="H128" s="168" t="e">
        <f ca="1">IF($C128-H$1&lt;År1,0,G127*(1-VLOOKUP($A128,[1]Hugst!$R$5:$W$9,MATCH(ROUNDUP((H$1)/10,0)*10,[1]Hugst!$R$4:$W$4,0))))</f>
        <v>#REF!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 t="e">
        <f t="shared" ca="1" si="3"/>
        <v>#REF!</v>
      </c>
      <c r="F129" s="168" t="e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#REF!</v>
      </c>
      <c r="G129" s="168" t="e">
        <f ca="1">IF($C129-G$1&lt;År1,0,F128*(1-VLOOKUP($A129,[1]Hugst!$R$5:$W$9,MATCH(ROUNDUP((G$1)/10,0)*10,[1]Hugst!$R$4:$W$4,0))))</f>
        <v>#REF!</v>
      </c>
      <c r="H129" s="168" t="e">
        <f ca="1">IF($C129-H$1&lt;År1,0,G128*(1-VLOOKUP($A129,[1]Hugst!$R$5:$W$9,MATCH(ROUNDUP((H$1)/10,0)*10,[1]Hugst!$R$4:$W$4,0))))</f>
        <v>#REF!</v>
      </c>
      <c r="I129" s="168" t="e">
        <f ca="1">IF($C129-I$1&lt;År1,0,H128*(1-VLOOKUP($A129,[1]Hugst!$R$5:$W$9,MATCH(ROUNDUP((I$1)/10,0)*10,[1]Hugst!$R$4:$W$4,0))))</f>
        <v>#REF!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 t="e">
        <f t="shared" ca="1" si="3"/>
        <v>#REF!</v>
      </c>
      <c r="F130" s="168" t="e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#REF!</v>
      </c>
      <c r="G130" s="168" t="e">
        <f ca="1">IF($C130-G$1&lt;År1,0,F129*(1-VLOOKUP($A130,[1]Hugst!$R$5:$W$9,MATCH(ROUNDUP((G$1)/10,0)*10,[1]Hugst!$R$4:$W$4,0))))</f>
        <v>#REF!</v>
      </c>
      <c r="H130" s="168" t="e">
        <f ca="1">IF($C130-H$1&lt;År1,0,G129*(1-VLOOKUP($A130,[1]Hugst!$R$5:$W$9,MATCH(ROUNDUP((H$1)/10,0)*10,[1]Hugst!$R$4:$W$4,0))))</f>
        <v>#REF!</v>
      </c>
      <c r="I130" s="168" t="e">
        <f ca="1">IF($C130-I$1&lt;År1,0,H129*(1-VLOOKUP($A130,[1]Hugst!$R$5:$W$9,MATCH(ROUNDUP((I$1)/10,0)*10,[1]Hugst!$R$4:$W$4,0))))</f>
        <v>#REF!</v>
      </c>
      <c r="J130" s="168" t="e">
        <f ca="1">IF($C130-J$1&lt;År1,0,I129*(1-VLOOKUP($A130,[1]Hugst!$R$5:$W$9,MATCH(ROUNDUP((J$1)/10,0)*10,[1]Hugst!$R$4:$W$4,0))))</f>
        <v>#REF!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 t="e">
        <f t="shared" ca="1" si="3"/>
        <v>#REF!</v>
      </c>
      <c r="F131" s="168" t="e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#REF!</v>
      </c>
      <c r="G131" s="168" t="e">
        <f ca="1">IF($C131-G$1&lt;År1,0,F130*(1-VLOOKUP($A131,[1]Hugst!$R$5:$W$9,MATCH(ROUNDUP((G$1)/10,0)*10,[1]Hugst!$R$4:$W$4,0))))</f>
        <v>#REF!</v>
      </c>
      <c r="H131" s="168" t="e">
        <f ca="1">IF($C131-H$1&lt;År1,0,G130*(1-VLOOKUP($A131,[1]Hugst!$R$5:$W$9,MATCH(ROUNDUP((H$1)/10,0)*10,[1]Hugst!$R$4:$W$4,0))))</f>
        <v>#REF!</v>
      </c>
      <c r="I131" s="168" t="e">
        <f ca="1">IF($C131-I$1&lt;År1,0,H130*(1-VLOOKUP($A131,[1]Hugst!$R$5:$W$9,MATCH(ROUNDUP((I$1)/10,0)*10,[1]Hugst!$R$4:$W$4,0))))</f>
        <v>#REF!</v>
      </c>
      <c r="J131" s="168" t="e">
        <f ca="1">IF($C131-J$1&lt;År1,0,I130*(1-VLOOKUP($A131,[1]Hugst!$R$5:$W$9,MATCH(ROUNDUP((J$1)/10,0)*10,[1]Hugst!$R$4:$W$4,0))))</f>
        <v>#REF!</v>
      </c>
      <c r="K131" s="168" t="e">
        <f ca="1">IF($C131-K$1&lt;År1,0,J130*(1-VLOOKUP($A131,[1]Hugst!$R$5:$W$9,MATCH(ROUNDUP((K$1)/10,0)*10,[1]Hugst!$R$4:$W$4,0))))</f>
        <v>#REF!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 t="e">
        <f t="shared" ca="1" si="3"/>
        <v>#REF!</v>
      </c>
      <c r="F132" s="168" t="e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#REF!</v>
      </c>
      <c r="G132" s="168" t="e">
        <f ca="1">IF($C132-G$1&lt;År1,0,F131*(1-VLOOKUP($A132,[1]Hugst!$R$5:$W$9,MATCH(ROUNDUP((G$1)/10,0)*10,[1]Hugst!$R$4:$W$4,0))))</f>
        <v>#REF!</v>
      </c>
      <c r="H132" s="168" t="e">
        <f ca="1">IF($C132-H$1&lt;År1,0,G131*(1-VLOOKUP($A132,[1]Hugst!$R$5:$W$9,MATCH(ROUNDUP((H$1)/10,0)*10,[1]Hugst!$R$4:$W$4,0))))</f>
        <v>#REF!</v>
      </c>
      <c r="I132" s="168" t="e">
        <f ca="1">IF($C132-I$1&lt;År1,0,H131*(1-VLOOKUP($A132,[1]Hugst!$R$5:$W$9,MATCH(ROUNDUP((I$1)/10,0)*10,[1]Hugst!$R$4:$W$4,0))))</f>
        <v>#REF!</v>
      </c>
      <c r="J132" s="168" t="e">
        <f ca="1">IF($C132-J$1&lt;År1,0,I131*(1-VLOOKUP($A132,[1]Hugst!$R$5:$W$9,MATCH(ROUNDUP((J$1)/10,0)*10,[1]Hugst!$R$4:$W$4,0))))</f>
        <v>#REF!</v>
      </c>
      <c r="K132" s="168" t="e">
        <f ca="1">IF($C132-K$1&lt;År1,0,J131*(1-VLOOKUP($A132,[1]Hugst!$R$5:$W$9,MATCH(ROUNDUP((K$1)/10,0)*10,[1]Hugst!$R$4:$W$4,0))))</f>
        <v>#REF!</v>
      </c>
      <c r="L132" s="168" t="e">
        <f ca="1">IF($C132-L$1&lt;År1,0,K131*(1-VLOOKUP($A132,[1]Hugst!$R$5:$W$9,MATCH(ROUNDUP((L$1)/10,0)*10,[1]Hugst!$R$4:$W$4,0))))</f>
        <v>#REF!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 t="e">
        <f t="shared" ca="1" si="3"/>
        <v>#REF!</v>
      </c>
      <c r="F133" s="168" t="e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#REF!</v>
      </c>
      <c r="G133" s="168" t="e">
        <f ca="1">IF($C133-G$1&lt;År1,0,F132*(1-VLOOKUP($A133,[1]Hugst!$R$5:$W$9,MATCH(ROUNDUP((G$1)/10,0)*10,[1]Hugst!$R$4:$W$4,0))))</f>
        <v>#REF!</v>
      </c>
      <c r="H133" s="168" t="e">
        <f ca="1">IF($C133-H$1&lt;År1,0,G132*(1-VLOOKUP($A133,[1]Hugst!$R$5:$W$9,MATCH(ROUNDUP((H$1)/10,0)*10,[1]Hugst!$R$4:$W$4,0))))</f>
        <v>#REF!</v>
      </c>
      <c r="I133" s="168" t="e">
        <f ca="1">IF($C133-I$1&lt;År1,0,H132*(1-VLOOKUP($A133,[1]Hugst!$R$5:$W$9,MATCH(ROUNDUP((I$1)/10,0)*10,[1]Hugst!$R$4:$W$4,0))))</f>
        <v>#REF!</v>
      </c>
      <c r="J133" s="168" t="e">
        <f ca="1">IF($C133-J$1&lt;År1,0,I132*(1-VLOOKUP($A133,[1]Hugst!$R$5:$W$9,MATCH(ROUNDUP((J$1)/10,0)*10,[1]Hugst!$R$4:$W$4,0))))</f>
        <v>#REF!</v>
      </c>
      <c r="K133" s="168" t="e">
        <f ca="1">IF($C133-K$1&lt;År1,0,J132*(1-VLOOKUP($A133,[1]Hugst!$R$5:$W$9,MATCH(ROUNDUP((K$1)/10,0)*10,[1]Hugst!$R$4:$W$4,0))))</f>
        <v>#REF!</v>
      </c>
      <c r="L133" s="168" t="e">
        <f ca="1">IF($C133-L$1&lt;År1,0,K132*(1-VLOOKUP($A133,[1]Hugst!$R$5:$W$9,MATCH(ROUNDUP((L$1)/10,0)*10,[1]Hugst!$R$4:$W$4,0))))</f>
        <v>#REF!</v>
      </c>
      <c r="M133" s="168" t="e">
        <f ca="1">IF($C133-M$1&lt;År1,0,L132*(1-VLOOKUP($A133,[1]Hugst!$R$5:$W$9,MATCH(ROUNDUP((M$1)/10,0)*10,[1]Hugst!$R$4:$W$4,0))))</f>
        <v>#REF!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 t="e">
        <f t="shared" ca="1" si="3"/>
        <v>#REF!</v>
      </c>
      <c r="F134" s="168" t="e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#REF!</v>
      </c>
      <c r="G134" s="168" t="e">
        <f ca="1">IF($C134-G$1&lt;År1,0,F133*(1-VLOOKUP($A134,[1]Hugst!$R$5:$W$9,MATCH(ROUNDUP((G$1)/10,0)*10,[1]Hugst!$R$4:$W$4,0))))</f>
        <v>#REF!</v>
      </c>
      <c r="H134" s="168" t="e">
        <f ca="1">IF($C134-H$1&lt;År1,0,G133*(1-VLOOKUP($A134,[1]Hugst!$R$5:$W$9,MATCH(ROUNDUP((H$1)/10,0)*10,[1]Hugst!$R$4:$W$4,0))))</f>
        <v>#REF!</v>
      </c>
      <c r="I134" s="168" t="e">
        <f ca="1">IF($C134-I$1&lt;År1,0,H133*(1-VLOOKUP($A134,[1]Hugst!$R$5:$W$9,MATCH(ROUNDUP((I$1)/10,0)*10,[1]Hugst!$R$4:$W$4,0))))</f>
        <v>#REF!</v>
      </c>
      <c r="J134" s="168" t="e">
        <f ca="1">IF($C134-J$1&lt;År1,0,I133*(1-VLOOKUP($A134,[1]Hugst!$R$5:$W$9,MATCH(ROUNDUP((J$1)/10,0)*10,[1]Hugst!$R$4:$W$4,0))))</f>
        <v>#REF!</v>
      </c>
      <c r="K134" s="168" t="e">
        <f ca="1">IF($C134-K$1&lt;År1,0,J133*(1-VLOOKUP($A134,[1]Hugst!$R$5:$W$9,MATCH(ROUNDUP((K$1)/10,0)*10,[1]Hugst!$R$4:$W$4,0))))</f>
        <v>#REF!</v>
      </c>
      <c r="L134" s="168" t="e">
        <f ca="1">IF($C134-L$1&lt;År1,0,K133*(1-VLOOKUP($A134,[1]Hugst!$R$5:$W$9,MATCH(ROUNDUP((L$1)/10,0)*10,[1]Hugst!$R$4:$W$4,0))))</f>
        <v>#REF!</v>
      </c>
      <c r="M134" s="168" t="e">
        <f ca="1">IF($C134-M$1&lt;År1,0,L133*(1-VLOOKUP($A134,[1]Hugst!$R$5:$W$9,MATCH(ROUNDUP((M$1)/10,0)*10,[1]Hugst!$R$4:$W$4,0))))</f>
        <v>#REF!</v>
      </c>
      <c r="N134" s="168" t="e">
        <f ca="1">IF($C134-N$1&lt;År1,0,M133*(1-VLOOKUP($A134,[1]Hugst!$R$5:$W$9,MATCH(ROUNDUP((N$1)/10,0)*10,[1]Hugst!$R$4:$W$4,0))))</f>
        <v>#REF!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 t="e">
        <f t="shared" ca="1" si="3"/>
        <v>#REF!</v>
      </c>
      <c r="F135" s="168" t="e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#REF!</v>
      </c>
      <c r="G135" s="168" t="e">
        <f ca="1">IF($C135-G$1&lt;År1,0,F134*(1-VLOOKUP($A135,[1]Hugst!$R$5:$W$9,MATCH(ROUNDUP((G$1)/10,0)*10,[1]Hugst!$R$4:$W$4,0))))</f>
        <v>#REF!</v>
      </c>
      <c r="H135" s="168" t="e">
        <f ca="1">IF($C135-H$1&lt;År1,0,G134*(1-VLOOKUP($A135,[1]Hugst!$R$5:$W$9,MATCH(ROUNDUP((H$1)/10,0)*10,[1]Hugst!$R$4:$W$4,0))))</f>
        <v>#REF!</v>
      </c>
      <c r="I135" s="168" t="e">
        <f ca="1">IF($C135-I$1&lt;År1,0,H134*(1-VLOOKUP($A135,[1]Hugst!$R$5:$W$9,MATCH(ROUNDUP((I$1)/10,0)*10,[1]Hugst!$R$4:$W$4,0))))</f>
        <v>#REF!</v>
      </c>
      <c r="J135" s="168" t="e">
        <f ca="1">IF($C135-J$1&lt;År1,0,I134*(1-VLOOKUP($A135,[1]Hugst!$R$5:$W$9,MATCH(ROUNDUP((J$1)/10,0)*10,[1]Hugst!$R$4:$W$4,0))))</f>
        <v>#REF!</v>
      </c>
      <c r="K135" s="168" t="e">
        <f ca="1">IF($C135-K$1&lt;År1,0,J134*(1-VLOOKUP($A135,[1]Hugst!$R$5:$W$9,MATCH(ROUNDUP((K$1)/10,0)*10,[1]Hugst!$R$4:$W$4,0))))</f>
        <v>#REF!</v>
      </c>
      <c r="L135" s="168" t="e">
        <f ca="1">IF($C135-L$1&lt;År1,0,K134*(1-VLOOKUP($A135,[1]Hugst!$R$5:$W$9,MATCH(ROUNDUP((L$1)/10,0)*10,[1]Hugst!$R$4:$W$4,0))))</f>
        <v>#REF!</v>
      </c>
      <c r="M135" s="168" t="e">
        <f ca="1">IF($C135-M$1&lt;År1,0,L134*(1-VLOOKUP($A135,[1]Hugst!$R$5:$W$9,MATCH(ROUNDUP((M$1)/10,0)*10,[1]Hugst!$R$4:$W$4,0))))</f>
        <v>#REF!</v>
      </c>
      <c r="N135" s="168" t="e">
        <f ca="1">IF($C135-N$1&lt;År1,0,M134*(1-VLOOKUP($A135,[1]Hugst!$R$5:$W$9,MATCH(ROUNDUP((N$1)/10,0)*10,[1]Hugst!$R$4:$W$4,0))))</f>
        <v>#REF!</v>
      </c>
      <c r="O135" s="168" t="e">
        <f ca="1">IF($C135-O$1&lt;År1,0,N134*(1-VLOOKUP($A135,[1]Hugst!$R$5:$W$9,MATCH(ROUNDUP((O$1)/10,0)*10,[1]Hugst!$R$4:$W$4,0))))</f>
        <v>#REF!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 t="e">
        <f t="shared" ca="1" si="3"/>
        <v>#REF!</v>
      </c>
      <c r="F136" s="168" t="e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#REF!</v>
      </c>
      <c r="G136" s="168" t="e">
        <f ca="1">IF($C136-G$1&lt;År1,0,F135*(1-VLOOKUP($A136,[1]Hugst!$R$5:$W$9,MATCH(ROUNDUP((G$1)/10,0)*10,[1]Hugst!$R$4:$W$4,0))))</f>
        <v>#REF!</v>
      </c>
      <c r="H136" s="168" t="e">
        <f ca="1">IF($C136-H$1&lt;År1,0,G135*(1-VLOOKUP($A136,[1]Hugst!$R$5:$W$9,MATCH(ROUNDUP((H$1)/10,0)*10,[1]Hugst!$R$4:$W$4,0))))</f>
        <v>#REF!</v>
      </c>
      <c r="I136" s="168" t="e">
        <f ca="1">IF($C136-I$1&lt;År1,0,H135*(1-VLOOKUP($A136,[1]Hugst!$R$5:$W$9,MATCH(ROUNDUP((I$1)/10,0)*10,[1]Hugst!$R$4:$W$4,0))))</f>
        <v>#REF!</v>
      </c>
      <c r="J136" s="168" t="e">
        <f ca="1">IF($C136-J$1&lt;År1,0,I135*(1-VLOOKUP($A136,[1]Hugst!$R$5:$W$9,MATCH(ROUNDUP((J$1)/10,0)*10,[1]Hugst!$R$4:$W$4,0))))</f>
        <v>#REF!</v>
      </c>
      <c r="K136" s="168" t="e">
        <f ca="1">IF($C136-K$1&lt;År1,0,J135*(1-VLOOKUP($A136,[1]Hugst!$R$5:$W$9,MATCH(ROUNDUP((K$1)/10,0)*10,[1]Hugst!$R$4:$W$4,0))))</f>
        <v>#REF!</v>
      </c>
      <c r="L136" s="168" t="e">
        <f ca="1">IF($C136-L$1&lt;År1,0,K135*(1-VLOOKUP($A136,[1]Hugst!$R$5:$W$9,MATCH(ROUNDUP((L$1)/10,0)*10,[1]Hugst!$R$4:$W$4,0))))</f>
        <v>#REF!</v>
      </c>
      <c r="M136" s="168" t="e">
        <f ca="1">IF($C136-M$1&lt;År1,0,L135*(1-VLOOKUP($A136,[1]Hugst!$R$5:$W$9,MATCH(ROUNDUP((M$1)/10,0)*10,[1]Hugst!$R$4:$W$4,0))))</f>
        <v>#REF!</v>
      </c>
      <c r="N136" s="168" t="e">
        <f ca="1">IF($C136-N$1&lt;År1,0,M135*(1-VLOOKUP($A136,[1]Hugst!$R$5:$W$9,MATCH(ROUNDUP((N$1)/10,0)*10,[1]Hugst!$R$4:$W$4,0))))</f>
        <v>#REF!</v>
      </c>
      <c r="O136" s="168" t="e">
        <f ca="1">IF($C136-O$1&lt;År1,0,N135*(1-VLOOKUP($A136,[1]Hugst!$R$5:$W$9,MATCH(ROUNDUP((O$1)/10,0)*10,[1]Hugst!$R$4:$W$4,0))))</f>
        <v>#REF!</v>
      </c>
      <c r="P136" s="168" t="e">
        <f ca="1">IF($C136-P$1&lt;År1,0,O135*(1-VLOOKUP($A136,[1]Hugst!$R$5:$W$9,MATCH(ROUNDUP((P$1)/10,0)*10,[1]Hugst!$R$4:$W$4,0))))</f>
        <v>#REF!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 t="e">
        <f t="shared" ca="1" si="3"/>
        <v>#REF!</v>
      </c>
      <c r="F137" s="168" t="e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#REF!</v>
      </c>
      <c r="G137" s="168" t="e">
        <f ca="1">IF($C137-G$1&lt;År1,0,F136*(1-VLOOKUP($A137,[1]Hugst!$R$5:$W$9,MATCH(ROUNDUP((G$1)/10,0)*10,[1]Hugst!$R$4:$W$4,0))))</f>
        <v>#REF!</v>
      </c>
      <c r="H137" s="168" t="e">
        <f ca="1">IF($C137-H$1&lt;År1,0,G136*(1-VLOOKUP($A137,[1]Hugst!$R$5:$W$9,MATCH(ROUNDUP((H$1)/10,0)*10,[1]Hugst!$R$4:$W$4,0))))</f>
        <v>#REF!</v>
      </c>
      <c r="I137" s="168" t="e">
        <f ca="1">IF($C137-I$1&lt;År1,0,H136*(1-VLOOKUP($A137,[1]Hugst!$R$5:$W$9,MATCH(ROUNDUP((I$1)/10,0)*10,[1]Hugst!$R$4:$W$4,0))))</f>
        <v>#REF!</v>
      </c>
      <c r="J137" s="168" t="e">
        <f ca="1">IF($C137-J$1&lt;År1,0,I136*(1-VLOOKUP($A137,[1]Hugst!$R$5:$W$9,MATCH(ROUNDUP((J$1)/10,0)*10,[1]Hugst!$R$4:$W$4,0))))</f>
        <v>#REF!</v>
      </c>
      <c r="K137" s="168" t="e">
        <f ca="1">IF($C137-K$1&lt;År1,0,J136*(1-VLOOKUP($A137,[1]Hugst!$R$5:$W$9,MATCH(ROUNDUP((K$1)/10,0)*10,[1]Hugst!$R$4:$W$4,0))))</f>
        <v>#REF!</v>
      </c>
      <c r="L137" s="168" t="e">
        <f ca="1">IF($C137-L$1&lt;År1,0,K136*(1-VLOOKUP($A137,[1]Hugst!$R$5:$W$9,MATCH(ROUNDUP((L$1)/10,0)*10,[1]Hugst!$R$4:$W$4,0))))</f>
        <v>#REF!</v>
      </c>
      <c r="M137" s="168" t="e">
        <f ca="1">IF($C137-M$1&lt;År1,0,L136*(1-VLOOKUP($A137,[1]Hugst!$R$5:$W$9,MATCH(ROUNDUP((M$1)/10,0)*10,[1]Hugst!$R$4:$W$4,0))))</f>
        <v>#REF!</v>
      </c>
      <c r="N137" s="168" t="e">
        <f ca="1">IF($C137-N$1&lt;År1,0,M136*(1-VLOOKUP($A137,[1]Hugst!$R$5:$W$9,MATCH(ROUNDUP((N$1)/10,0)*10,[1]Hugst!$R$4:$W$4,0))))</f>
        <v>#REF!</v>
      </c>
      <c r="O137" s="168" t="e">
        <f ca="1">IF($C137-O$1&lt;År1,0,N136*(1-VLOOKUP($A137,[1]Hugst!$R$5:$W$9,MATCH(ROUNDUP((O$1)/10,0)*10,[1]Hugst!$R$4:$W$4,0))))</f>
        <v>#REF!</v>
      </c>
      <c r="P137" s="168" t="e">
        <f ca="1">IF($C137-P$1&lt;År1,0,O136*(1-VLOOKUP($A137,[1]Hugst!$R$5:$W$9,MATCH(ROUNDUP((P$1)/10,0)*10,[1]Hugst!$R$4:$W$4,0))))</f>
        <v>#REF!</v>
      </c>
      <c r="Q137" s="168" t="e">
        <f ca="1">IF($C137-Q$1&lt;År1,0,P136*(1-VLOOKUP($A137,[1]Hugst!$R$5:$W$9,MATCH(ROUNDUP((Q$1)/10,0)*10,[1]Hugst!$R$4:$W$4,0))))</f>
        <v>#REF!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 t="e">
        <f t="shared" ca="1" si="3"/>
        <v>#REF!</v>
      </c>
      <c r="F138" s="168" t="e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#REF!</v>
      </c>
      <c r="G138" s="168" t="e">
        <f ca="1">IF($C138-G$1&lt;År1,0,F137*(1-VLOOKUP($A138,[1]Hugst!$R$5:$W$9,MATCH(ROUNDUP((G$1)/10,0)*10,[1]Hugst!$R$4:$W$4,0))))</f>
        <v>#REF!</v>
      </c>
      <c r="H138" s="168" t="e">
        <f ca="1">IF($C138-H$1&lt;År1,0,G137*(1-VLOOKUP($A138,[1]Hugst!$R$5:$W$9,MATCH(ROUNDUP((H$1)/10,0)*10,[1]Hugst!$R$4:$W$4,0))))</f>
        <v>#REF!</v>
      </c>
      <c r="I138" s="168" t="e">
        <f ca="1">IF($C138-I$1&lt;År1,0,H137*(1-VLOOKUP($A138,[1]Hugst!$R$5:$W$9,MATCH(ROUNDUP((I$1)/10,0)*10,[1]Hugst!$R$4:$W$4,0))))</f>
        <v>#REF!</v>
      </c>
      <c r="J138" s="168" t="e">
        <f ca="1">IF($C138-J$1&lt;År1,0,I137*(1-VLOOKUP($A138,[1]Hugst!$R$5:$W$9,MATCH(ROUNDUP((J$1)/10,0)*10,[1]Hugst!$R$4:$W$4,0))))</f>
        <v>#REF!</v>
      </c>
      <c r="K138" s="168" t="e">
        <f ca="1">IF($C138-K$1&lt;År1,0,J137*(1-VLOOKUP($A138,[1]Hugst!$R$5:$W$9,MATCH(ROUNDUP((K$1)/10,0)*10,[1]Hugst!$R$4:$W$4,0))))</f>
        <v>#REF!</v>
      </c>
      <c r="L138" s="168" t="e">
        <f ca="1">IF($C138-L$1&lt;År1,0,K137*(1-VLOOKUP($A138,[1]Hugst!$R$5:$W$9,MATCH(ROUNDUP((L$1)/10,0)*10,[1]Hugst!$R$4:$W$4,0))))</f>
        <v>#REF!</v>
      </c>
      <c r="M138" s="168" t="e">
        <f ca="1">IF($C138-M$1&lt;År1,0,L137*(1-VLOOKUP($A138,[1]Hugst!$R$5:$W$9,MATCH(ROUNDUP((M$1)/10,0)*10,[1]Hugst!$R$4:$W$4,0))))</f>
        <v>#REF!</v>
      </c>
      <c r="N138" s="168" t="e">
        <f ca="1">IF($C138-N$1&lt;År1,0,M137*(1-VLOOKUP($A138,[1]Hugst!$R$5:$W$9,MATCH(ROUNDUP((N$1)/10,0)*10,[1]Hugst!$R$4:$W$4,0))))</f>
        <v>#REF!</v>
      </c>
      <c r="O138" s="168" t="e">
        <f ca="1">IF($C138-O$1&lt;År1,0,N137*(1-VLOOKUP($A138,[1]Hugst!$R$5:$W$9,MATCH(ROUNDUP((O$1)/10,0)*10,[1]Hugst!$R$4:$W$4,0))))</f>
        <v>#REF!</v>
      </c>
      <c r="P138" s="168" t="e">
        <f ca="1">IF($C138-P$1&lt;År1,0,O137*(1-VLOOKUP($A138,[1]Hugst!$R$5:$W$9,MATCH(ROUNDUP((P$1)/10,0)*10,[1]Hugst!$R$4:$W$4,0))))</f>
        <v>#REF!</v>
      </c>
      <c r="Q138" s="168" t="e">
        <f ca="1">IF($C138-Q$1&lt;År1,0,P137*(1-VLOOKUP($A138,[1]Hugst!$R$5:$W$9,MATCH(ROUNDUP((Q$1)/10,0)*10,[1]Hugst!$R$4:$W$4,0))))</f>
        <v>#REF!</v>
      </c>
      <c r="R138" s="168" t="e">
        <f ca="1">IF($C138-R$1&lt;År1,0,Q137*(1-VLOOKUP($A138,[1]Hugst!$R$5:$W$9,MATCH(ROUNDUP((R$1)/10,0)*10,[1]Hugst!$R$4:$W$4,0))))</f>
        <v>#REF!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 t="e">
        <f t="shared" ca="1" si="3"/>
        <v>#REF!</v>
      </c>
      <c r="F139" s="168" t="e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#REF!</v>
      </c>
      <c r="G139" s="168" t="e">
        <f ca="1">IF($C139-G$1&lt;År1,0,F138*(1-VLOOKUP($A139,[1]Hugst!$R$5:$W$9,MATCH(ROUNDUP((G$1)/10,0)*10,[1]Hugst!$R$4:$W$4,0))))</f>
        <v>#REF!</v>
      </c>
      <c r="H139" s="168" t="e">
        <f ca="1">IF($C139-H$1&lt;År1,0,G138*(1-VLOOKUP($A139,[1]Hugst!$R$5:$W$9,MATCH(ROUNDUP((H$1)/10,0)*10,[1]Hugst!$R$4:$W$4,0))))</f>
        <v>#REF!</v>
      </c>
      <c r="I139" s="168" t="e">
        <f ca="1">IF($C139-I$1&lt;År1,0,H138*(1-VLOOKUP($A139,[1]Hugst!$R$5:$W$9,MATCH(ROUNDUP((I$1)/10,0)*10,[1]Hugst!$R$4:$W$4,0))))</f>
        <v>#REF!</v>
      </c>
      <c r="J139" s="168" t="e">
        <f ca="1">IF($C139-J$1&lt;År1,0,I138*(1-VLOOKUP($A139,[1]Hugst!$R$5:$W$9,MATCH(ROUNDUP((J$1)/10,0)*10,[1]Hugst!$R$4:$W$4,0))))</f>
        <v>#REF!</v>
      </c>
      <c r="K139" s="168" t="e">
        <f ca="1">IF($C139-K$1&lt;År1,0,J138*(1-VLOOKUP($A139,[1]Hugst!$R$5:$W$9,MATCH(ROUNDUP((K$1)/10,0)*10,[1]Hugst!$R$4:$W$4,0))))</f>
        <v>#REF!</v>
      </c>
      <c r="L139" s="168" t="e">
        <f ca="1">IF($C139-L$1&lt;År1,0,K138*(1-VLOOKUP($A139,[1]Hugst!$R$5:$W$9,MATCH(ROUNDUP((L$1)/10,0)*10,[1]Hugst!$R$4:$W$4,0))))</f>
        <v>#REF!</v>
      </c>
      <c r="M139" s="168" t="e">
        <f ca="1">IF($C139-M$1&lt;År1,0,L138*(1-VLOOKUP($A139,[1]Hugst!$R$5:$W$9,MATCH(ROUNDUP((M$1)/10,0)*10,[1]Hugst!$R$4:$W$4,0))))</f>
        <v>#REF!</v>
      </c>
      <c r="N139" s="168" t="e">
        <f ca="1">IF($C139-N$1&lt;År1,0,M138*(1-VLOOKUP($A139,[1]Hugst!$R$5:$W$9,MATCH(ROUNDUP((N$1)/10,0)*10,[1]Hugst!$R$4:$W$4,0))))</f>
        <v>#REF!</v>
      </c>
      <c r="O139" s="168" t="e">
        <f ca="1">IF($C139-O$1&lt;År1,0,N138*(1-VLOOKUP($A139,[1]Hugst!$R$5:$W$9,MATCH(ROUNDUP((O$1)/10,0)*10,[1]Hugst!$R$4:$W$4,0))))</f>
        <v>#REF!</v>
      </c>
      <c r="P139" s="168" t="e">
        <f ca="1">IF($C139-P$1&lt;År1,0,O138*(1-VLOOKUP($A139,[1]Hugst!$R$5:$W$9,MATCH(ROUNDUP((P$1)/10,0)*10,[1]Hugst!$R$4:$W$4,0))))</f>
        <v>#REF!</v>
      </c>
      <c r="Q139" s="168" t="e">
        <f ca="1">IF($C139-Q$1&lt;År1,0,P138*(1-VLOOKUP($A139,[1]Hugst!$R$5:$W$9,MATCH(ROUNDUP((Q$1)/10,0)*10,[1]Hugst!$R$4:$W$4,0))))</f>
        <v>#REF!</v>
      </c>
      <c r="R139" s="168" t="e">
        <f ca="1">IF($C139-R$1&lt;År1,0,Q138*(1-VLOOKUP($A139,[1]Hugst!$R$5:$W$9,MATCH(ROUNDUP((R$1)/10,0)*10,[1]Hugst!$R$4:$W$4,0))))</f>
        <v>#REF!</v>
      </c>
      <c r="S139" s="168" t="e">
        <f ca="1">IF($C139-S$1&lt;År1,0,R138*(1-VLOOKUP($A139,[1]Hugst!$R$5:$W$9,MATCH(ROUNDUP((S$1)/10,0)*10,[1]Hugst!$R$4:$W$4,0))))</f>
        <v>#REF!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 t="e">
        <f t="shared" ca="1" si="3"/>
        <v>#REF!</v>
      </c>
      <c r="F140" s="168" t="e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#REF!</v>
      </c>
      <c r="G140" s="168" t="e">
        <f ca="1">IF($C140-G$1&lt;År1,0,F139*(1-VLOOKUP($A140,[1]Hugst!$R$5:$W$9,MATCH(ROUNDUP((G$1)/10,0)*10,[1]Hugst!$R$4:$W$4,0))))</f>
        <v>#REF!</v>
      </c>
      <c r="H140" s="168" t="e">
        <f ca="1">IF($C140-H$1&lt;År1,0,G139*(1-VLOOKUP($A140,[1]Hugst!$R$5:$W$9,MATCH(ROUNDUP((H$1)/10,0)*10,[1]Hugst!$R$4:$W$4,0))))</f>
        <v>#REF!</v>
      </c>
      <c r="I140" s="168" t="e">
        <f ca="1">IF($C140-I$1&lt;År1,0,H139*(1-VLOOKUP($A140,[1]Hugst!$R$5:$W$9,MATCH(ROUNDUP((I$1)/10,0)*10,[1]Hugst!$R$4:$W$4,0))))</f>
        <v>#REF!</v>
      </c>
      <c r="J140" s="168" t="e">
        <f ca="1">IF($C140-J$1&lt;År1,0,I139*(1-VLOOKUP($A140,[1]Hugst!$R$5:$W$9,MATCH(ROUNDUP((J$1)/10,0)*10,[1]Hugst!$R$4:$W$4,0))))</f>
        <v>#REF!</v>
      </c>
      <c r="K140" s="168" t="e">
        <f ca="1">IF($C140-K$1&lt;År1,0,J139*(1-VLOOKUP($A140,[1]Hugst!$R$5:$W$9,MATCH(ROUNDUP((K$1)/10,0)*10,[1]Hugst!$R$4:$W$4,0))))</f>
        <v>#REF!</v>
      </c>
      <c r="L140" s="168" t="e">
        <f ca="1">IF($C140-L$1&lt;År1,0,K139*(1-VLOOKUP($A140,[1]Hugst!$R$5:$W$9,MATCH(ROUNDUP((L$1)/10,0)*10,[1]Hugst!$R$4:$W$4,0))))</f>
        <v>#REF!</v>
      </c>
      <c r="M140" s="168" t="e">
        <f ca="1">IF($C140-M$1&lt;År1,0,L139*(1-VLOOKUP($A140,[1]Hugst!$R$5:$W$9,MATCH(ROUNDUP((M$1)/10,0)*10,[1]Hugst!$R$4:$W$4,0))))</f>
        <v>#REF!</v>
      </c>
      <c r="N140" s="168" t="e">
        <f ca="1">IF($C140-N$1&lt;År1,0,M139*(1-VLOOKUP($A140,[1]Hugst!$R$5:$W$9,MATCH(ROUNDUP((N$1)/10,0)*10,[1]Hugst!$R$4:$W$4,0))))</f>
        <v>#REF!</v>
      </c>
      <c r="O140" s="168" t="e">
        <f ca="1">IF($C140-O$1&lt;År1,0,N139*(1-VLOOKUP($A140,[1]Hugst!$R$5:$W$9,MATCH(ROUNDUP((O$1)/10,0)*10,[1]Hugst!$R$4:$W$4,0))))</f>
        <v>#REF!</v>
      </c>
      <c r="P140" s="168" t="e">
        <f ca="1">IF($C140-P$1&lt;År1,0,O139*(1-VLOOKUP($A140,[1]Hugst!$R$5:$W$9,MATCH(ROUNDUP((P$1)/10,0)*10,[1]Hugst!$R$4:$W$4,0))))</f>
        <v>#REF!</v>
      </c>
      <c r="Q140" s="168" t="e">
        <f ca="1">IF($C140-Q$1&lt;År1,0,P139*(1-VLOOKUP($A140,[1]Hugst!$R$5:$W$9,MATCH(ROUNDUP((Q$1)/10,0)*10,[1]Hugst!$R$4:$W$4,0))))</f>
        <v>#REF!</v>
      </c>
      <c r="R140" s="168" t="e">
        <f ca="1">IF($C140-R$1&lt;År1,0,Q139*(1-VLOOKUP($A140,[1]Hugst!$R$5:$W$9,MATCH(ROUNDUP((R$1)/10,0)*10,[1]Hugst!$R$4:$W$4,0))))</f>
        <v>#REF!</v>
      </c>
      <c r="S140" s="168" t="e">
        <f ca="1">IF($C140-S$1&lt;År1,0,R139*(1-VLOOKUP($A140,[1]Hugst!$R$5:$W$9,MATCH(ROUNDUP((S$1)/10,0)*10,[1]Hugst!$R$4:$W$4,0))))</f>
        <v>#REF!</v>
      </c>
      <c r="T140" s="168" t="e">
        <f ca="1">IF($C140-T$1&lt;År1,0,S139*(1-VLOOKUP($A140,[1]Hugst!$R$5:$W$9,MATCH(ROUNDUP((T$1)/10,0)*10,[1]Hugst!$R$4:$W$4,0))))</f>
        <v>#REF!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 t="e">
        <f t="shared" ca="1" si="3"/>
        <v>#REF!</v>
      </c>
      <c r="F141" s="168" t="e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#REF!</v>
      </c>
      <c r="G141" s="168" t="e">
        <f ca="1">IF($C141-G$1&lt;År1,0,F140*(1-VLOOKUP($A141,[1]Hugst!$R$5:$W$9,MATCH(ROUNDUP((G$1)/10,0)*10,[1]Hugst!$R$4:$W$4,0))))</f>
        <v>#REF!</v>
      </c>
      <c r="H141" s="168" t="e">
        <f ca="1">IF($C141-H$1&lt;År1,0,G140*(1-VLOOKUP($A141,[1]Hugst!$R$5:$W$9,MATCH(ROUNDUP((H$1)/10,0)*10,[1]Hugst!$R$4:$W$4,0))))</f>
        <v>#REF!</v>
      </c>
      <c r="I141" s="168" t="e">
        <f ca="1">IF($C141-I$1&lt;År1,0,H140*(1-VLOOKUP($A141,[1]Hugst!$R$5:$W$9,MATCH(ROUNDUP((I$1)/10,0)*10,[1]Hugst!$R$4:$W$4,0))))</f>
        <v>#REF!</v>
      </c>
      <c r="J141" s="168" t="e">
        <f ca="1">IF($C141-J$1&lt;År1,0,I140*(1-VLOOKUP($A141,[1]Hugst!$R$5:$W$9,MATCH(ROUNDUP((J$1)/10,0)*10,[1]Hugst!$R$4:$W$4,0))))</f>
        <v>#REF!</v>
      </c>
      <c r="K141" s="168" t="e">
        <f ca="1">IF($C141-K$1&lt;År1,0,J140*(1-VLOOKUP($A141,[1]Hugst!$R$5:$W$9,MATCH(ROUNDUP((K$1)/10,0)*10,[1]Hugst!$R$4:$W$4,0))))</f>
        <v>#REF!</v>
      </c>
      <c r="L141" s="168" t="e">
        <f ca="1">IF($C141-L$1&lt;År1,0,K140*(1-VLOOKUP($A141,[1]Hugst!$R$5:$W$9,MATCH(ROUNDUP((L$1)/10,0)*10,[1]Hugst!$R$4:$W$4,0))))</f>
        <v>#REF!</v>
      </c>
      <c r="M141" s="168" t="e">
        <f ca="1">IF($C141-M$1&lt;År1,0,L140*(1-VLOOKUP($A141,[1]Hugst!$R$5:$W$9,MATCH(ROUNDUP((M$1)/10,0)*10,[1]Hugst!$R$4:$W$4,0))))</f>
        <v>#REF!</v>
      </c>
      <c r="N141" s="168" t="e">
        <f ca="1">IF($C141-N$1&lt;År1,0,M140*(1-VLOOKUP($A141,[1]Hugst!$R$5:$W$9,MATCH(ROUNDUP((N$1)/10,0)*10,[1]Hugst!$R$4:$W$4,0))))</f>
        <v>#REF!</v>
      </c>
      <c r="O141" s="168" t="e">
        <f ca="1">IF($C141-O$1&lt;År1,0,N140*(1-VLOOKUP($A141,[1]Hugst!$R$5:$W$9,MATCH(ROUNDUP((O$1)/10,0)*10,[1]Hugst!$R$4:$W$4,0))))</f>
        <v>#REF!</v>
      </c>
      <c r="P141" s="168" t="e">
        <f ca="1">IF($C141-P$1&lt;År1,0,O140*(1-VLOOKUP($A141,[1]Hugst!$R$5:$W$9,MATCH(ROUNDUP((P$1)/10,0)*10,[1]Hugst!$R$4:$W$4,0))))</f>
        <v>#REF!</v>
      </c>
      <c r="Q141" s="168" t="e">
        <f ca="1">IF($C141-Q$1&lt;År1,0,P140*(1-VLOOKUP($A141,[1]Hugst!$R$5:$W$9,MATCH(ROUNDUP((Q$1)/10,0)*10,[1]Hugst!$R$4:$W$4,0))))</f>
        <v>#REF!</v>
      </c>
      <c r="R141" s="168" t="e">
        <f ca="1">IF($C141-R$1&lt;År1,0,Q140*(1-VLOOKUP($A141,[1]Hugst!$R$5:$W$9,MATCH(ROUNDUP((R$1)/10,0)*10,[1]Hugst!$R$4:$W$4,0))))</f>
        <v>#REF!</v>
      </c>
      <c r="S141" s="168" t="e">
        <f ca="1">IF($C141-S$1&lt;År1,0,R140*(1-VLOOKUP($A141,[1]Hugst!$R$5:$W$9,MATCH(ROUNDUP((S$1)/10,0)*10,[1]Hugst!$R$4:$W$4,0))))</f>
        <v>#REF!</v>
      </c>
      <c r="T141" s="168" t="e">
        <f ca="1">IF($C141-T$1&lt;År1,0,S140*(1-VLOOKUP($A141,[1]Hugst!$R$5:$W$9,MATCH(ROUNDUP((T$1)/10,0)*10,[1]Hugst!$R$4:$W$4,0))))</f>
        <v>#REF!</v>
      </c>
      <c r="U141" s="168" t="e">
        <f ca="1">IF($C141-U$1&lt;År1,0,T140*(1-VLOOKUP($A141,[1]Hugst!$R$5:$W$9,MATCH(ROUNDUP((U$1)/10,0)*10,[1]Hugst!$R$4:$W$4,0))))</f>
        <v>#REF!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 t="e">
        <f t="shared" ca="1" si="3"/>
        <v>#REF!</v>
      </c>
      <c r="F142" s="168" t="e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#REF!</v>
      </c>
      <c r="G142" s="168" t="e">
        <f ca="1">IF($C142-G$1&lt;År1,0,F141*(1-VLOOKUP($A142,[1]Hugst!$R$5:$W$9,MATCH(ROUNDUP((G$1)/10,0)*10,[1]Hugst!$R$4:$W$4,0))))</f>
        <v>#REF!</v>
      </c>
      <c r="H142" s="168" t="e">
        <f ca="1">IF($C142-H$1&lt;År1,0,G141*(1-VLOOKUP($A142,[1]Hugst!$R$5:$W$9,MATCH(ROUNDUP((H$1)/10,0)*10,[1]Hugst!$R$4:$W$4,0))))</f>
        <v>#REF!</v>
      </c>
      <c r="I142" s="168" t="e">
        <f ca="1">IF($C142-I$1&lt;År1,0,H141*(1-VLOOKUP($A142,[1]Hugst!$R$5:$W$9,MATCH(ROUNDUP((I$1)/10,0)*10,[1]Hugst!$R$4:$W$4,0))))</f>
        <v>#REF!</v>
      </c>
      <c r="J142" s="168" t="e">
        <f ca="1">IF($C142-J$1&lt;År1,0,I141*(1-VLOOKUP($A142,[1]Hugst!$R$5:$W$9,MATCH(ROUNDUP((J$1)/10,0)*10,[1]Hugst!$R$4:$W$4,0))))</f>
        <v>#REF!</v>
      </c>
      <c r="K142" s="168" t="e">
        <f ca="1">IF($C142-K$1&lt;År1,0,J141*(1-VLOOKUP($A142,[1]Hugst!$R$5:$W$9,MATCH(ROUNDUP((K$1)/10,0)*10,[1]Hugst!$R$4:$W$4,0))))</f>
        <v>#REF!</v>
      </c>
      <c r="L142" s="168" t="e">
        <f ca="1">IF($C142-L$1&lt;År1,0,K141*(1-VLOOKUP($A142,[1]Hugst!$R$5:$W$9,MATCH(ROUNDUP((L$1)/10,0)*10,[1]Hugst!$R$4:$W$4,0))))</f>
        <v>#REF!</v>
      </c>
      <c r="M142" s="168" t="e">
        <f ca="1">IF($C142-M$1&lt;År1,0,L141*(1-VLOOKUP($A142,[1]Hugst!$R$5:$W$9,MATCH(ROUNDUP((M$1)/10,0)*10,[1]Hugst!$R$4:$W$4,0))))</f>
        <v>#REF!</v>
      </c>
      <c r="N142" s="168" t="e">
        <f ca="1">IF($C142-N$1&lt;År1,0,M141*(1-VLOOKUP($A142,[1]Hugst!$R$5:$W$9,MATCH(ROUNDUP((N$1)/10,0)*10,[1]Hugst!$R$4:$W$4,0))))</f>
        <v>#REF!</v>
      </c>
      <c r="O142" s="168" t="e">
        <f ca="1">IF($C142-O$1&lt;År1,0,N141*(1-VLOOKUP($A142,[1]Hugst!$R$5:$W$9,MATCH(ROUNDUP((O$1)/10,0)*10,[1]Hugst!$R$4:$W$4,0))))</f>
        <v>#REF!</v>
      </c>
      <c r="P142" s="168" t="e">
        <f ca="1">IF($C142-P$1&lt;År1,0,O141*(1-VLOOKUP($A142,[1]Hugst!$R$5:$W$9,MATCH(ROUNDUP((P$1)/10,0)*10,[1]Hugst!$R$4:$W$4,0))))</f>
        <v>#REF!</v>
      </c>
      <c r="Q142" s="168" t="e">
        <f ca="1">IF($C142-Q$1&lt;År1,0,P141*(1-VLOOKUP($A142,[1]Hugst!$R$5:$W$9,MATCH(ROUNDUP((Q$1)/10,0)*10,[1]Hugst!$R$4:$W$4,0))))</f>
        <v>#REF!</v>
      </c>
      <c r="R142" s="168" t="e">
        <f ca="1">IF($C142-R$1&lt;År1,0,Q141*(1-VLOOKUP($A142,[1]Hugst!$R$5:$W$9,MATCH(ROUNDUP((R$1)/10,0)*10,[1]Hugst!$R$4:$W$4,0))))</f>
        <v>#REF!</v>
      </c>
      <c r="S142" s="168" t="e">
        <f ca="1">IF($C142-S$1&lt;År1,0,R141*(1-VLOOKUP($A142,[1]Hugst!$R$5:$W$9,MATCH(ROUNDUP((S$1)/10,0)*10,[1]Hugst!$R$4:$W$4,0))))</f>
        <v>#REF!</v>
      </c>
      <c r="T142" s="168" t="e">
        <f ca="1">IF($C142-T$1&lt;År1,0,S141*(1-VLOOKUP($A142,[1]Hugst!$R$5:$W$9,MATCH(ROUNDUP((T$1)/10,0)*10,[1]Hugst!$R$4:$W$4,0))))</f>
        <v>#REF!</v>
      </c>
      <c r="U142" s="168" t="e">
        <f ca="1">IF($C142-U$1&lt;År1,0,T141*(1-VLOOKUP($A142,[1]Hugst!$R$5:$W$9,MATCH(ROUNDUP((U$1)/10,0)*10,[1]Hugst!$R$4:$W$4,0))))</f>
        <v>#REF!</v>
      </c>
      <c r="V142" s="168" t="e">
        <f ca="1">IF($C142-V$1&lt;År1,0,U141*(1-VLOOKUP($A142,[1]Hugst!$R$5:$W$9,MATCH(ROUNDUP((V$1)/10,0)*10,[1]Hugst!$R$4:$W$4,0))))</f>
        <v>#REF!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 t="e">
        <f t="shared" ca="1" si="3"/>
        <v>#REF!</v>
      </c>
      <c r="F143" s="168" t="e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#REF!</v>
      </c>
      <c r="G143" s="168" t="e">
        <f ca="1">IF($C143-G$1&lt;År1,0,F142*(1-VLOOKUP($A143,[1]Hugst!$R$5:$W$9,MATCH(ROUNDUP((G$1)/10,0)*10,[1]Hugst!$R$4:$W$4,0))))</f>
        <v>#REF!</v>
      </c>
      <c r="H143" s="168" t="e">
        <f ca="1">IF($C143-H$1&lt;År1,0,G142*(1-VLOOKUP($A143,[1]Hugst!$R$5:$W$9,MATCH(ROUNDUP((H$1)/10,0)*10,[1]Hugst!$R$4:$W$4,0))))</f>
        <v>#REF!</v>
      </c>
      <c r="I143" s="168" t="e">
        <f ca="1">IF($C143-I$1&lt;År1,0,H142*(1-VLOOKUP($A143,[1]Hugst!$R$5:$W$9,MATCH(ROUNDUP((I$1)/10,0)*10,[1]Hugst!$R$4:$W$4,0))))</f>
        <v>#REF!</v>
      </c>
      <c r="J143" s="168" t="e">
        <f ca="1">IF($C143-J$1&lt;År1,0,I142*(1-VLOOKUP($A143,[1]Hugst!$R$5:$W$9,MATCH(ROUNDUP((J$1)/10,0)*10,[1]Hugst!$R$4:$W$4,0))))</f>
        <v>#REF!</v>
      </c>
      <c r="K143" s="168" t="e">
        <f ca="1">IF($C143-K$1&lt;År1,0,J142*(1-VLOOKUP($A143,[1]Hugst!$R$5:$W$9,MATCH(ROUNDUP((K$1)/10,0)*10,[1]Hugst!$R$4:$W$4,0))))</f>
        <v>#REF!</v>
      </c>
      <c r="L143" s="168" t="e">
        <f ca="1">IF($C143-L$1&lt;År1,0,K142*(1-VLOOKUP($A143,[1]Hugst!$R$5:$W$9,MATCH(ROUNDUP((L$1)/10,0)*10,[1]Hugst!$R$4:$W$4,0))))</f>
        <v>#REF!</v>
      </c>
      <c r="M143" s="168" t="e">
        <f ca="1">IF($C143-M$1&lt;År1,0,L142*(1-VLOOKUP($A143,[1]Hugst!$R$5:$W$9,MATCH(ROUNDUP((M$1)/10,0)*10,[1]Hugst!$R$4:$W$4,0))))</f>
        <v>#REF!</v>
      </c>
      <c r="N143" s="168" t="e">
        <f ca="1">IF($C143-N$1&lt;År1,0,M142*(1-VLOOKUP($A143,[1]Hugst!$R$5:$W$9,MATCH(ROUNDUP((N$1)/10,0)*10,[1]Hugst!$R$4:$W$4,0))))</f>
        <v>#REF!</v>
      </c>
      <c r="O143" s="168" t="e">
        <f ca="1">IF($C143-O$1&lt;År1,0,N142*(1-VLOOKUP($A143,[1]Hugst!$R$5:$W$9,MATCH(ROUNDUP((O$1)/10,0)*10,[1]Hugst!$R$4:$W$4,0))))</f>
        <v>#REF!</v>
      </c>
      <c r="P143" s="168" t="e">
        <f ca="1">IF($C143-P$1&lt;År1,0,O142*(1-VLOOKUP($A143,[1]Hugst!$R$5:$W$9,MATCH(ROUNDUP((P$1)/10,0)*10,[1]Hugst!$R$4:$W$4,0))))</f>
        <v>#REF!</v>
      </c>
      <c r="Q143" s="168" t="e">
        <f ca="1">IF($C143-Q$1&lt;År1,0,P142*(1-VLOOKUP($A143,[1]Hugst!$R$5:$W$9,MATCH(ROUNDUP((Q$1)/10,0)*10,[1]Hugst!$R$4:$W$4,0))))</f>
        <v>#REF!</v>
      </c>
      <c r="R143" s="168" t="e">
        <f ca="1">IF($C143-R$1&lt;År1,0,Q142*(1-VLOOKUP($A143,[1]Hugst!$R$5:$W$9,MATCH(ROUNDUP((R$1)/10,0)*10,[1]Hugst!$R$4:$W$4,0))))</f>
        <v>#REF!</v>
      </c>
      <c r="S143" s="168" t="e">
        <f ca="1">IF($C143-S$1&lt;År1,0,R142*(1-VLOOKUP($A143,[1]Hugst!$R$5:$W$9,MATCH(ROUNDUP((S$1)/10,0)*10,[1]Hugst!$R$4:$W$4,0))))</f>
        <v>#REF!</v>
      </c>
      <c r="T143" s="168" t="e">
        <f ca="1">IF($C143-T$1&lt;År1,0,S142*(1-VLOOKUP($A143,[1]Hugst!$R$5:$W$9,MATCH(ROUNDUP((T$1)/10,0)*10,[1]Hugst!$R$4:$W$4,0))))</f>
        <v>#REF!</v>
      </c>
      <c r="U143" s="168" t="e">
        <f ca="1">IF($C143-U$1&lt;År1,0,T142*(1-VLOOKUP($A143,[1]Hugst!$R$5:$W$9,MATCH(ROUNDUP((U$1)/10,0)*10,[1]Hugst!$R$4:$W$4,0))))</f>
        <v>#REF!</v>
      </c>
      <c r="V143" s="168" t="e">
        <f ca="1">IF($C143-V$1&lt;År1,0,U142*(1-VLOOKUP($A143,[1]Hugst!$R$5:$W$9,MATCH(ROUNDUP((V$1)/10,0)*10,[1]Hugst!$R$4:$W$4,0))))</f>
        <v>#REF!</v>
      </c>
      <c r="W143" s="168" t="e">
        <f ca="1">IF($C143-W$1&lt;År1,0,V142*(1-VLOOKUP($A143,[1]Hugst!$R$5:$W$9,MATCH(ROUNDUP((W$1)/10,0)*10,[1]Hugst!$R$4:$W$4,0))))</f>
        <v>#REF!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 t="e">
        <f t="shared" ca="1" si="3"/>
        <v>#REF!</v>
      </c>
      <c r="F144" s="168" t="e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#REF!</v>
      </c>
      <c r="G144" s="168" t="e">
        <f ca="1">IF($C144-G$1&lt;År1,0,F143*(1-VLOOKUP($A144,[1]Hugst!$R$5:$W$9,MATCH(ROUNDUP((G$1)/10,0)*10,[1]Hugst!$R$4:$W$4,0))))</f>
        <v>#REF!</v>
      </c>
      <c r="H144" s="168" t="e">
        <f ca="1">IF($C144-H$1&lt;År1,0,G143*(1-VLOOKUP($A144,[1]Hugst!$R$5:$W$9,MATCH(ROUNDUP((H$1)/10,0)*10,[1]Hugst!$R$4:$W$4,0))))</f>
        <v>#REF!</v>
      </c>
      <c r="I144" s="168" t="e">
        <f ca="1">IF($C144-I$1&lt;År1,0,H143*(1-VLOOKUP($A144,[1]Hugst!$R$5:$W$9,MATCH(ROUNDUP((I$1)/10,0)*10,[1]Hugst!$R$4:$W$4,0))))</f>
        <v>#REF!</v>
      </c>
      <c r="J144" s="168" t="e">
        <f ca="1">IF($C144-J$1&lt;År1,0,I143*(1-VLOOKUP($A144,[1]Hugst!$R$5:$W$9,MATCH(ROUNDUP((J$1)/10,0)*10,[1]Hugst!$R$4:$W$4,0))))</f>
        <v>#REF!</v>
      </c>
      <c r="K144" s="168" t="e">
        <f ca="1">IF($C144-K$1&lt;År1,0,J143*(1-VLOOKUP($A144,[1]Hugst!$R$5:$W$9,MATCH(ROUNDUP((K$1)/10,0)*10,[1]Hugst!$R$4:$W$4,0))))</f>
        <v>#REF!</v>
      </c>
      <c r="L144" s="168" t="e">
        <f ca="1">IF($C144-L$1&lt;År1,0,K143*(1-VLOOKUP($A144,[1]Hugst!$R$5:$W$9,MATCH(ROUNDUP((L$1)/10,0)*10,[1]Hugst!$R$4:$W$4,0))))</f>
        <v>#REF!</v>
      </c>
      <c r="M144" s="168" t="e">
        <f ca="1">IF($C144-M$1&lt;År1,0,L143*(1-VLOOKUP($A144,[1]Hugst!$R$5:$W$9,MATCH(ROUNDUP((M$1)/10,0)*10,[1]Hugst!$R$4:$W$4,0))))</f>
        <v>#REF!</v>
      </c>
      <c r="N144" s="168" t="e">
        <f ca="1">IF($C144-N$1&lt;År1,0,M143*(1-VLOOKUP($A144,[1]Hugst!$R$5:$W$9,MATCH(ROUNDUP((N$1)/10,0)*10,[1]Hugst!$R$4:$W$4,0))))</f>
        <v>#REF!</v>
      </c>
      <c r="O144" s="168" t="e">
        <f ca="1">IF($C144-O$1&lt;År1,0,N143*(1-VLOOKUP($A144,[1]Hugst!$R$5:$W$9,MATCH(ROUNDUP((O$1)/10,0)*10,[1]Hugst!$R$4:$W$4,0))))</f>
        <v>#REF!</v>
      </c>
      <c r="P144" s="168" t="e">
        <f ca="1">IF($C144-P$1&lt;År1,0,O143*(1-VLOOKUP($A144,[1]Hugst!$R$5:$W$9,MATCH(ROUNDUP((P$1)/10,0)*10,[1]Hugst!$R$4:$W$4,0))))</f>
        <v>#REF!</v>
      </c>
      <c r="Q144" s="168" t="e">
        <f ca="1">IF($C144-Q$1&lt;År1,0,P143*(1-VLOOKUP($A144,[1]Hugst!$R$5:$W$9,MATCH(ROUNDUP((Q$1)/10,0)*10,[1]Hugst!$R$4:$W$4,0))))</f>
        <v>#REF!</v>
      </c>
      <c r="R144" s="168" t="e">
        <f ca="1">IF($C144-R$1&lt;År1,0,Q143*(1-VLOOKUP($A144,[1]Hugst!$R$5:$W$9,MATCH(ROUNDUP((R$1)/10,0)*10,[1]Hugst!$R$4:$W$4,0))))</f>
        <v>#REF!</v>
      </c>
      <c r="S144" s="168" t="e">
        <f ca="1">IF($C144-S$1&lt;År1,0,R143*(1-VLOOKUP($A144,[1]Hugst!$R$5:$W$9,MATCH(ROUNDUP((S$1)/10,0)*10,[1]Hugst!$R$4:$W$4,0))))</f>
        <v>#REF!</v>
      </c>
      <c r="T144" s="168" t="e">
        <f ca="1">IF($C144-T$1&lt;År1,0,S143*(1-VLOOKUP($A144,[1]Hugst!$R$5:$W$9,MATCH(ROUNDUP((T$1)/10,0)*10,[1]Hugst!$R$4:$W$4,0))))</f>
        <v>#REF!</v>
      </c>
      <c r="U144" s="168" t="e">
        <f ca="1">IF($C144-U$1&lt;År1,0,T143*(1-VLOOKUP($A144,[1]Hugst!$R$5:$W$9,MATCH(ROUNDUP((U$1)/10,0)*10,[1]Hugst!$R$4:$W$4,0))))</f>
        <v>#REF!</v>
      </c>
      <c r="V144" s="168" t="e">
        <f ca="1">IF($C144-V$1&lt;År1,0,U143*(1-VLOOKUP($A144,[1]Hugst!$R$5:$W$9,MATCH(ROUNDUP((V$1)/10,0)*10,[1]Hugst!$R$4:$W$4,0))))</f>
        <v>#REF!</v>
      </c>
      <c r="W144" s="168" t="e">
        <f ca="1">IF($C144-W$1&lt;År1,0,V143*(1-VLOOKUP($A144,[1]Hugst!$R$5:$W$9,MATCH(ROUNDUP((W$1)/10,0)*10,[1]Hugst!$R$4:$W$4,0))))</f>
        <v>#REF!</v>
      </c>
      <c r="X144" s="168" t="e">
        <f ca="1">IF($C144-X$1&lt;År1,0,W143*(1-VLOOKUP($A144,[1]Hugst!$R$5:$W$9,MATCH(ROUNDUP((X$1)/10,0)*10,[1]Hugst!$R$4:$W$4,0))))</f>
        <v>#REF!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 t="e">
        <f t="shared" ca="1" si="3"/>
        <v>#REF!</v>
      </c>
      <c r="F145" s="168" t="e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#REF!</v>
      </c>
      <c r="G145" s="168" t="e">
        <f ca="1">IF($C145-G$1&lt;År1,0,F144*(1-VLOOKUP($A145,[1]Hugst!$R$5:$W$9,MATCH(ROUNDUP((G$1)/10,0)*10,[1]Hugst!$R$4:$W$4,0))))</f>
        <v>#REF!</v>
      </c>
      <c r="H145" s="168" t="e">
        <f ca="1">IF($C145-H$1&lt;År1,0,G144*(1-VLOOKUP($A145,[1]Hugst!$R$5:$W$9,MATCH(ROUNDUP((H$1)/10,0)*10,[1]Hugst!$R$4:$W$4,0))))</f>
        <v>#REF!</v>
      </c>
      <c r="I145" s="168" t="e">
        <f ca="1">IF($C145-I$1&lt;År1,0,H144*(1-VLOOKUP($A145,[1]Hugst!$R$5:$W$9,MATCH(ROUNDUP((I$1)/10,0)*10,[1]Hugst!$R$4:$W$4,0))))</f>
        <v>#REF!</v>
      </c>
      <c r="J145" s="168" t="e">
        <f ca="1">IF($C145-J$1&lt;År1,0,I144*(1-VLOOKUP($A145,[1]Hugst!$R$5:$W$9,MATCH(ROUNDUP((J$1)/10,0)*10,[1]Hugst!$R$4:$W$4,0))))</f>
        <v>#REF!</v>
      </c>
      <c r="K145" s="168" t="e">
        <f ca="1">IF($C145-K$1&lt;År1,0,J144*(1-VLOOKUP($A145,[1]Hugst!$R$5:$W$9,MATCH(ROUNDUP((K$1)/10,0)*10,[1]Hugst!$R$4:$W$4,0))))</f>
        <v>#REF!</v>
      </c>
      <c r="L145" s="168" t="e">
        <f ca="1">IF($C145-L$1&lt;År1,0,K144*(1-VLOOKUP($A145,[1]Hugst!$R$5:$W$9,MATCH(ROUNDUP((L$1)/10,0)*10,[1]Hugst!$R$4:$W$4,0))))</f>
        <v>#REF!</v>
      </c>
      <c r="M145" s="168" t="e">
        <f ca="1">IF($C145-M$1&lt;År1,0,L144*(1-VLOOKUP($A145,[1]Hugst!$R$5:$W$9,MATCH(ROUNDUP((M$1)/10,0)*10,[1]Hugst!$R$4:$W$4,0))))</f>
        <v>#REF!</v>
      </c>
      <c r="N145" s="168" t="e">
        <f ca="1">IF($C145-N$1&lt;År1,0,M144*(1-VLOOKUP($A145,[1]Hugst!$R$5:$W$9,MATCH(ROUNDUP((N$1)/10,0)*10,[1]Hugst!$R$4:$W$4,0))))</f>
        <v>#REF!</v>
      </c>
      <c r="O145" s="168" t="e">
        <f ca="1">IF($C145-O$1&lt;År1,0,N144*(1-VLOOKUP($A145,[1]Hugst!$R$5:$W$9,MATCH(ROUNDUP((O$1)/10,0)*10,[1]Hugst!$R$4:$W$4,0))))</f>
        <v>#REF!</v>
      </c>
      <c r="P145" s="168" t="e">
        <f ca="1">IF($C145-P$1&lt;År1,0,O144*(1-VLOOKUP($A145,[1]Hugst!$R$5:$W$9,MATCH(ROUNDUP((P$1)/10,0)*10,[1]Hugst!$R$4:$W$4,0))))</f>
        <v>#REF!</v>
      </c>
      <c r="Q145" s="168" t="e">
        <f ca="1">IF($C145-Q$1&lt;År1,0,P144*(1-VLOOKUP($A145,[1]Hugst!$R$5:$W$9,MATCH(ROUNDUP((Q$1)/10,0)*10,[1]Hugst!$R$4:$W$4,0))))</f>
        <v>#REF!</v>
      </c>
      <c r="R145" s="168" t="e">
        <f ca="1">IF($C145-R$1&lt;År1,0,Q144*(1-VLOOKUP($A145,[1]Hugst!$R$5:$W$9,MATCH(ROUNDUP((R$1)/10,0)*10,[1]Hugst!$R$4:$W$4,0))))</f>
        <v>#REF!</v>
      </c>
      <c r="S145" s="168" t="e">
        <f ca="1">IF($C145-S$1&lt;År1,0,R144*(1-VLOOKUP($A145,[1]Hugst!$R$5:$W$9,MATCH(ROUNDUP((S$1)/10,0)*10,[1]Hugst!$R$4:$W$4,0))))</f>
        <v>#REF!</v>
      </c>
      <c r="T145" s="168" t="e">
        <f ca="1">IF($C145-T$1&lt;År1,0,S144*(1-VLOOKUP($A145,[1]Hugst!$R$5:$W$9,MATCH(ROUNDUP((T$1)/10,0)*10,[1]Hugst!$R$4:$W$4,0))))</f>
        <v>#REF!</v>
      </c>
      <c r="U145" s="168" t="e">
        <f ca="1">IF($C145-U$1&lt;År1,0,T144*(1-VLOOKUP($A145,[1]Hugst!$R$5:$W$9,MATCH(ROUNDUP((U$1)/10,0)*10,[1]Hugst!$R$4:$W$4,0))))</f>
        <v>#REF!</v>
      </c>
      <c r="V145" s="168" t="e">
        <f ca="1">IF($C145-V$1&lt;År1,0,U144*(1-VLOOKUP($A145,[1]Hugst!$R$5:$W$9,MATCH(ROUNDUP((V$1)/10,0)*10,[1]Hugst!$R$4:$W$4,0))))</f>
        <v>#REF!</v>
      </c>
      <c r="W145" s="168" t="e">
        <f ca="1">IF($C145-W$1&lt;År1,0,V144*(1-VLOOKUP($A145,[1]Hugst!$R$5:$W$9,MATCH(ROUNDUP((W$1)/10,0)*10,[1]Hugst!$R$4:$W$4,0))))</f>
        <v>#REF!</v>
      </c>
      <c r="X145" s="168" t="e">
        <f ca="1">IF($C145-X$1&lt;År1,0,W144*(1-VLOOKUP($A145,[1]Hugst!$R$5:$W$9,MATCH(ROUNDUP((X$1)/10,0)*10,[1]Hugst!$R$4:$W$4,0))))</f>
        <v>#REF!</v>
      </c>
      <c r="Y145" s="168" t="e">
        <f ca="1">IF($C145-Y$1&lt;År1,0,X144*(1-VLOOKUP($A145,[1]Hugst!$R$5:$W$9,MATCH(ROUNDUP((Y$1)/10,0)*10,[1]Hugst!$R$4:$W$4,0))))</f>
        <v>#REF!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 t="e">
        <f t="shared" ca="1" si="3"/>
        <v>#REF!</v>
      </c>
      <c r="F146" s="168" t="e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#REF!</v>
      </c>
      <c r="G146" s="168" t="e">
        <f ca="1">IF($C146-G$1&lt;År1,0,F145*(1-VLOOKUP($A146,[1]Hugst!$R$5:$W$9,MATCH(ROUNDUP((G$1)/10,0)*10,[1]Hugst!$R$4:$W$4,0))))</f>
        <v>#REF!</v>
      </c>
      <c r="H146" s="168" t="e">
        <f ca="1">IF($C146-H$1&lt;År1,0,G145*(1-VLOOKUP($A146,[1]Hugst!$R$5:$W$9,MATCH(ROUNDUP((H$1)/10,0)*10,[1]Hugst!$R$4:$W$4,0))))</f>
        <v>#REF!</v>
      </c>
      <c r="I146" s="168" t="e">
        <f ca="1">IF($C146-I$1&lt;År1,0,H145*(1-VLOOKUP($A146,[1]Hugst!$R$5:$W$9,MATCH(ROUNDUP((I$1)/10,0)*10,[1]Hugst!$R$4:$W$4,0))))</f>
        <v>#REF!</v>
      </c>
      <c r="J146" s="168" t="e">
        <f ca="1">IF($C146-J$1&lt;År1,0,I145*(1-VLOOKUP($A146,[1]Hugst!$R$5:$W$9,MATCH(ROUNDUP((J$1)/10,0)*10,[1]Hugst!$R$4:$W$4,0))))</f>
        <v>#REF!</v>
      </c>
      <c r="K146" s="168" t="e">
        <f ca="1">IF($C146-K$1&lt;År1,0,J145*(1-VLOOKUP($A146,[1]Hugst!$R$5:$W$9,MATCH(ROUNDUP((K$1)/10,0)*10,[1]Hugst!$R$4:$W$4,0))))</f>
        <v>#REF!</v>
      </c>
      <c r="L146" s="168" t="e">
        <f ca="1">IF($C146-L$1&lt;År1,0,K145*(1-VLOOKUP($A146,[1]Hugst!$R$5:$W$9,MATCH(ROUNDUP((L$1)/10,0)*10,[1]Hugst!$R$4:$W$4,0))))</f>
        <v>#REF!</v>
      </c>
      <c r="M146" s="168" t="e">
        <f ca="1">IF($C146-M$1&lt;År1,0,L145*(1-VLOOKUP($A146,[1]Hugst!$R$5:$W$9,MATCH(ROUNDUP((M$1)/10,0)*10,[1]Hugst!$R$4:$W$4,0))))</f>
        <v>#REF!</v>
      </c>
      <c r="N146" s="168" t="e">
        <f ca="1">IF($C146-N$1&lt;År1,0,M145*(1-VLOOKUP($A146,[1]Hugst!$R$5:$W$9,MATCH(ROUNDUP((N$1)/10,0)*10,[1]Hugst!$R$4:$W$4,0))))</f>
        <v>#REF!</v>
      </c>
      <c r="O146" s="168" t="e">
        <f ca="1">IF($C146-O$1&lt;År1,0,N145*(1-VLOOKUP($A146,[1]Hugst!$R$5:$W$9,MATCH(ROUNDUP((O$1)/10,0)*10,[1]Hugst!$R$4:$W$4,0))))</f>
        <v>#REF!</v>
      </c>
      <c r="P146" s="168" t="e">
        <f ca="1">IF($C146-P$1&lt;År1,0,O145*(1-VLOOKUP($A146,[1]Hugst!$R$5:$W$9,MATCH(ROUNDUP((P$1)/10,0)*10,[1]Hugst!$R$4:$W$4,0))))</f>
        <v>#REF!</v>
      </c>
      <c r="Q146" s="168" t="e">
        <f ca="1">IF($C146-Q$1&lt;År1,0,P145*(1-VLOOKUP($A146,[1]Hugst!$R$5:$W$9,MATCH(ROUNDUP((Q$1)/10,0)*10,[1]Hugst!$R$4:$W$4,0))))</f>
        <v>#REF!</v>
      </c>
      <c r="R146" s="168" t="e">
        <f ca="1">IF($C146-R$1&lt;År1,0,Q145*(1-VLOOKUP($A146,[1]Hugst!$R$5:$W$9,MATCH(ROUNDUP((R$1)/10,0)*10,[1]Hugst!$R$4:$W$4,0))))</f>
        <v>#REF!</v>
      </c>
      <c r="S146" s="168" t="e">
        <f ca="1">IF($C146-S$1&lt;År1,0,R145*(1-VLOOKUP($A146,[1]Hugst!$R$5:$W$9,MATCH(ROUNDUP((S$1)/10,0)*10,[1]Hugst!$R$4:$W$4,0))))</f>
        <v>#REF!</v>
      </c>
      <c r="T146" s="168" t="e">
        <f ca="1">IF($C146-T$1&lt;År1,0,S145*(1-VLOOKUP($A146,[1]Hugst!$R$5:$W$9,MATCH(ROUNDUP((T$1)/10,0)*10,[1]Hugst!$R$4:$W$4,0))))</f>
        <v>#REF!</v>
      </c>
      <c r="U146" s="168" t="e">
        <f ca="1">IF($C146-U$1&lt;År1,0,T145*(1-VLOOKUP($A146,[1]Hugst!$R$5:$W$9,MATCH(ROUNDUP((U$1)/10,0)*10,[1]Hugst!$R$4:$W$4,0))))</f>
        <v>#REF!</v>
      </c>
      <c r="V146" s="168" t="e">
        <f ca="1">IF($C146-V$1&lt;År1,0,U145*(1-VLOOKUP($A146,[1]Hugst!$R$5:$W$9,MATCH(ROUNDUP((V$1)/10,0)*10,[1]Hugst!$R$4:$W$4,0))))</f>
        <v>#REF!</v>
      </c>
      <c r="W146" s="168" t="e">
        <f ca="1">IF($C146-W$1&lt;År1,0,V145*(1-VLOOKUP($A146,[1]Hugst!$R$5:$W$9,MATCH(ROUNDUP((W$1)/10,0)*10,[1]Hugst!$R$4:$W$4,0))))</f>
        <v>#REF!</v>
      </c>
      <c r="X146" s="168" t="e">
        <f ca="1">IF($C146-X$1&lt;År1,0,W145*(1-VLOOKUP($A146,[1]Hugst!$R$5:$W$9,MATCH(ROUNDUP((X$1)/10,0)*10,[1]Hugst!$R$4:$W$4,0))))</f>
        <v>#REF!</v>
      </c>
      <c r="Y146" s="168" t="e">
        <f ca="1">IF($C146-Y$1&lt;År1,0,X145*(1-VLOOKUP($A146,[1]Hugst!$R$5:$W$9,MATCH(ROUNDUP((Y$1)/10,0)*10,[1]Hugst!$R$4:$W$4,0))))</f>
        <v>#REF!</v>
      </c>
      <c r="Z146" s="168" t="e">
        <f ca="1">IF($C146-Z$1&lt;År1,0,Y145*(1-VLOOKUP($A146,[1]Hugst!$R$5:$W$9,MATCH(ROUNDUP((Z$1)/10,0)*10,[1]Hugst!$R$4:$W$4,0))))</f>
        <v>#REF!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 t="e">
        <f t="shared" ca="1" si="3"/>
        <v>#REF!</v>
      </c>
      <c r="F147" s="168" t="e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#REF!</v>
      </c>
      <c r="G147" s="168" t="e">
        <f ca="1">IF($C147-G$1&lt;År1,0,F146*(1-VLOOKUP($A147,[1]Hugst!$R$5:$W$9,MATCH(ROUNDUP((G$1)/10,0)*10,[1]Hugst!$R$4:$W$4,0))))</f>
        <v>#REF!</v>
      </c>
      <c r="H147" s="168" t="e">
        <f ca="1">IF($C147-H$1&lt;År1,0,G146*(1-VLOOKUP($A147,[1]Hugst!$R$5:$W$9,MATCH(ROUNDUP((H$1)/10,0)*10,[1]Hugst!$R$4:$W$4,0))))</f>
        <v>#REF!</v>
      </c>
      <c r="I147" s="168" t="e">
        <f ca="1">IF($C147-I$1&lt;År1,0,H146*(1-VLOOKUP($A147,[1]Hugst!$R$5:$W$9,MATCH(ROUNDUP((I$1)/10,0)*10,[1]Hugst!$R$4:$W$4,0))))</f>
        <v>#REF!</v>
      </c>
      <c r="J147" s="168" t="e">
        <f ca="1">IF($C147-J$1&lt;År1,0,I146*(1-VLOOKUP($A147,[1]Hugst!$R$5:$W$9,MATCH(ROUNDUP((J$1)/10,0)*10,[1]Hugst!$R$4:$W$4,0))))</f>
        <v>#REF!</v>
      </c>
      <c r="K147" s="168" t="e">
        <f ca="1">IF($C147-K$1&lt;År1,0,J146*(1-VLOOKUP($A147,[1]Hugst!$R$5:$W$9,MATCH(ROUNDUP((K$1)/10,0)*10,[1]Hugst!$R$4:$W$4,0))))</f>
        <v>#REF!</v>
      </c>
      <c r="L147" s="168" t="e">
        <f ca="1">IF($C147-L$1&lt;År1,0,K146*(1-VLOOKUP($A147,[1]Hugst!$R$5:$W$9,MATCH(ROUNDUP((L$1)/10,0)*10,[1]Hugst!$R$4:$W$4,0))))</f>
        <v>#REF!</v>
      </c>
      <c r="M147" s="168" t="e">
        <f ca="1">IF($C147-M$1&lt;År1,0,L146*(1-VLOOKUP($A147,[1]Hugst!$R$5:$W$9,MATCH(ROUNDUP((M$1)/10,0)*10,[1]Hugst!$R$4:$W$4,0))))</f>
        <v>#REF!</v>
      </c>
      <c r="N147" s="168" t="e">
        <f ca="1">IF($C147-N$1&lt;År1,0,M146*(1-VLOOKUP($A147,[1]Hugst!$R$5:$W$9,MATCH(ROUNDUP((N$1)/10,0)*10,[1]Hugst!$R$4:$W$4,0))))</f>
        <v>#REF!</v>
      </c>
      <c r="O147" s="168" t="e">
        <f ca="1">IF($C147-O$1&lt;År1,0,N146*(1-VLOOKUP($A147,[1]Hugst!$R$5:$W$9,MATCH(ROUNDUP((O$1)/10,0)*10,[1]Hugst!$R$4:$W$4,0))))</f>
        <v>#REF!</v>
      </c>
      <c r="P147" s="168" t="e">
        <f ca="1">IF($C147-P$1&lt;År1,0,O146*(1-VLOOKUP($A147,[1]Hugst!$R$5:$W$9,MATCH(ROUNDUP((P$1)/10,0)*10,[1]Hugst!$R$4:$W$4,0))))</f>
        <v>#REF!</v>
      </c>
      <c r="Q147" s="168" t="e">
        <f ca="1">IF($C147-Q$1&lt;År1,0,P146*(1-VLOOKUP($A147,[1]Hugst!$R$5:$W$9,MATCH(ROUNDUP((Q$1)/10,0)*10,[1]Hugst!$R$4:$W$4,0))))</f>
        <v>#REF!</v>
      </c>
      <c r="R147" s="168" t="e">
        <f ca="1">IF($C147-R$1&lt;År1,0,Q146*(1-VLOOKUP($A147,[1]Hugst!$R$5:$W$9,MATCH(ROUNDUP((R$1)/10,0)*10,[1]Hugst!$R$4:$W$4,0))))</f>
        <v>#REF!</v>
      </c>
      <c r="S147" s="168" t="e">
        <f ca="1">IF($C147-S$1&lt;År1,0,R146*(1-VLOOKUP($A147,[1]Hugst!$R$5:$W$9,MATCH(ROUNDUP((S$1)/10,0)*10,[1]Hugst!$R$4:$W$4,0))))</f>
        <v>#REF!</v>
      </c>
      <c r="T147" s="168" t="e">
        <f ca="1">IF($C147-T$1&lt;År1,0,S146*(1-VLOOKUP($A147,[1]Hugst!$R$5:$W$9,MATCH(ROUNDUP((T$1)/10,0)*10,[1]Hugst!$R$4:$W$4,0))))</f>
        <v>#REF!</v>
      </c>
      <c r="U147" s="168" t="e">
        <f ca="1">IF($C147-U$1&lt;År1,0,T146*(1-VLOOKUP($A147,[1]Hugst!$R$5:$W$9,MATCH(ROUNDUP((U$1)/10,0)*10,[1]Hugst!$R$4:$W$4,0))))</f>
        <v>#REF!</v>
      </c>
      <c r="V147" s="168" t="e">
        <f ca="1">IF($C147-V$1&lt;År1,0,U146*(1-VLOOKUP($A147,[1]Hugst!$R$5:$W$9,MATCH(ROUNDUP((V$1)/10,0)*10,[1]Hugst!$R$4:$W$4,0))))</f>
        <v>#REF!</v>
      </c>
      <c r="W147" s="168" t="e">
        <f ca="1">IF($C147-W$1&lt;År1,0,V146*(1-VLOOKUP($A147,[1]Hugst!$R$5:$W$9,MATCH(ROUNDUP((W$1)/10,0)*10,[1]Hugst!$R$4:$W$4,0))))</f>
        <v>#REF!</v>
      </c>
      <c r="X147" s="168" t="e">
        <f ca="1">IF($C147-X$1&lt;År1,0,W146*(1-VLOOKUP($A147,[1]Hugst!$R$5:$W$9,MATCH(ROUNDUP((X$1)/10,0)*10,[1]Hugst!$R$4:$W$4,0))))</f>
        <v>#REF!</v>
      </c>
      <c r="Y147" s="168" t="e">
        <f ca="1">IF($C147-Y$1&lt;År1,0,X146*(1-VLOOKUP($A147,[1]Hugst!$R$5:$W$9,MATCH(ROUNDUP((Y$1)/10,0)*10,[1]Hugst!$R$4:$W$4,0))))</f>
        <v>#REF!</v>
      </c>
      <c r="Z147" s="168" t="e">
        <f ca="1">IF($C147-Z$1&lt;År1,0,Y146*(1-VLOOKUP($A147,[1]Hugst!$R$5:$W$9,MATCH(ROUNDUP((Z$1)/10,0)*10,[1]Hugst!$R$4:$W$4,0))))</f>
        <v>#REF!</v>
      </c>
      <c r="AA147" s="168" t="e">
        <f ca="1">IF($C147-AA$1&lt;År1,0,Z146*(1-VLOOKUP($A147,[1]Hugst!$R$5:$W$9,MATCH(ROUNDUP((AA$1)/10,0)*10,[1]Hugst!$R$4:$W$4,0))))</f>
        <v>#REF!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 t="e">
        <f t="shared" ca="1" si="3"/>
        <v>#REF!</v>
      </c>
      <c r="F148" s="168" t="e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#REF!</v>
      </c>
      <c r="G148" s="168" t="e">
        <f ca="1">IF($C148-G$1&lt;År1,0,F147*(1-VLOOKUP($A148,[1]Hugst!$R$5:$W$9,MATCH(ROUNDUP((G$1)/10,0)*10,[1]Hugst!$R$4:$W$4,0))))</f>
        <v>#REF!</v>
      </c>
      <c r="H148" s="168" t="e">
        <f ca="1">IF($C148-H$1&lt;År1,0,G147*(1-VLOOKUP($A148,[1]Hugst!$R$5:$W$9,MATCH(ROUNDUP((H$1)/10,0)*10,[1]Hugst!$R$4:$W$4,0))))</f>
        <v>#REF!</v>
      </c>
      <c r="I148" s="168" t="e">
        <f ca="1">IF($C148-I$1&lt;År1,0,H147*(1-VLOOKUP($A148,[1]Hugst!$R$5:$W$9,MATCH(ROUNDUP((I$1)/10,0)*10,[1]Hugst!$R$4:$W$4,0))))</f>
        <v>#REF!</v>
      </c>
      <c r="J148" s="168" t="e">
        <f ca="1">IF($C148-J$1&lt;År1,0,I147*(1-VLOOKUP($A148,[1]Hugst!$R$5:$W$9,MATCH(ROUNDUP((J$1)/10,0)*10,[1]Hugst!$R$4:$W$4,0))))</f>
        <v>#REF!</v>
      </c>
      <c r="K148" s="168" t="e">
        <f ca="1">IF($C148-K$1&lt;År1,0,J147*(1-VLOOKUP($A148,[1]Hugst!$R$5:$W$9,MATCH(ROUNDUP((K$1)/10,0)*10,[1]Hugst!$R$4:$W$4,0))))</f>
        <v>#REF!</v>
      </c>
      <c r="L148" s="168" t="e">
        <f ca="1">IF($C148-L$1&lt;År1,0,K147*(1-VLOOKUP($A148,[1]Hugst!$R$5:$W$9,MATCH(ROUNDUP((L$1)/10,0)*10,[1]Hugst!$R$4:$W$4,0))))</f>
        <v>#REF!</v>
      </c>
      <c r="M148" s="168" t="e">
        <f ca="1">IF($C148-M$1&lt;År1,0,L147*(1-VLOOKUP($A148,[1]Hugst!$R$5:$W$9,MATCH(ROUNDUP((M$1)/10,0)*10,[1]Hugst!$R$4:$W$4,0))))</f>
        <v>#REF!</v>
      </c>
      <c r="N148" s="168" t="e">
        <f ca="1">IF($C148-N$1&lt;År1,0,M147*(1-VLOOKUP($A148,[1]Hugst!$R$5:$W$9,MATCH(ROUNDUP((N$1)/10,0)*10,[1]Hugst!$R$4:$W$4,0))))</f>
        <v>#REF!</v>
      </c>
      <c r="O148" s="168" t="e">
        <f ca="1">IF($C148-O$1&lt;År1,0,N147*(1-VLOOKUP($A148,[1]Hugst!$R$5:$W$9,MATCH(ROUNDUP((O$1)/10,0)*10,[1]Hugst!$R$4:$W$4,0))))</f>
        <v>#REF!</v>
      </c>
      <c r="P148" s="168" t="e">
        <f ca="1">IF($C148-P$1&lt;År1,0,O147*(1-VLOOKUP($A148,[1]Hugst!$R$5:$W$9,MATCH(ROUNDUP((P$1)/10,0)*10,[1]Hugst!$R$4:$W$4,0))))</f>
        <v>#REF!</v>
      </c>
      <c r="Q148" s="168" t="e">
        <f ca="1">IF($C148-Q$1&lt;År1,0,P147*(1-VLOOKUP($A148,[1]Hugst!$R$5:$W$9,MATCH(ROUNDUP((Q$1)/10,0)*10,[1]Hugst!$R$4:$W$4,0))))</f>
        <v>#REF!</v>
      </c>
      <c r="R148" s="168" t="e">
        <f ca="1">IF($C148-R$1&lt;År1,0,Q147*(1-VLOOKUP($A148,[1]Hugst!$R$5:$W$9,MATCH(ROUNDUP((R$1)/10,0)*10,[1]Hugst!$R$4:$W$4,0))))</f>
        <v>#REF!</v>
      </c>
      <c r="S148" s="168" t="e">
        <f ca="1">IF($C148-S$1&lt;År1,0,R147*(1-VLOOKUP($A148,[1]Hugst!$R$5:$W$9,MATCH(ROUNDUP((S$1)/10,0)*10,[1]Hugst!$R$4:$W$4,0))))</f>
        <v>#REF!</v>
      </c>
      <c r="T148" s="168" t="e">
        <f ca="1">IF($C148-T$1&lt;År1,0,S147*(1-VLOOKUP($A148,[1]Hugst!$R$5:$W$9,MATCH(ROUNDUP((T$1)/10,0)*10,[1]Hugst!$R$4:$W$4,0))))</f>
        <v>#REF!</v>
      </c>
      <c r="U148" s="168" t="e">
        <f ca="1">IF($C148-U$1&lt;År1,0,T147*(1-VLOOKUP($A148,[1]Hugst!$R$5:$W$9,MATCH(ROUNDUP((U$1)/10,0)*10,[1]Hugst!$R$4:$W$4,0))))</f>
        <v>#REF!</v>
      </c>
      <c r="V148" s="168" t="e">
        <f ca="1">IF($C148-V$1&lt;År1,0,U147*(1-VLOOKUP($A148,[1]Hugst!$R$5:$W$9,MATCH(ROUNDUP((V$1)/10,0)*10,[1]Hugst!$R$4:$W$4,0))))</f>
        <v>#REF!</v>
      </c>
      <c r="W148" s="168" t="e">
        <f ca="1">IF($C148-W$1&lt;År1,0,V147*(1-VLOOKUP($A148,[1]Hugst!$R$5:$W$9,MATCH(ROUNDUP((W$1)/10,0)*10,[1]Hugst!$R$4:$W$4,0))))</f>
        <v>#REF!</v>
      </c>
      <c r="X148" s="168" t="e">
        <f ca="1">IF($C148-X$1&lt;År1,0,W147*(1-VLOOKUP($A148,[1]Hugst!$R$5:$W$9,MATCH(ROUNDUP((X$1)/10,0)*10,[1]Hugst!$R$4:$W$4,0))))</f>
        <v>#REF!</v>
      </c>
      <c r="Y148" s="168" t="e">
        <f ca="1">IF($C148-Y$1&lt;År1,0,X147*(1-VLOOKUP($A148,[1]Hugst!$R$5:$W$9,MATCH(ROUNDUP((Y$1)/10,0)*10,[1]Hugst!$R$4:$W$4,0))))</f>
        <v>#REF!</v>
      </c>
      <c r="Z148" s="168" t="e">
        <f ca="1">IF($C148-Z$1&lt;År1,0,Y147*(1-VLOOKUP($A148,[1]Hugst!$R$5:$W$9,MATCH(ROUNDUP((Z$1)/10,0)*10,[1]Hugst!$R$4:$W$4,0))))</f>
        <v>#REF!</v>
      </c>
      <c r="AA148" s="168" t="e">
        <f ca="1">IF($C148-AA$1&lt;År1,0,Z147*(1-VLOOKUP($A148,[1]Hugst!$R$5:$W$9,MATCH(ROUNDUP((AA$1)/10,0)*10,[1]Hugst!$R$4:$W$4,0))))</f>
        <v>#REF!</v>
      </c>
      <c r="AB148" s="168" t="e">
        <f ca="1">IF($C148-AB$1&lt;År1,0,AA147*(1-VLOOKUP($A148,[1]Hugst!$R$5:$W$9,MATCH(ROUNDUP((AB$1)/10,0)*10,[1]Hugst!$R$4:$W$4,0))))</f>
        <v>#REF!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 t="e">
        <f t="shared" ca="1" si="3"/>
        <v>#REF!</v>
      </c>
      <c r="F149" s="168" t="e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#REF!</v>
      </c>
      <c r="G149" s="168" t="e">
        <f ca="1">IF($C149-G$1&lt;År1,0,F148*(1-VLOOKUP($A149,[1]Hugst!$R$5:$W$9,MATCH(ROUNDUP((G$1)/10,0)*10,[1]Hugst!$R$4:$W$4,0))))</f>
        <v>#REF!</v>
      </c>
      <c r="H149" s="168" t="e">
        <f ca="1">IF($C149-H$1&lt;År1,0,G148*(1-VLOOKUP($A149,[1]Hugst!$R$5:$W$9,MATCH(ROUNDUP((H$1)/10,0)*10,[1]Hugst!$R$4:$W$4,0))))</f>
        <v>#REF!</v>
      </c>
      <c r="I149" s="168" t="e">
        <f ca="1">IF($C149-I$1&lt;År1,0,H148*(1-VLOOKUP($A149,[1]Hugst!$R$5:$W$9,MATCH(ROUNDUP((I$1)/10,0)*10,[1]Hugst!$R$4:$W$4,0))))</f>
        <v>#REF!</v>
      </c>
      <c r="J149" s="168" t="e">
        <f ca="1">IF($C149-J$1&lt;År1,0,I148*(1-VLOOKUP($A149,[1]Hugst!$R$5:$W$9,MATCH(ROUNDUP((J$1)/10,0)*10,[1]Hugst!$R$4:$W$4,0))))</f>
        <v>#REF!</v>
      </c>
      <c r="K149" s="168" t="e">
        <f ca="1">IF($C149-K$1&lt;År1,0,J148*(1-VLOOKUP($A149,[1]Hugst!$R$5:$W$9,MATCH(ROUNDUP((K$1)/10,0)*10,[1]Hugst!$R$4:$W$4,0))))</f>
        <v>#REF!</v>
      </c>
      <c r="L149" s="168" t="e">
        <f ca="1">IF($C149-L$1&lt;År1,0,K148*(1-VLOOKUP($A149,[1]Hugst!$R$5:$W$9,MATCH(ROUNDUP((L$1)/10,0)*10,[1]Hugst!$R$4:$W$4,0))))</f>
        <v>#REF!</v>
      </c>
      <c r="M149" s="168" t="e">
        <f ca="1">IF($C149-M$1&lt;År1,0,L148*(1-VLOOKUP($A149,[1]Hugst!$R$5:$W$9,MATCH(ROUNDUP((M$1)/10,0)*10,[1]Hugst!$R$4:$W$4,0))))</f>
        <v>#REF!</v>
      </c>
      <c r="N149" s="168" t="e">
        <f ca="1">IF($C149-N$1&lt;År1,0,M148*(1-VLOOKUP($A149,[1]Hugst!$R$5:$W$9,MATCH(ROUNDUP((N$1)/10,0)*10,[1]Hugst!$R$4:$W$4,0))))</f>
        <v>#REF!</v>
      </c>
      <c r="O149" s="168" t="e">
        <f ca="1">IF($C149-O$1&lt;År1,0,N148*(1-VLOOKUP($A149,[1]Hugst!$R$5:$W$9,MATCH(ROUNDUP((O$1)/10,0)*10,[1]Hugst!$R$4:$W$4,0))))</f>
        <v>#REF!</v>
      </c>
      <c r="P149" s="168" t="e">
        <f ca="1">IF($C149-P$1&lt;År1,0,O148*(1-VLOOKUP($A149,[1]Hugst!$R$5:$W$9,MATCH(ROUNDUP((P$1)/10,0)*10,[1]Hugst!$R$4:$W$4,0))))</f>
        <v>#REF!</v>
      </c>
      <c r="Q149" s="168" t="e">
        <f ca="1">IF($C149-Q$1&lt;År1,0,P148*(1-VLOOKUP($A149,[1]Hugst!$R$5:$W$9,MATCH(ROUNDUP((Q$1)/10,0)*10,[1]Hugst!$R$4:$W$4,0))))</f>
        <v>#REF!</v>
      </c>
      <c r="R149" s="168" t="e">
        <f ca="1">IF($C149-R$1&lt;År1,0,Q148*(1-VLOOKUP($A149,[1]Hugst!$R$5:$W$9,MATCH(ROUNDUP((R$1)/10,0)*10,[1]Hugst!$R$4:$W$4,0))))</f>
        <v>#REF!</v>
      </c>
      <c r="S149" s="168" t="e">
        <f ca="1">IF($C149-S$1&lt;År1,0,R148*(1-VLOOKUP($A149,[1]Hugst!$R$5:$W$9,MATCH(ROUNDUP((S$1)/10,0)*10,[1]Hugst!$R$4:$W$4,0))))</f>
        <v>#REF!</v>
      </c>
      <c r="T149" s="168" t="e">
        <f ca="1">IF($C149-T$1&lt;År1,0,S148*(1-VLOOKUP($A149,[1]Hugst!$R$5:$W$9,MATCH(ROUNDUP((T$1)/10,0)*10,[1]Hugst!$R$4:$W$4,0))))</f>
        <v>#REF!</v>
      </c>
      <c r="U149" s="168" t="e">
        <f ca="1">IF($C149-U$1&lt;År1,0,T148*(1-VLOOKUP($A149,[1]Hugst!$R$5:$W$9,MATCH(ROUNDUP((U$1)/10,0)*10,[1]Hugst!$R$4:$W$4,0))))</f>
        <v>#REF!</v>
      </c>
      <c r="V149" s="168" t="e">
        <f ca="1">IF($C149-V$1&lt;År1,0,U148*(1-VLOOKUP($A149,[1]Hugst!$R$5:$W$9,MATCH(ROUNDUP((V$1)/10,0)*10,[1]Hugst!$R$4:$W$4,0))))</f>
        <v>#REF!</v>
      </c>
      <c r="W149" s="168" t="e">
        <f ca="1">IF($C149-W$1&lt;År1,0,V148*(1-VLOOKUP($A149,[1]Hugst!$R$5:$W$9,MATCH(ROUNDUP((W$1)/10,0)*10,[1]Hugst!$R$4:$W$4,0))))</f>
        <v>#REF!</v>
      </c>
      <c r="X149" s="168" t="e">
        <f ca="1">IF($C149-X$1&lt;År1,0,W148*(1-VLOOKUP($A149,[1]Hugst!$R$5:$W$9,MATCH(ROUNDUP((X$1)/10,0)*10,[1]Hugst!$R$4:$W$4,0))))</f>
        <v>#REF!</v>
      </c>
      <c r="Y149" s="168" t="e">
        <f ca="1">IF($C149-Y$1&lt;År1,0,X148*(1-VLOOKUP($A149,[1]Hugst!$R$5:$W$9,MATCH(ROUNDUP((Y$1)/10,0)*10,[1]Hugst!$R$4:$W$4,0))))</f>
        <v>#REF!</v>
      </c>
      <c r="Z149" s="168" t="e">
        <f ca="1">IF($C149-Z$1&lt;År1,0,Y148*(1-VLOOKUP($A149,[1]Hugst!$R$5:$W$9,MATCH(ROUNDUP((Z$1)/10,0)*10,[1]Hugst!$R$4:$W$4,0))))</f>
        <v>#REF!</v>
      </c>
      <c r="AA149" s="168" t="e">
        <f ca="1">IF($C149-AA$1&lt;År1,0,Z148*(1-VLOOKUP($A149,[1]Hugst!$R$5:$W$9,MATCH(ROUNDUP((AA$1)/10,0)*10,[1]Hugst!$R$4:$W$4,0))))</f>
        <v>#REF!</v>
      </c>
      <c r="AB149" s="168" t="e">
        <f ca="1">IF($C149-AB$1&lt;År1,0,AA148*(1-VLOOKUP($A149,[1]Hugst!$R$5:$W$9,MATCH(ROUNDUP((AB$1)/10,0)*10,[1]Hugst!$R$4:$W$4,0))))</f>
        <v>#REF!</v>
      </c>
      <c r="AC149" s="168" t="e">
        <f ca="1">IF($C149-AC$1&lt;År1,0,AB148*(1-VLOOKUP($A149,[1]Hugst!$R$5:$W$9,MATCH(ROUNDUP((AC$1)/10,0)*10,[1]Hugst!$R$4:$W$4,0))))</f>
        <v>#REF!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 t="e">
        <f t="shared" ca="1" si="3"/>
        <v>#REF!</v>
      </c>
      <c r="F150" s="168" t="e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#REF!</v>
      </c>
      <c r="G150" s="168" t="e">
        <f ca="1">IF($C150-G$1&lt;År1,0,F149*(1-VLOOKUP($A150,[1]Hugst!$R$5:$W$9,MATCH(ROUNDUP((G$1)/10,0)*10,[1]Hugst!$R$4:$W$4,0))))</f>
        <v>#REF!</v>
      </c>
      <c r="H150" s="168" t="e">
        <f ca="1">IF($C150-H$1&lt;År1,0,G149*(1-VLOOKUP($A150,[1]Hugst!$R$5:$W$9,MATCH(ROUNDUP((H$1)/10,0)*10,[1]Hugst!$R$4:$W$4,0))))</f>
        <v>#REF!</v>
      </c>
      <c r="I150" s="168" t="e">
        <f ca="1">IF($C150-I$1&lt;År1,0,H149*(1-VLOOKUP($A150,[1]Hugst!$R$5:$W$9,MATCH(ROUNDUP((I$1)/10,0)*10,[1]Hugst!$R$4:$W$4,0))))</f>
        <v>#REF!</v>
      </c>
      <c r="J150" s="168" t="e">
        <f ca="1">IF($C150-J$1&lt;År1,0,I149*(1-VLOOKUP($A150,[1]Hugst!$R$5:$W$9,MATCH(ROUNDUP((J$1)/10,0)*10,[1]Hugst!$R$4:$W$4,0))))</f>
        <v>#REF!</v>
      </c>
      <c r="K150" s="168" t="e">
        <f ca="1">IF($C150-K$1&lt;År1,0,J149*(1-VLOOKUP($A150,[1]Hugst!$R$5:$W$9,MATCH(ROUNDUP((K$1)/10,0)*10,[1]Hugst!$R$4:$W$4,0))))</f>
        <v>#REF!</v>
      </c>
      <c r="L150" s="168" t="e">
        <f ca="1">IF($C150-L$1&lt;År1,0,K149*(1-VLOOKUP($A150,[1]Hugst!$R$5:$W$9,MATCH(ROUNDUP((L$1)/10,0)*10,[1]Hugst!$R$4:$W$4,0))))</f>
        <v>#REF!</v>
      </c>
      <c r="M150" s="168" t="e">
        <f ca="1">IF($C150-M$1&lt;År1,0,L149*(1-VLOOKUP($A150,[1]Hugst!$R$5:$W$9,MATCH(ROUNDUP((M$1)/10,0)*10,[1]Hugst!$R$4:$W$4,0))))</f>
        <v>#REF!</v>
      </c>
      <c r="N150" s="168" t="e">
        <f ca="1">IF($C150-N$1&lt;År1,0,M149*(1-VLOOKUP($A150,[1]Hugst!$R$5:$W$9,MATCH(ROUNDUP((N$1)/10,0)*10,[1]Hugst!$R$4:$W$4,0))))</f>
        <v>#REF!</v>
      </c>
      <c r="O150" s="168" t="e">
        <f ca="1">IF($C150-O$1&lt;År1,0,N149*(1-VLOOKUP($A150,[1]Hugst!$R$5:$W$9,MATCH(ROUNDUP((O$1)/10,0)*10,[1]Hugst!$R$4:$W$4,0))))</f>
        <v>#REF!</v>
      </c>
      <c r="P150" s="168" t="e">
        <f ca="1">IF($C150-P$1&lt;År1,0,O149*(1-VLOOKUP($A150,[1]Hugst!$R$5:$W$9,MATCH(ROUNDUP((P$1)/10,0)*10,[1]Hugst!$R$4:$W$4,0))))</f>
        <v>#REF!</v>
      </c>
      <c r="Q150" s="168" t="e">
        <f ca="1">IF($C150-Q$1&lt;År1,0,P149*(1-VLOOKUP($A150,[1]Hugst!$R$5:$W$9,MATCH(ROUNDUP((Q$1)/10,0)*10,[1]Hugst!$R$4:$W$4,0))))</f>
        <v>#REF!</v>
      </c>
      <c r="R150" s="168" t="e">
        <f ca="1">IF($C150-R$1&lt;År1,0,Q149*(1-VLOOKUP($A150,[1]Hugst!$R$5:$W$9,MATCH(ROUNDUP((R$1)/10,0)*10,[1]Hugst!$R$4:$W$4,0))))</f>
        <v>#REF!</v>
      </c>
      <c r="S150" s="168" t="e">
        <f ca="1">IF($C150-S$1&lt;År1,0,R149*(1-VLOOKUP($A150,[1]Hugst!$R$5:$W$9,MATCH(ROUNDUP((S$1)/10,0)*10,[1]Hugst!$R$4:$W$4,0))))</f>
        <v>#REF!</v>
      </c>
      <c r="T150" s="168" t="e">
        <f ca="1">IF($C150-T$1&lt;År1,0,S149*(1-VLOOKUP($A150,[1]Hugst!$R$5:$W$9,MATCH(ROUNDUP((T$1)/10,0)*10,[1]Hugst!$R$4:$W$4,0))))</f>
        <v>#REF!</v>
      </c>
      <c r="U150" s="168" t="e">
        <f ca="1">IF($C150-U$1&lt;År1,0,T149*(1-VLOOKUP($A150,[1]Hugst!$R$5:$W$9,MATCH(ROUNDUP((U$1)/10,0)*10,[1]Hugst!$R$4:$W$4,0))))</f>
        <v>#REF!</v>
      </c>
      <c r="V150" s="168" t="e">
        <f ca="1">IF($C150-V$1&lt;År1,0,U149*(1-VLOOKUP($A150,[1]Hugst!$R$5:$W$9,MATCH(ROUNDUP((V$1)/10,0)*10,[1]Hugst!$R$4:$W$4,0))))</f>
        <v>#REF!</v>
      </c>
      <c r="W150" s="168" t="e">
        <f ca="1">IF($C150-W$1&lt;År1,0,V149*(1-VLOOKUP($A150,[1]Hugst!$R$5:$W$9,MATCH(ROUNDUP((W$1)/10,0)*10,[1]Hugst!$R$4:$W$4,0))))</f>
        <v>#REF!</v>
      </c>
      <c r="X150" s="168" t="e">
        <f ca="1">IF($C150-X$1&lt;År1,0,W149*(1-VLOOKUP($A150,[1]Hugst!$R$5:$W$9,MATCH(ROUNDUP((X$1)/10,0)*10,[1]Hugst!$R$4:$W$4,0))))</f>
        <v>#REF!</v>
      </c>
      <c r="Y150" s="168" t="e">
        <f ca="1">IF($C150-Y$1&lt;År1,0,X149*(1-VLOOKUP($A150,[1]Hugst!$R$5:$W$9,MATCH(ROUNDUP((Y$1)/10,0)*10,[1]Hugst!$R$4:$W$4,0))))</f>
        <v>#REF!</v>
      </c>
      <c r="Z150" s="168" t="e">
        <f ca="1">IF($C150-Z$1&lt;År1,0,Y149*(1-VLOOKUP($A150,[1]Hugst!$R$5:$W$9,MATCH(ROUNDUP((Z$1)/10,0)*10,[1]Hugst!$R$4:$W$4,0))))</f>
        <v>#REF!</v>
      </c>
      <c r="AA150" s="168" t="e">
        <f ca="1">IF($C150-AA$1&lt;År1,0,Z149*(1-VLOOKUP($A150,[1]Hugst!$R$5:$W$9,MATCH(ROUNDUP((AA$1)/10,0)*10,[1]Hugst!$R$4:$W$4,0))))</f>
        <v>#REF!</v>
      </c>
      <c r="AB150" s="168" t="e">
        <f ca="1">IF($C150-AB$1&lt;År1,0,AA149*(1-VLOOKUP($A150,[1]Hugst!$R$5:$W$9,MATCH(ROUNDUP((AB$1)/10,0)*10,[1]Hugst!$R$4:$W$4,0))))</f>
        <v>#REF!</v>
      </c>
      <c r="AC150" s="168" t="e">
        <f ca="1">IF($C150-AC$1&lt;År1,0,AB149*(1-VLOOKUP($A150,[1]Hugst!$R$5:$W$9,MATCH(ROUNDUP((AC$1)/10,0)*10,[1]Hugst!$R$4:$W$4,0))))</f>
        <v>#REF!</v>
      </c>
      <c r="AD150" s="168" t="e">
        <f ca="1">IF($C150-AD$1&lt;År1,0,AC149*(1-VLOOKUP($A150,[1]Hugst!$R$5:$W$9,MATCH(ROUNDUP((AD$1)/10,0)*10,[1]Hugst!$R$4:$W$4,0))))</f>
        <v>#REF!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 t="e">
        <f t="shared" ca="1" si="3"/>
        <v>#REF!</v>
      </c>
      <c r="F151" s="168" t="e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#REF!</v>
      </c>
      <c r="G151" s="168" t="e">
        <f ca="1">IF($C151-G$1&lt;År1,0,F150*(1-VLOOKUP($A151,[1]Hugst!$R$5:$W$9,MATCH(ROUNDUP((G$1)/10,0)*10,[1]Hugst!$R$4:$W$4,0))))</f>
        <v>#REF!</v>
      </c>
      <c r="H151" s="168" t="e">
        <f ca="1">IF($C151-H$1&lt;År1,0,G150*(1-VLOOKUP($A151,[1]Hugst!$R$5:$W$9,MATCH(ROUNDUP((H$1)/10,0)*10,[1]Hugst!$R$4:$W$4,0))))</f>
        <v>#REF!</v>
      </c>
      <c r="I151" s="168" t="e">
        <f ca="1">IF($C151-I$1&lt;År1,0,H150*(1-VLOOKUP($A151,[1]Hugst!$R$5:$W$9,MATCH(ROUNDUP((I$1)/10,0)*10,[1]Hugst!$R$4:$W$4,0))))</f>
        <v>#REF!</v>
      </c>
      <c r="J151" s="168" t="e">
        <f ca="1">IF($C151-J$1&lt;År1,0,I150*(1-VLOOKUP($A151,[1]Hugst!$R$5:$W$9,MATCH(ROUNDUP((J$1)/10,0)*10,[1]Hugst!$R$4:$W$4,0))))</f>
        <v>#REF!</v>
      </c>
      <c r="K151" s="168" t="e">
        <f ca="1">IF($C151-K$1&lt;År1,0,J150*(1-VLOOKUP($A151,[1]Hugst!$R$5:$W$9,MATCH(ROUNDUP((K$1)/10,0)*10,[1]Hugst!$R$4:$W$4,0))))</f>
        <v>#REF!</v>
      </c>
      <c r="L151" s="168" t="e">
        <f ca="1">IF($C151-L$1&lt;År1,0,K150*(1-VLOOKUP($A151,[1]Hugst!$R$5:$W$9,MATCH(ROUNDUP((L$1)/10,0)*10,[1]Hugst!$R$4:$W$4,0))))</f>
        <v>#REF!</v>
      </c>
      <c r="M151" s="168" t="e">
        <f ca="1">IF($C151-M$1&lt;År1,0,L150*(1-VLOOKUP($A151,[1]Hugst!$R$5:$W$9,MATCH(ROUNDUP((M$1)/10,0)*10,[1]Hugst!$R$4:$W$4,0))))</f>
        <v>#REF!</v>
      </c>
      <c r="N151" s="168" t="e">
        <f ca="1">IF($C151-N$1&lt;År1,0,M150*(1-VLOOKUP($A151,[1]Hugst!$R$5:$W$9,MATCH(ROUNDUP((N$1)/10,0)*10,[1]Hugst!$R$4:$W$4,0))))</f>
        <v>#REF!</v>
      </c>
      <c r="O151" s="168" t="e">
        <f ca="1">IF($C151-O$1&lt;År1,0,N150*(1-VLOOKUP($A151,[1]Hugst!$R$5:$W$9,MATCH(ROUNDUP((O$1)/10,0)*10,[1]Hugst!$R$4:$W$4,0))))</f>
        <v>#REF!</v>
      </c>
      <c r="P151" s="168" t="e">
        <f ca="1">IF($C151-P$1&lt;År1,0,O150*(1-VLOOKUP($A151,[1]Hugst!$R$5:$W$9,MATCH(ROUNDUP((P$1)/10,0)*10,[1]Hugst!$R$4:$W$4,0))))</f>
        <v>#REF!</v>
      </c>
      <c r="Q151" s="168" t="e">
        <f ca="1">IF($C151-Q$1&lt;År1,0,P150*(1-VLOOKUP($A151,[1]Hugst!$R$5:$W$9,MATCH(ROUNDUP((Q$1)/10,0)*10,[1]Hugst!$R$4:$W$4,0))))</f>
        <v>#REF!</v>
      </c>
      <c r="R151" s="168" t="e">
        <f ca="1">IF($C151-R$1&lt;År1,0,Q150*(1-VLOOKUP($A151,[1]Hugst!$R$5:$W$9,MATCH(ROUNDUP((R$1)/10,0)*10,[1]Hugst!$R$4:$W$4,0))))</f>
        <v>#REF!</v>
      </c>
      <c r="S151" s="168" t="e">
        <f ca="1">IF($C151-S$1&lt;År1,0,R150*(1-VLOOKUP($A151,[1]Hugst!$R$5:$W$9,MATCH(ROUNDUP((S$1)/10,0)*10,[1]Hugst!$R$4:$W$4,0))))</f>
        <v>#REF!</v>
      </c>
      <c r="T151" s="168" t="e">
        <f ca="1">IF($C151-T$1&lt;År1,0,S150*(1-VLOOKUP($A151,[1]Hugst!$R$5:$W$9,MATCH(ROUNDUP((T$1)/10,0)*10,[1]Hugst!$R$4:$W$4,0))))</f>
        <v>#REF!</v>
      </c>
      <c r="U151" s="168" t="e">
        <f ca="1">IF($C151-U$1&lt;År1,0,T150*(1-VLOOKUP($A151,[1]Hugst!$R$5:$W$9,MATCH(ROUNDUP((U$1)/10,0)*10,[1]Hugst!$R$4:$W$4,0))))</f>
        <v>#REF!</v>
      </c>
      <c r="V151" s="168" t="e">
        <f ca="1">IF($C151-V$1&lt;År1,0,U150*(1-VLOOKUP($A151,[1]Hugst!$R$5:$W$9,MATCH(ROUNDUP((V$1)/10,0)*10,[1]Hugst!$R$4:$W$4,0))))</f>
        <v>#REF!</v>
      </c>
      <c r="W151" s="168" t="e">
        <f ca="1">IF($C151-W$1&lt;År1,0,V150*(1-VLOOKUP($A151,[1]Hugst!$R$5:$W$9,MATCH(ROUNDUP((W$1)/10,0)*10,[1]Hugst!$R$4:$W$4,0))))</f>
        <v>#REF!</v>
      </c>
      <c r="X151" s="168" t="e">
        <f ca="1">IF($C151-X$1&lt;År1,0,W150*(1-VLOOKUP($A151,[1]Hugst!$R$5:$W$9,MATCH(ROUNDUP((X$1)/10,0)*10,[1]Hugst!$R$4:$W$4,0))))</f>
        <v>#REF!</v>
      </c>
      <c r="Y151" s="168" t="e">
        <f ca="1">IF($C151-Y$1&lt;År1,0,X150*(1-VLOOKUP($A151,[1]Hugst!$R$5:$W$9,MATCH(ROUNDUP((Y$1)/10,0)*10,[1]Hugst!$R$4:$W$4,0))))</f>
        <v>#REF!</v>
      </c>
      <c r="Z151" s="168" t="e">
        <f ca="1">IF($C151-Z$1&lt;År1,0,Y150*(1-VLOOKUP($A151,[1]Hugst!$R$5:$W$9,MATCH(ROUNDUP((Z$1)/10,0)*10,[1]Hugst!$R$4:$W$4,0))))</f>
        <v>#REF!</v>
      </c>
      <c r="AA151" s="168" t="e">
        <f ca="1">IF($C151-AA$1&lt;År1,0,Z150*(1-VLOOKUP($A151,[1]Hugst!$R$5:$W$9,MATCH(ROUNDUP((AA$1)/10,0)*10,[1]Hugst!$R$4:$W$4,0))))</f>
        <v>#REF!</v>
      </c>
      <c r="AB151" s="168" t="e">
        <f ca="1">IF($C151-AB$1&lt;År1,0,AA150*(1-VLOOKUP($A151,[1]Hugst!$R$5:$W$9,MATCH(ROUNDUP((AB$1)/10,0)*10,[1]Hugst!$R$4:$W$4,0))))</f>
        <v>#REF!</v>
      </c>
      <c r="AC151" s="168" t="e">
        <f ca="1">IF($C151-AC$1&lt;År1,0,AB150*(1-VLOOKUP($A151,[1]Hugst!$R$5:$W$9,MATCH(ROUNDUP((AC$1)/10,0)*10,[1]Hugst!$R$4:$W$4,0))))</f>
        <v>#REF!</v>
      </c>
      <c r="AD151" s="168" t="e">
        <f ca="1">IF($C151-AD$1&lt;År1,0,AC150*(1-VLOOKUP($A151,[1]Hugst!$R$5:$W$9,MATCH(ROUNDUP((AD$1)/10,0)*10,[1]Hugst!$R$4:$W$4,0))))</f>
        <v>#REF!</v>
      </c>
      <c r="AE151" s="168" t="e">
        <f ca="1">IF($C151-AE$1&lt;År1,0,AD150*(1-VLOOKUP($A151,[1]Hugst!$R$5:$W$9,MATCH(ROUNDUP((AE$1)/10,0)*10,[1]Hugst!$R$4:$W$4,0))))</f>
        <v>#REF!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 t="e">
        <f t="shared" ca="1" si="3"/>
        <v>#REF!</v>
      </c>
      <c r="F152" s="168" t="e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#REF!</v>
      </c>
      <c r="G152" s="168" t="e">
        <f ca="1">IF($C152-G$1&lt;År1,0,F151*(1-VLOOKUP($A152,[1]Hugst!$R$5:$W$9,MATCH(ROUNDUP((G$1)/10,0)*10,[1]Hugst!$R$4:$W$4,0))))</f>
        <v>#REF!</v>
      </c>
      <c r="H152" s="168" t="e">
        <f ca="1">IF($C152-H$1&lt;År1,0,G151*(1-VLOOKUP($A152,[1]Hugst!$R$5:$W$9,MATCH(ROUNDUP((H$1)/10,0)*10,[1]Hugst!$R$4:$W$4,0))))</f>
        <v>#REF!</v>
      </c>
      <c r="I152" s="168" t="e">
        <f ca="1">IF($C152-I$1&lt;År1,0,H151*(1-VLOOKUP($A152,[1]Hugst!$R$5:$W$9,MATCH(ROUNDUP((I$1)/10,0)*10,[1]Hugst!$R$4:$W$4,0))))</f>
        <v>#REF!</v>
      </c>
      <c r="J152" s="168" t="e">
        <f ca="1">IF($C152-J$1&lt;År1,0,I151*(1-VLOOKUP($A152,[1]Hugst!$R$5:$W$9,MATCH(ROUNDUP((J$1)/10,0)*10,[1]Hugst!$R$4:$W$4,0))))</f>
        <v>#REF!</v>
      </c>
      <c r="K152" s="168" t="e">
        <f ca="1">IF($C152-K$1&lt;År1,0,J151*(1-VLOOKUP($A152,[1]Hugst!$R$5:$W$9,MATCH(ROUNDUP((K$1)/10,0)*10,[1]Hugst!$R$4:$W$4,0))))</f>
        <v>#REF!</v>
      </c>
      <c r="L152" s="168" t="e">
        <f ca="1">IF($C152-L$1&lt;År1,0,K151*(1-VLOOKUP($A152,[1]Hugst!$R$5:$W$9,MATCH(ROUNDUP((L$1)/10,0)*10,[1]Hugst!$R$4:$W$4,0))))</f>
        <v>#REF!</v>
      </c>
      <c r="M152" s="168" t="e">
        <f ca="1">IF($C152-M$1&lt;År1,0,L151*(1-VLOOKUP($A152,[1]Hugst!$R$5:$W$9,MATCH(ROUNDUP((M$1)/10,0)*10,[1]Hugst!$R$4:$W$4,0))))</f>
        <v>#REF!</v>
      </c>
      <c r="N152" s="168" t="e">
        <f ca="1">IF($C152-N$1&lt;År1,0,M151*(1-VLOOKUP($A152,[1]Hugst!$R$5:$W$9,MATCH(ROUNDUP((N$1)/10,0)*10,[1]Hugst!$R$4:$W$4,0))))</f>
        <v>#REF!</v>
      </c>
      <c r="O152" s="168" t="e">
        <f ca="1">IF($C152-O$1&lt;År1,0,N151*(1-VLOOKUP($A152,[1]Hugst!$R$5:$W$9,MATCH(ROUNDUP((O$1)/10,0)*10,[1]Hugst!$R$4:$W$4,0))))</f>
        <v>#REF!</v>
      </c>
      <c r="P152" s="168" t="e">
        <f ca="1">IF($C152-P$1&lt;År1,0,O151*(1-VLOOKUP($A152,[1]Hugst!$R$5:$W$9,MATCH(ROUNDUP((P$1)/10,0)*10,[1]Hugst!$R$4:$W$4,0))))</f>
        <v>#REF!</v>
      </c>
      <c r="Q152" s="168" t="e">
        <f ca="1">IF($C152-Q$1&lt;År1,0,P151*(1-VLOOKUP($A152,[1]Hugst!$R$5:$W$9,MATCH(ROUNDUP((Q$1)/10,0)*10,[1]Hugst!$R$4:$W$4,0))))</f>
        <v>#REF!</v>
      </c>
      <c r="R152" s="168" t="e">
        <f ca="1">IF($C152-R$1&lt;År1,0,Q151*(1-VLOOKUP($A152,[1]Hugst!$R$5:$W$9,MATCH(ROUNDUP((R$1)/10,0)*10,[1]Hugst!$R$4:$W$4,0))))</f>
        <v>#REF!</v>
      </c>
      <c r="S152" s="168" t="e">
        <f ca="1">IF($C152-S$1&lt;År1,0,R151*(1-VLOOKUP($A152,[1]Hugst!$R$5:$W$9,MATCH(ROUNDUP((S$1)/10,0)*10,[1]Hugst!$R$4:$W$4,0))))</f>
        <v>#REF!</v>
      </c>
      <c r="T152" s="168" t="e">
        <f ca="1">IF($C152-T$1&lt;År1,0,S151*(1-VLOOKUP($A152,[1]Hugst!$R$5:$W$9,MATCH(ROUNDUP((T$1)/10,0)*10,[1]Hugst!$R$4:$W$4,0))))</f>
        <v>#REF!</v>
      </c>
      <c r="U152" s="168" t="e">
        <f ca="1">IF($C152-U$1&lt;År1,0,T151*(1-VLOOKUP($A152,[1]Hugst!$R$5:$W$9,MATCH(ROUNDUP((U$1)/10,0)*10,[1]Hugst!$R$4:$W$4,0))))</f>
        <v>#REF!</v>
      </c>
      <c r="V152" s="168" t="e">
        <f ca="1">IF($C152-V$1&lt;År1,0,U151*(1-VLOOKUP($A152,[1]Hugst!$R$5:$W$9,MATCH(ROUNDUP((V$1)/10,0)*10,[1]Hugst!$R$4:$W$4,0))))</f>
        <v>#REF!</v>
      </c>
      <c r="W152" s="168" t="e">
        <f ca="1">IF($C152-W$1&lt;År1,0,V151*(1-VLOOKUP($A152,[1]Hugst!$R$5:$W$9,MATCH(ROUNDUP((W$1)/10,0)*10,[1]Hugst!$R$4:$W$4,0))))</f>
        <v>#REF!</v>
      </c>
      <c r="X152" s="168" t="e">
        <f ca="1">IF($C152-X$1&lt;År1,0,W151*(1-VLOOKUP($A152,[1]Hugst!$R$5:$W$9,MATCH(ROUNDUP((X$1)/10,0)*10,[1]Hugst!$R$4:$W$4,0))))</f>
        <v>#REF!</v>
      </c>
      <c r="Y152" s="168" t="e">
        <f ca="1">IF($C152-Y$1&lt;År1,0,X151*(1-VLOOKUP($A152,[1]Hugst!$R$5:$W$9,MATCH(ROUNDUP((Y$1)/10,0)*10,[1]Hugst!$R$4:$W$4,0))))</f>
        <v>#REF!</v>
      </c>
      <c r="Z152" s="168" t="e">
        <f ca="1">IF($C152-Z$1&lt;År1,0,Y151*(1-VLOOKUP($A152,[1]Hugst!$R$5:$W$9,MATCH(ROUNDUP((Z$1)/10,0)*10,[1]Hugst!$R$4:$W$4,0))))</f>
        <v>#REF!</v>
      </c>
      <c r="AA152" s="168" t="e">
        <f ca="1">IF($C152-AA$1&lt;År1,0,Z151*(1-VLOOKUP($A152,[1]Hugst!$R$5:$W$9,MATCH(ROUNDUP((AA$1)/10,0)*10,[1]Hugst!$R$4:$W$4,0))))</f>
        <v>#REF!</v>
      </c>
      <c r="AB152" s="168" t="e">
        <f ca="1">IF($C152-AB$1&lt;År1,0,AA151*(1-VLOOKUP($A152,[1]Hugst!$R$5:$W$9,MATCH(ROUNDUP((AB$1)/10,0)*10,[1]Hugst!$R$4:$W$4,0))))</f>
        <v>#REF!</v>
      </c>
      <c r="AC152" s="168" t="e">
        <f ca="1">IF($C152-AC$1&lt;År1,0,AB151*(1-VLOOKUP($A152,[1]Hugst!$R$5:$W$9,MATCH(ROUNDUP((AC$1)/10,0)*10,[1]Hugst!$R$4:$W$4,0))))</f>
        <v>#REF!</v>
      </c>
      <c r="AD152" s="168" t="e">
        <f ca="1">IF($C152-AD$1&lt;År1,0,AC151*(1-VLOOKUP($A152,[1]Hugst!$R$5:$W$9,MATCH(ROUNDUP((AD$1)/10,0)*10,[1]Hugst!$R$4:$W$4,0))))</f>
        <v>#REF!</v>
      </c>
      <c r="AE152" s="168" t="e">
        <f ca="1">IF($C152-AE$1&lt;År1,0,AD151*(1-VLOOKUP($A152,[1]Hugst!$R$5:$W$9,MATCH(ROUNDUP((AE$1)/10,0)*10,[1]Hugst!$R$4:$W$4,0))))</f>
        <v>#REF!</v>
      </c>
      <c r="AF152" s="168" t="e">
        <f ca="1">IF($C152-AF$1&lt;År1,0,AE151*(1-VLOOKUP($A152,[1]Hugst!$R$5:$W$9,MATCH(ROUNDUP((AF$1)/10,0)*10,[1]Hugst!$R$4:$W$4,0))))</f>
        <v>#REF!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 t="e">
        <f t="shared" ca="1" si="3"/>
        <v>#REF!</v>
      </c>
      <c r="F153" s="168" t="e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#REF!</v>
      </c>
      <c r="G153" s="168" t="e">
        <f ca="1">IF($C153-G$1&lt;År1,0,F152*(1-VLOOKUP($A153,[1]Hugst!$R$5:$W$9,MATCH(ROUNDUP((G$1)/10,0)*10,[1]Hugst!$R$4:$W$4,0))))</f>
        <v>#REF!</v>
      </c>
      <c r="H153" s="168" t="e">
        <f ca="1">IF($C153-H$1&lt;År1,0,G152*(1-VLOOKUP($A153,[1]Hugst!$R$5:$W$9,MATCH(ROUNDUP((H$1)/10,0)*10,[1]Hugst!$R$4:$W$4,0))))</f>
        <v>#REF!</v>
      </c>
      <c r="I153" s="168" t="e">
        <f ca="1">IF($C153-I$1&lt;År1,0,H152*(1-VLOOKUP($A153,[1]Hugst!$R$5:$W$9,MATCH(ROUNDUP((I$1)/10,0)*10,[1]Hugst!$R$4:$W$4,0))))</f>
        <v>#REF!</v>
      </c>
      <c r="J153" s="168" t="e">
        <f ca="1">IF($C153-J$1&lt;År1,0,I152*(1-VLOOKUP($A153,[1]Hugst!$R$5:$W$9,MATCH(ROUNDUP((J$1)/10,0)*10,[1]Hugst!$R$4:$W$4,0))))</f>
        <v>#REF!</v>
      </c>
      <c r="K153" s="168" t="e">
        <f ca="1">IF($C153-K$1&lt;År1,0,J152*(1-VLOOKUP($A153,[1]Hugst!$R$5:$W$9,MATCH(ROUNDUP((K$1)/10,0)*10,[1]Hugst!$R$4:$W$4,0))))</f>
        <v>#REF!</v>
      </c>
      <c r="L153" s="168" t="e">
        <f ca="1">IF($C153-L$1&lt;År1,0,K152*(1-VLOOKUP($A153,[1]Hugst!$R$5:$W$9,MATCH(ROUNDUP((L$1)/10,0)*10,[1]Hugst!$R$4:$W$4,0))))</f>
        <v>#REF!</v>
      </c>
      <c r="M153" s="168" t="e">
        <f ca="1">IF($C153-M$1&lt;År1,0,L152*(1-VLOOKUP($A153,[1]Hugst!$R$5:$W$9,MATCH(ROUNDUP((M$1)/10,0)*10,[1]Hugst!$R$4:$W$4,0))))</f>
        <v>#REF!</v>
      </c>
      <c r="N153" s="168" t="e">
        <f ca="1">IF($C153-N$1&lt;År1,0,M152*(1-VLOOKUP($A153,[1]Hugst!$R$5:$W$9,MATCH(ROUNDUP((N$1)/10,0)*10,[1]Hugst!$R$4:$W$4,0))))</f>
        <v>#REF!</v>
      </c>
      <c r="O153" s="168" t="e">
        <f ca="1">IF($C153-O$1&lt;År1,0,N152*(1-VLOOKUP($A153,[1]Hugst!$R$5:$W$9,MATCH(ROUNDUP((O$1)/10,0)*10,[1]Hugst!$R$4:$W$4,0))))</f>
        <v>#REF!</v>
      </c>
      <c r="P153" s="168" t="e">
        <f ca="1">IF($C153-P$1&lt;År1,0,O152*(1-VLOOKUP($A153,[1]Hugst!$R$5:$W$9,MATCH(ROUNDUP((P$1)/10,0)*10,[1]Hugst!$R$4:$W$4,0))))</f>
        <v>#REF!</v>
      </c>
      <c r="Q153" s="168" t="e">
        <f ca="1">IF($C153-Q$1&lt;År1,0,P152*(1-VLOOKUP($A153,[1]Hugst!$R$5:$W$9,MATCH(ROUNDUP((Q$1)/10,0)*10,[1]Hugst!$R$4:$W$4,0))))</f>
        <v>#REF!</v>
      </c>
      <c r="R153" s="168" t="e">
        <f ca="1">IF($C153-R$1&lt;År1,0,Q152*(1-VLOOKUP($A153,[1]Hugst!$R$5:$W$9,MATCH(ROUNDUP((R$1)/10,0)*10,[1]Hugst!$R$4:$W$4,0))))</f>
        <v>#REF!</v>
      </c>
      <c r="S153" s="168" t="e">
        <f ca="1">IF($C153-S$1&lt;År1,0,R152*(1-VLOOKUP($A153,[1]Hugst!$R$5:$W$9,MATCH(ROUNDUP((S$1)/10,0)*10,[1]Hugst!$R$4:$W$4,0))))</f>
        <v>#REF!</v>
      </c>
      <c r="T153" s="168" t="e">
        <f ca="1">IF($C153-T$1&lt;År1,0,S152*(1-VLOOKUP($A153,[1]Hugst!$R$5:$W$9,MATCH(ROUNDUP((T$1)/10,0)*10,[1]Hugst!$R$4:$W$4,0))))</f>
        <v>#REF!</v>
      </c>
      <c r="U153" s="168" t="e">
        <f ca="1">IF($C153-U$1&lt;År1,0,T152*(1-VLOOKUP($A153,[1]Hugst!$R$5:$W$9,MATCH(ROUNDUP((U$1)/10,0)*10,[1]Hugst!$R$4:$W$4,0))))</f>
        <v>#REF!</v>
      </c>
      <c r="V153" s="168" t="e">
        <f ca="1">IF($C153-V$1&lt;År1,0,U152*(1-VLOOKUP($A153,[1]Hugst!$R$5:$W$9,MATCH(ROUNDUP((V$1)/10,0)*10,[1]Hugst!$R$4:$W$4,0))))</f>
        <v>#REF!</v>
      </c>
      <c r="W153" s="168" t="e">
        <f ca="1">IF($C153-W$1&lt;År1,0,V152*(1-VLOOKUP($A153,[1]Hugst!$R$5:$W$9,MATCH(ROUNDUP((W$1)/10,0)*10,[1]Hugst!$R$4:$W$4,0))))</f>
        <v>#REF!</v>
      </c>
      <c r="X153" s="168" t="e">
        <f ca="1">IF($C153-X$1&lt;År1,0,W152*(1-VLOOKUP($A153,[1]Hugst!$R$5:$W$9,MATCH(ROUNDUP((X$1)/10,0)*10,[1]Hugst!$R$4:$W$4,0))))</f>
        <v>#REF!</v>
      </c>
      <c r="Y153" s="168" t="e">
        <f ca="1">IF($C153-Y$1&lt;År1,0,X152*(1-VLOOKUP($A153,[1]Hugst!$R$5:$W$9,MATCH(ROUNDUP((Y$1)/10,0)*10,[1]Hugst!$R$4:$W$4,0))))</f>
        <v>#REF!</v>
      </c>
      <c r="Z153" s="168" t="e">
        <f ca="1">IF($C153-Z$1&lt;År1,0,Y152*(1-VLOOKUP($A153,[1]Hugst!$R$5:$W$9,MATCH(ROUNDUP((Z$1)/10,0)*10,[1]Hugst!$R$4:$W$4,0))))</f>
        <v>#REF!</v>
      </c>
      <c r="AA153" s="168" t="e">
        <f ca="1">IF($C153-AA$1&lt;År1,0,Z152*(1-VLOOKUP($A153,[1]Hugst!$R$5:$W$9,MATCH(ROUNDUP((AA$1)/10,0)*10,[1]Hugst!$R$4:$W$4,0))))</f>
        <v>#REF!</v>
      </c>
      <c r="AB153" s="168" t="e">
        <f ca="1">IF($C153-AB$1&lt;År1,0,AA152*(1-VLOOKUP($A153,[1]Hugst!$R$5:$W$9,MATCH(ROUNDUP((AB$1)/10,0)*10,[1]Hugst!$R$4:$W$4,0))))</f>
        <v>#REF!</v>
      </c>
      <c r="AC153" s="168" t="e">
        <f ca="1">IF($C153-AC$1&lt;År1,0,AB152*(1-VLOOKUP($A153,[1]Hugst!$R$5:$W$9,MATCH(ROUNDUP((AC$1)/10,0)*10,[1]Hugst!$R$4:$W$4,0))))</f>
        <v>#REF!</v>
      </c>
      <c r="AD153" s="168" t="e">
        <f ca="1">IF($C153-AD$1&lt;År1,0,AC152*(1-VLOOKUP($A153,[1]Hugst!$R$5:$W$9,MATCH(ROUNDUP((AD$1)/10,0)*10,[1]Hugst!$R$4:$W$4,0))))</f>
        <v>#REF!</v>
      </c>
      <c r="AE153" s="168" t="e">
        <f ca="1">IF($C153-AE$1&lt;År1,0,AD152*(1-VLOOKUP($A153,[1]Hugst!$R$5:$W$9,MATCH(ROUNDUP((AE$1)/10,0)*10,[1]Hugst!$R$4:$W$4,0))))</f>
        <v>#REF!</v>
      </c>
      <c r="AF153" s="168" t="e">
        <f ca="1">IF($C153-AF$1&lt;År1,0,AE152*(1-VLOOKUP($A153,[1]Hugst!$R$5:$W$9,MATCH(ROUNDUP((AF$1)/10,0)*10,[1]Hugst!$R$4:$W$4,0))))</f>
        <v>#REF!</v>
      </c>
      <c r="AG153" s="168" t="e">
        <f ca="1">IF($C153-AG$1&lt;År1,0,AF152*(1-VLOOKUP($A153,[1]Hugst!$R$5:$W$9,MATCH(ROUNDUP((AG$1)/10,0)*10,[1]Hugst!$R$4:$W$4,0))))</f>
        <v>#REF!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 t="e">
        <f t="shared" ca="1" si="3"/>
        <v>#REF!</v>
      </c>
      <c r="F154" s="168" t="e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#REF!</v>
      </c>
      <c r="G154" s="168" t="e">
        <f ca="1">IF($C154-G$1&lt;År1,0,F153*(1-VLOOKUP($A154,[1]Hugst!$R$5:$W$9,MATCH(ROUNDUP((G$1)/10,0)*10,[1]Hugst!$R$4:$W$4,0))))</f>
        <v>#REF!</v>
      </c>
      <c r="H154" s="168" t="e">
        <f ca="1">IF($C154-H$1&lt;År1,0,G153*(1-VLOOKUP($A154,[1]Hugst!$R$5:$W$9,MATCH(ROUNDUP((H$1)/10,0)*10,[1]Hugst!$R$4:$W$4,0))))</f>
        <v>#REF!</v>
      </c>
      <c r="I154" s="168" t="e">
        <f ca="1">IF($C154-I$1&lt;År1,0,H153*(1-VLOOKUP($A154,[1]Hugst!$R$5:$W$9,MATCH(ROUNDUP((I$1)/10,0)*10,[1]Hugst!$R$4:$W$4,0))))</f>
        <v>#REF!</v>
      </c>
      <c r="J154" s="168" t="e">
        <f ca="1">IF($C154-J$1&lt;År1,0,I153*(1-VLOOKUP($A154,[1]Hugst!$R$5:$W$9,MATCH(ROUNDUP((J$1)/10,0)*10,[1]Hugst!$R$4:$W$4,0))))</f>
        <v>#REF!</v>
      </c>
      <c r="K154" s="168" t="e">
        <f ca="1">IF($C154-K$1&lt;År1,0,J153*(1-VLOOKUP($A154,[1]Hugst!$R$5:$W$9,MATCH(ROUNDUP((K$1)/10,0)*10,[1]Hugst!$R$4:$W$4,0))))</f>
        <v>#REF!</v>
      </c>
      <c r="L154" s="168" t="e">
        <f ca="1">IF($C154-L$1&lt;År1,0,K153*(1-VLOOKUP($A154,[1]Hugst!$R$5:$W$9,MATCH(ROUNDUP((L$1)/10,0)*10,[1]Hugst!$R$4:$W$4,0))))</f>
        <v>#REF!</v>
      </c>
      <c r="M154" s="168" t="e">
        <f ca="1">IF($C154-M$1&lt;År1,0,L153*(1-VLOOKUP($A154,[1]Hugst!$R$5:$W$9,MATCH(ROUNDUP((M$1)/10,0)*10,[1]Hugst!$R$4:$W$4,0))))</f>
        <v>#REF!</v>
      </c>
      <c r="N154" s="168" t="e">
        <f ca="1">IF($C154-N$1&lt;År1,0,M153*(1-VLOOKUP($A154,[1]Hugst!$R$5:$W$9,MATCH(ROUNDUP((N$1)/10,0)*10,[1]Hugst!$R$4:$W$4,0))))</f>
        <v>#REF!</v>
      </c>
      <c r="O154" s="168" t="e">
        <f ca="1">IF($C154-O$1&lt;År1,0,N153*(1-VLOOKUP($A154,[1]Hugst!$R$5:$W$9,MATCH(ROUNDUP((O$1)/10,0)*10,[1]Hugst!$R$4:$W$4,0))))</f>
        <v>#REF!</v>
      </c>
      <c r="P154" s="168" t="e">
        <f ca="1">IF($C154-P$1&lt;År1,0,O153*(1-VLOOKUP($A154,[1]Hugst!$R$5:$W$9,MATCH(ROUNDUP((P$1)/10,0)*10,[1]Hugst!$R$4:$W$4,0))))</f>
        <v>#REF!</v>
      </c>
      <c r="Q154" s="168" t="e">
        <f ca="1">IF($C154-Q$1&lt;År1,0,P153*(1-VLOOKUP($A154,[1]Hugst!$R$5:$W$9,MATCH(ROUNDUP((Q$1)/10,0)*10,[1]Hugst!$R$4:$W$4,0))))</f>
        <v>#REF!</v>
      </c>
      <c r="R154" s="168" t="e">
        <f ca="1">IF($C154-R$1&lt;År1,0,Q153*(1-VLOOKUP($A154,[1]Hugst!$R$5:$W$9,MATCH(ROUNDUP((R$1)/10,0)*10,[1]Hugst!$R$4:$W$4,0))))</f>
        <v>#REF!</v>
      </c>
      <c r="S154" s="168" t="e">
        <f ca="1">IF($C154-S$1&lt;År1,0,R153*(1-VLOOKUP($A154,[1]Hugst!$R$5:$W$9,MATCH(ROUNDUP((S$1)/10,0)*10,[1]Hugst!$R$4:$W$4,0))))</f>
        <v>#REF!</v>
      </c>
      <c r="T154" s="168" t="e">
        <f ca="1">IF($C154-T$1&lt;År1,0,S153*(1-VLOOKUP($A154,[1]Hugst!$R$5:$W$9,MATCH(ROUNDUP((T$1)/10,0)*10,[1]Hugst!$R$4:$W$4,0))))</f>
        <v>#REF!</v>
      </c>
      <c r="U154" s="168" t="e">
        <f ca="1">IF($C154-U$1&lt;År1,0,T153*(1-VLOOKUP($A154,[1]Hugst!$R$5:$W$9,MATCH(ROUNDUP((U$1)/10,0)*10,[1]Hugst!$R$4:$W$4,0))))</f>
        <v>#REF!</v>
      </c>
      <c r="V154" s="168" t="e">
        <f ca="1">IF($C154-V$1&lt;År1,0,U153*(1-VLOOKUP($A154,[1]Hugst!$R$5:$W$9,MATCH(ROUNDUP((V$1)/10,0)*10,[1]Hugst!$R$4:$W$4,0))))</f>
        <v>#REF!</v>
      </c>
      <c r="W154" s="168" t="e">
        <f ca="1">IF($C154-W$1&lt;År1,0,V153*(1-VLOOKUP($A154,[1]Hugst!$R$5:$W$9,MATCH(ROUNDUP((W$1)/10,0)*10,[1]Hugst!$R$4:$W$4,0))))</f>
        <v>#REF!</v>
      </c>
      <c r="X154" s="168" t="e">
        <f ca="1">IF($C154-X$1&lt;År1,0,W153*(1-VLOOKUP($A154,[1]Hugst!$R$5:$W$9,MATCH(ROUNDUP((X$1)/10,0)*10,[1]Hugst!$R$4:$W$4,0))))</f>
        <v>#REF!</v>
      </c>
      <c r="Y154" s="168" t="e">
        <f ca="1">IF($C154-Y$1&lt;År1,0,X153*(1-VLOOKUP($A154,[1]Hugst!$R$5:$W$9,MATCH(ROUNDUP((Y$1)/10,0)*10,[1]Hugst!$R$4:$W$4,0))))</f>
        <v>#REF!</v>
      </c>
      <c r="Z154" s="168" t="e">
        <f ca="1">IF($C154-Z$1&lt;År1,0,Y153*(1-VLOOKUP($A154,[1]Hugst!$R$5:$W$9,MATCH(ROUNDUP((Z$1)/10,0)*10,[1]Hugst!$R$4:$W$4,0))))</f>
        <v>#REF!</v>
      </c>
      <c r="AA154" s="168" t="e">
        <f ca="1">IF($C154-AA$1&lt;År1,0,Z153*(1-VLOOKUP($A154,[1]Hugst!$R$5:$W$9,MATCH(ROUNDUP((AA$1)/10,0)*10,[1]Hugst!$R$4:$W$4,0))))</f>
        <v>#REF!</v>
      </c>
      <c r="AB154" s="168" t="e">
        <f ca="1">IF($C154-AB$1&lt;År1,0,AA153*(1-VLOOKUP($A154,[1]Hugst!$R$5:$W$9,MATCH(ROUNDUP((AB$1)/10,0)*10,[1]Hugst!$R$4:$W$4,0))))</f>
        <v>#REF!</v>
      </c>
      <c r="AC154" s="168" t="e">
        <f ca="1">IF($C154-AC$1&lt;År1,0,AB153*(1-VLOOKUP($A154,[1]Hugst!$R$5:$W$9,MATCH(ROUNDUP((AC$1)/10,0)*10,[1]Hugst!$R$4:$W$4,0))))</f>
        <v>#REF!</v>
      </c>
      <c r="AD154" s="168" t="e">
        <f ca="1">IF($C154-AD$1&lt;År1,0,AC153*(1-VLOOKUP($A154,[1]Hugst!$R$5:$W$9,MATCH(ROUNDUP((AD$1)/10,0)*10,[1]Hugst!$R$4:$W$4,0))))</f>
        <v>#REF!</v>
      </c>
      <c r="AE154" s="168" t="e">
        <f ca="1">IF($C154-AE$1&lt;År1,0,AD153*(1-VLOOKUP($A154,[1]Hugst!$R$5:$W$9,MATCH(ROUNDUP((AE$1)/10,0)*10,[1]Hugst!$R$4:$W$4,0))))</f>
        <v>#REF!</v>
      </c>
      <c r="AF154" s="168" t="e">
        <f ca="1">IF($C154-AF$1&lt;År1,0,AE153*(1-VLOOKUP($A154,[1]Hugst!$R$5:$W$9,MATCH(ROUNDUP((AF$1)/10,0)*10,[1]Hugst!$R$4:$W$4,0))))</f>
        <v>#REF!</v>
      </c>
      <c r="AG154" s="168" t="e">
        <f ca="1">IF($C154-AG$1&lt;År1,0,AF153*(1-VLOOKUP($A154,[1]Hugst!$R$5:$W$9,MATCH(ROUNDUP((AG$1)/10,0)*10,[1]Hugst!$R$4:$W$4,0))))</f>
        <v>#REF!</v>
      </c>
      <c r="AH154" s="168" t="e">
        <f ca="1">IF($C154-AH$1&lt;År1,0,AG153*(1-VLOOKUP($A154,[1]Hugst!$R$5:$W$9,MATCH(ROUNDUP((AH$1)/10,0)*10,[1]Hugst!$R$4:$W$4,0))))</f>
        <v>#REF!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 t="e">
        <f t="shared" ca="1" si="3"/>
        <v>#REF!</v>
      </c>
      <c r="F155" s="168" t="e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#REF!</v>
      </c>
      <c r="G155" s="168" t="e">
        <f ca="1">IF($C155-G$1&lt;År1,0,F154*(1-VLOOKUP($A155,[1]Hugst!$R$5:$W$9,MATCH(ROUNDUP((G$1)/10,0)*10,[1]Hugst!$R$4:$W$4,0))))</f>
        <v>#REF!</v>
      </c>
      <c r="H155" s="168" t="e">
        <f ca="1">IF($C155-H$1&lt;År1,0,G154*(1-VLOOKUP($A155,[1]Hugst!$R$5:$W$9,MATCH(ROUNDUP((H$1)/10,0)*10,[1]Hugst!$R$4:$W$4,0))))</f>
        <v>#REF!</v>
      </c>
      <c r="I155" s="168" t="e">
        <f ca="1">IF($C155-I$1&lt;År1,0,H154*(1-VLOOKUP($A155,[1]Hugst!$R$5:$W$9,MATCH(ROUNDUP((I$1)/10,0)*10,[1]Hugst!$R$4:$W$4,0))))</f>
        <v>#REF!</v>
      </c>
      <c r="J155" s="168" t="e">
        <f ca="1">IF($C155-J$1&lt;År1,0,I154*(1-VLOOKUP($A155,[1]Hugst!$R$5:$W$9,MATCH(ROUNDUP((J$1)/10,0)*10,[1]Hugst!$R$4:$W$4,0))))</f>
        <v>#REF!</v>
      </c>
      <c r="K155" s="168" t="e">
        <f ca="1">IF($C155-K$1&lt;År1,0,J154*(1-VLOOKUP($A155,[1]Hugst!$R$5:$W$9,MATCH(ROUNDUP((K$1)/10,0)*10,[1]Hugst!$R$4:$W$4,0))))</f>
        <v>#REF!</v>
      </c>
      <c r="L155" s="168" t="e">
        <f ca="1">IF($C155-L$1&lt;År1,0,K154*(1-VLOOKUP($A155,[1]Hugst!$R$5:$W$9,MATCH(ROUNDUP((L$1)/10,0)*10,[1]Hugst!$R$4:$W$4,0))))</f>
        <v>#REF!</v>
      </c>
      <c r="M155" s="168" t="e">
        <f ca="1">IF($C155-M$1&lt;År1,0,L154*(1-VLOOKUP($A155,[1]Hugst!$R$5:$W$9,MATCH(ROUNDUP((M$1)/10,0)*10,[1]Hugst!$R$4:$W$4,0))))</f>
        <v>#REF!</v>
      </c>
      <c r="N155" s="168" t="e">
        <f ca="1">IF($C155-N$1&lt;År1,0,M154*(1-VLOOKUP($A155,[1]Hugst!$R$5:$W$9,MATCH(ROUNDUP((N$1)/10,0)*10,[1]Hugst!$R$4:$W$4,0))))</f>
        <v>#REF!</v>
      </c>
      <c r="O155" s="168" t="e">
        <f ca="1">IF($C155-O$1&lt;År1,0,N154*(1-VLOOKUP($A155,[1]Hugst!$R$5:$W$9,MATCH(ROUNDUP((O$1)/10,0)*10,[1]Hugst!$R$4:$W$4,0))))</f>
        <v>#REF!</v>
      </c>
      <c r="P155" s="168" t="e">
        <f ca="1">IF($C155-P$1&lt;År1,0,O154*(1-VLOOKUP($A155,[1]Hugst!$R$5:$W$9,MATCH(ROUNDUP((P$1)/10,0)*10,[1]Hugst!$R$4:$W$4,0))))</f>
        <v>#REF!</v>
      </c>
      <c r="Q155" s="168" t="e">
        <f ca="1">IF($C155-Q$1&lt;År1,0,P154*(1-VLOOKUP($A155,[1]Hugst!$R$5:$W$9,MATCH(ROUNDUP((Q$1)/10,0)*10,[1]Hugst!$R$4:$W$4,0))))</f>
        <v>#REF!</v>
      </c>
      <c r="R155" s="168" t="e">
        <f ca="1">IF($C155-R$1&lt;År1,0,Q154*(1-VLOOKUP($A155,[1]Hugst!$R$5:$W$9,MATCH(ROUNDUP((R$1)/10,0)*10,[1]Hugst!$R$4:$W$4,0))))</f>
        <v>#REF!</v>
      </c>
      <c r="S155" s="168" t="e">
        <f ca="1">IF($C155-S$1&lt;År1,0,R154*(1-VLOOKUP($A155,[1]Hugst!$R$5:$W$9,MATCH(ROUNDUP((S$1)/10,0)*10,[1]Hugst!$R$4:$W$4,0))))</f>
        <v>#REF!</v>
      </c>
      <c r="T155" s="168" t="e">
        <f ca="1">IF($C155-T$1&lt;År1,0,S154*(1-VLOOKUP($A155,[1]Hugst!$R$5:$W$9,MATCH(ROUNDUP((T$1)/10,0)*10,[1]Hugst!$R$4:$W$4,0))))</f>
        <v>#REF!</v>
      </c>
      <c r="U155" s="168" t="e">
        <f ca="1">IF($C155-U$1&lt;År1,0,T154*(1-VLOOKUP($A155,[1]Hugst!$R$5:$W$9,MATCH(ROUNDUP((U$1)/10,0)*10,[1]Hugst!$R$4:$W$4,0))))</f>
        <v>#REF!</v>
      </c>
      <c r="V155" s="168" t="e">
        <f ca="1">IF($C155-V$1&lt;År1,0,U154*(1-VLOOKUP($A155,[1]Hugst!$R$5:$W$9,MATCH(ROUNDUP((V$1)/10,0)*10,[1]Hugst!$R$4:$W$4,0))))</f>
        <v>#REF!</v>
      </c>
      <c r="W155" s="168" t="e">
        <f ca="1">IF($C155-W$1&lt;År1,0,V154*(1-VLOOKUP($A155,[1]Hugst!$R$5:$W$9,MATCH(ROUNDUP((W$1)/10,0)*10,[1]Hugst!$R$4:$W$4,0))))</f>
        <v>#REF!</v>
      </c>
      <c r="X155" s="168" t="e">
        <f ca="1">IF($C155-X$1&lt;År1,0,W154*(1-VLOOKUP($A155,[1]Hugst!$R$5:$W$9,MATCH(ROUNDUP((X$1)/10,0)*10,[1]Hugst!$R$4:$W$4,0))))</f>
        <v>#REF!</v>
      </c>
      <c r="Y155" s="168" t="e">
        <f ca="1">IF($C155-Y$1&lt;År1,0,X154*(1-VLOOKUP($A155,[1]Hugst!$R$5:$W$9,MATCH(ROUNDUP((Y$1)/10,0)*10,[1]Hugst!$R$4:$W$4,0))))</f>
        <v>#REF!</v>
      </c>
      <c r="Z155" s="168" t="e">
        <f ca="1">IF($C155-Z$1&lt;År1,0,Y154*(1-VLOOKUP($A155,[1]Hugst!$R$5:$W$9,MATCH(ROUNDUP((Z$1)/10,0)*10,[1]Hugst!$R$4:$W$4,0))))</f>
        <v>#REF!</v>
      </c>
      <c r="AA155" s="168" t="e">
        <f ca="1">IF($C155-AA$1&lt;År1,0,Z154*(1-VLOOKUP($A155,[1]Hugst!$R$5:$W$9,MATCH(ROUNDUP((AA$1)/10,0)*10,[1]Hugst!$R$4:$W$4,0))))</f>
        <v>#REF!</v>
      </c>
      <c r="AB155" s="168" t="e">
        <f ca="1">IF($C155-AB$1&lt;År1,0,AA154*(1-VLOOKUP($A155,[1]Hugst!$R$5:$W$9,MATCH(ROUNDUP((AB$1)/10,0)*10,[1]Hugst!$R$4:$W$4,0))))</f>
        <v>#REF!</v>
      </c>
      <c r="AC155" s="168" t="e">
        <f ca="1">IF($C155-AC$1&lt;År1,0,AB154*(1-VLOOKUP($A155,[1]Hugst!$R$5:$W$9,MATCH(ROUNDUP((AC$1)/10,0)*10,[1]Hugst!$R$4:$W$4,0))))</f>
        <v>#REF!</v>
      </c>
      <c r="AD155" s="168" t="e">
        <f ca="1">IF($C155-AD$1&lt;År1,0,AC154*(1-VLOOKUP($A155,[1]Hugst!$R$5:$W$9,MATCH(ROUNDUP((AD$1)/10,0)*10,[1]Hugst!$R$4:$W$4,0))))</f>
        <v>#REF!</v>
      </c>
      <c r="AE155" s="168" t="e">
        <f ca="1">IF($C155-AE$1&lt;År1,0,AD154*(1-VLOOKUP($A155,[1]Hugst!$R$5:$W$9,MATCH(ROUNDUP((AE$1)/10,0)*10,[1]Hugst!$R$4:$W$4,0))))</f>
        <v>#REF!</v>
      </c>
      <c r="AF155" s="168" t="e">
        <f ca="1">IF($C155-AF$1&lt;År1,0,AE154*(1-VLOOKUP($A155,[1]Hugst!$R$5:$W$9,MATCH(ROUNDUP((AF$1)/10,0)*10,[1]Hugst!$R$4:$W$4,0))))</f>
        <v>#REF!</v>
      </c>
      <c r="AG155" s="168" t="e">
        <f ca="1">IF($C155-AG$1&lt;År1,0,AF154*(1-VLOOKUP($A155,[1]Hugst!$R$5:$W$9,MATCH(ROUNDUP((AG$1)/10,0)*10,[1]Hugst!$R$4:$W$4,0))))</f>
        <v>#REF!</v>
      </c>
      <c r="AH155" s="168" t="e">
        <f ca="1">IF($C155-AH$1&lt;År1,0,AG154*(1-VLOOKUP($A155,[1]Hugst!$R$5:$W$9,MATCH(ROUNDUP((AH$1)/10,0)*10,[1]Hugst!$R$4:$W$4,0))))</f>
        <v>#REF!</v>
      </c>
      <c r="AI155" s="168" t="e">
        <f ca="1">IF($C155-AI$1&lt;År1,0,AH154*(1-VLOOKUP($A155,[1]Hugst!$R$5:$W$9,MATCH(ROUNDUP((AI$1)/10,0)*10,[1]Hugst!$R$4:$W$4,0))))</f>
        <v>#REF!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 t="e">
        <f t="shared" ca="1" si="3"/>
        <v>#REF!</v>
      </c>
      <c r="F156" s="168" t="e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#REF!</v>
      </c>
      <c r="G156" s="168" t="e">
        <f ca="1">IF($C156-G$1&lt;År1,0,F155*(1-VLOOKUP($A156,[1]Hugst!$R$5:$W$9,MATCH(ROUNDUP((G$1)/10,0)*10,[1]Hugst!$R$4:$W$4,0))))</f>
        <v>#REF!</v>
      </c>
      <c r="H156" s="168" t="e">
        <f ca="1">IF($C156-H$1&lt;År1,0,G155*(1-VLOOKUP($A156,[1]Hugst!$R$5:$W$9,MATCH(ROUNDUP((H$1)/10,0)*10,[1]Hugst!$R$4:$W$4,0))))</f>
        <v>#REF!</v>
      </c>
      <c r="I156" s="168" t="e">
        <f ca="1">IF($C156-I$1&lt;År1,0,H155*(1-VLOOKUP($A156,[1]Hugst!$R$5:$W$9,MATCH(ROUNDUP((I$1)/10,0)*10,[1]Hugst!$R$4:$W$4,0))))</f>
        <v>#REF!</v>
      </c>
      <c r="J156" s="168" t="e">
        <f ca="1">IF($C156-J$1&lt;År1,0,I155*(1-VLOOKUP($A156,[1]Hugst!$R$5:$W$9,MATCH(ROUNDUP((J$1)/10,0)*10,[1]Hugst!$R$4:$W$4,0))))</f>
        <v>#REF!</v>
      </c>
      <c r="K156" s="168" t="e">
        <f ca="1">IF($C156-K$1&lt;År1,0,J155*(1-VLOOKUP($A156,[1]Hugst!$R$5:$W$9,MATCH(ROUNDUP((K$1)/10,0)*10,[1]Hugst!$R$4:$W$4,0))))</f>
        <v>#REF!</v>
      </c>
      <c r="L156" s="168" t="e">
        <f ca="1">IF($C156-L$1&lt;År1,0,K155*(1-VLOOKUP($A156,[1]Hugst!$R$5:$W$9,MATCH(ROUNDUP((L$1)/10,0)*10,[1]Hugst!$R$4:$W$4,0))))</f>
        <v>#REF!</v>
      </c>
      <c r="M156" s="168" t="e">
        <f ca="1">IF($C156-M$1&lt;År1,0,L155*(1-VLOOKUP($A156,[1]Hugst!$R$5:$W$9,MATCH(ROUNDUP((M$1)/10,0)*10,[1]Hugst!$R$4:$W$4,0))))</f>
        <v>#REF!</v>
      </c>
      <c r="N156" s="168" t="e">
        <f ca="1">IF($C156-N$1&lt;År1,0,M155*(1-VLOOKUP($A156,[1]Hugst!$R$5:$W$9,MATCH(ROUNDUP((N$1)/10,0)*10,[1]Hugst!$R$4:$W$4,0))))</f>
        <v>#REF!</v>
      </c>
      <c r="O156" s="168" t="e">
        <f ca="1">IF($C156-O$1&lt;År1,0,N155*(1-VLOOKUP($A156,[1]Hugst!$R$5:$W$9,MATCH(ROUNDUP((O$1)/10,0)*10,[1]Hugst!$R$4:$W$4,0))))</f>
        <v>#REF!</v>
      </c>
      <c r="P156" s="168" t="e">
        <f ca="1">IF($C156-P$1&lt;År1,0,O155*(1-VLOOKUP($A156,[1]Hugst!$R$5:$W$9,MATCH(ROUNDUP((P$1)/10,0)*10,[1]Hugst!$R$4:$W$4,0))))</f>
        <v>#REF!</v>
      </c>
      <c r="Q156" s="168" t="e">
        <f ca="1">IF($C156-Q$1&lt;År1,0,P155*(1-VLOOKUP($A156,[1]Hugst!$R$5:$W$9,MATCH(ROUNDUP((Q$1)/10,0)*10,[1]Hugst!$R$4:$W$4,0))))</f>
        <v>#REF!</v>
      </c>
      <c r="R156" s="168" t="e">
        <f ca="1">IF($C156-R$1&lt;År1,0,Q155*(1-VLOOKUP($A156,[1]Hugst!$R$5:$W$9,MATCH(ROUNDUP((R$1)/10,0)*10,[1]Hugst!$R$4:$W$4,0))))</f>
        <v>#REF!</v>
      </c>
      <c r="S156" s="168" t="e">
        <f ca="1">IF($C156-S$1&lt;År1,0,R155*(1-VLOOKUP($A156,[1]Hugst!$R$5:$W$9,MATCH(ROUNDUP((S$1)/10,0)*10,[1]Hugst!$R$4:$W$4,0))))</f>
        <v>#REF!</v>
      </c>
      <c r="T156" s="168" t="e">
        <f ca="1">IF($C156-T$1&lt;År1,0,S155*(1-VLOOKUP($A156,[1]Hugst!$R$5:$W$9,MATCH(ROUNDUP((T$1)/10,0)*10,[1]Hugst!$R$4:$W$4,0))))</f>
        <v>#REF!</v>
      </c>
      <c r="U156" s="168" t="e">
        <f ca="1">IF($C156-U$1&lt;År1,0,T155*(1-VLOOKUP($A156,[1]Hugst!$R$5:$W$9,MATCH(ROUNDUP((U$1)/10,0)*10,[1]Hugst!$R$4:$W$4,0))))</f>
        <v>#REF!</v>
      </c>
      <c r="V156" s="168" t="e">
        <f ca="1">IF($C156-V$1&lt;År1,0,U155*(1-VLOOKUP($A156,[1]Hugst!$R$5:$W$9,MATCH(ROUNDUP((V$1)/10,0)*10,[1]Hugst!$R$4:$W$4,0))))</f>
        <v>#REF!</v>
      </c>
      <c r="W156" s="168" t="e">
        <f ca="1">IF($C156-W$1&lt;År1,0,V155*(1-VLOOKUP($A156,[1]Hugst!$R$5:$W$9,MATCH(ROUNDUP((W$1)/10,0)*10,[1]Hugst!$R$4:$W$4,0))))</f>
        <v>#REF!</v>
      </c>
      <c r="X156" s="168" t="e">
        <f ca="1">IF($C156-X$1&lt;År1,0,W155*(1-VLOOKUP($A156,[1]Hugst!$R$5:$W$9,MATCH(ROUNDUP((X$1)/10,0)*10,[1]Hugst!$R$4:$W$4,0))))</f>
        <v>#REF!</v>
      </c>
      <c r="Y156" s="168" t="e">
        <f ca="1">IF($C156-Y$1&lt;År1,0,X155*(1-VLOOKUP($A156,[1]Hugst!$R$5:$W$9,MATCH(ROUNDUP((Y$1)/10,0)*10,[1]Hugst!$R$4:$W$4,0))))</f>
        <v>#REF!</v>
      </c>
      <c r="Z156" s="168" t="e">
        <f ca="1">IF($C156-Z$1&lt;År1,0,Y155*(1-VLOOKUP($A156,[1]Hugst!$R$5:$W$9,MATCH(ROUNDUP((Z$1)/10,0)*10,[1]Hugst!$R$4:$W$4,0))))</f>
        <v>#REF!</v>
      </c>
      <c r="AA156" s="168" t="e">
        <f ca="1">IF($C156-AA$1&lt;År1,0,Z155*(1-VLOOKUP($A156,[1]Hugst!$R$5:$W$9,MATCH(ROUNDUP((AA$1)/10,0)*10,[1]Hugst!$R$4:$W$4,0))))</f>
        <v>#REF!</v>
      </c>
      <c r="AB156" s="168" t="e">
        <f ca="1">IF($C156-AB$1&lt;År1,0,AA155*(1-VLOOKUP($A156,[1]Hugst!$R$5:$W$9,MATCH(ROUNDUP((AB$1)/10,0)*10,[1]Hugst!$R$4:$W$4,0))))</f>
        <v>#REF!</v>
      </c>
      <c r="AC156" s="168" t="e">
        <f ca="1">IF($C156-AC$1&lt;År1,0,AB155*(1-VLOOKUP($A156,[1]Hugst!$R$5:$W$9,MATCH(ROUNDUP((AC$1)/10,0)*10,[1]Hugst!$R$4:$W$4,0))))</f>
        <v>#REF!</v>
      </c>
      <c r="AD156" s="168" t="e">
        <f ca="1">IF($C156-AD$1&lt;År1,0,AC155*(1-VLOOKUP($A156,[1]Hugst!$R$5:$W$9,MATCH(ROUNDUP((AD$1)/10,0)*10,[1]Hugst!$R$4:$W$4,0))))</f>
        <v>#REF!</v>
      </c>
      <c r="AE156" s="168" t="e">
        <f ca="1">IF($C156-AE$1&lt;År1,0,AD155*(1-VLOOKUP($A156,[1]Hugst!$R$5:$W$9,MATCH(ROUNDUP((AE$1)/10,0)*10,[1]Hugst!$R$4:$W$4,0))))</f>
        <v>#REF!</v>
      </c>
      <c r="AF156" s="168" t="e">
        <f ca="1">IF($C156-AF$1&lt;År1,0,AE155*(1-VLOOKUP($A156,[1]Hugst!$R$5:$W$9,MATCH(ROUNDUP((AF$1)/10,0)*10,[1]Hugst!$R$4:$W$4,0))))</f>
        <v>#REF!</v>
      </c>
      <c r="AG156" s="168" t="e">
        <f ca="1">IF($C156-AG$1&lt;År1,0,AF155*(1-VLOOKUP($A156,[1]Hugst!$R$5:$W$9,MATCH(ROUNDUP((AG$1)/10,0)*10,[1]Hugst!$R$4:$W$4,0))))</f>
        <v>#REF!</v>
      </c>
      <c r="AH156" s="168" t="e">
        <f ca="1">IF($C156-AH$1&lt;År1,0,AG155*(1-VLOOKUP($A156,[1]Hugst!$R$5:$W$9,MATCH(ROUNDUP((AH$1)/10,0)*10,[1]Hugst!$R$4:$W$4,0))))</f>
        <v>#REF!</v>
      </c>
      <c r="AI156" s="168" t="e">
        <f ca="1">IF($C156-AI$1&lt;År1,0,AH155*(1-VLOOKUP($A156,[1]Hugst!$R$5:$W$9,MATCH(ROUNDUP((AI$1)/10,0)*10,[1]Hugst!$R$4:$W$4,0))))</f>
        <v>#REF!</v>
      </c>
      <c r="AJ156" s="168" t="e">
        <f ca="1">IF($C156-AJ$1&lt;År1,0,AI155*(1-VLOOKUP($A156,[1]Hugst!$R$5:$W$9,MATCH(ROUNDUP((AJ$1)/10,0)*10,[1]Hugst!$R$4:$W$4,0))))</f>
        <v>#REF!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 t="e">
        <f t="shared" ca="1" si="3"/>
        <v>#REF!</v>
      </c>
      <c r="F158" s="168" t="e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#REF!</v>
      </c>
      <c r="G158" s="168" t="e">
        <f ca="1">IF($C158-G$1&lt;År1,0,F157*(1-VLOOKUP($A158,[1]Hugst!$R$5:$W$9,MATCH(ROUNDUP((G$1)/10,0)*10,[1]Hugst!$R$4:$W$4,0))))</f>
        <v>#REF!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 t="e">
        <f t="shared" ca="1" si="3"/>
        <v>#REF!</v>
      </c>
      <c r="F159" s="168" t="e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#REF!</v>
      </c>
      <c r="G159" s="168" t="e">
        <f ca="1">IF($C159-G$1&lt;År1,0,F158*(1-VLOOKUP($A159,[1]Hugst!$R$5:$W$9,MATCH(ROUNDUP((G$1)/10,0)*10,[1]Hugst!$R$4:$W$4,0))))</f>
        <v>#REF!</v>
      </c>
      <c r="H159" s="168" t="e">
        <f ca="1">IF($C159-H$1&lt;År1,0,G158*(1-VLOOKUP($A159,[1]Hugst!$R$5:$W$9,MATCH(ROUNDUP((H$1)/10,0)*10,[1]Hugst!$R$4:$W$4,0))))</f>
        <v>#REF!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 t="e">
        <f t="shared" ca="1" si="3"/>
        <v>#REF!</v>
      </c>
      <c r="F160" s="168" t="e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#REF!</v>
      </c>
      <c r="G160" s="168" t="e">
        <f ca="1">IF($C160-G$1&lt;År1,0,F159*(1-VLOOKUP($A160,[1]Hugst!$R$5:$W$9,MATCH(ROUNDUP((G$1)/10,0)*10,[1]Hugst!$R$4:$W$4,0))))</f>
        <v>#REF!</v>
      </c>
      <c r="H160" s="168" t="e">
        <f ca="1">IF($C160-H$1&lt;År1,0,G159*(1-VLOOKUP($A160,[1]Hugst!$R$5:$W$9,MATCH(ROUNDUP((H$1)/10,0)*10,[1]Hugst!$R$4:$W$4,0))))</f>
        <v>#REF!</v>
      </c>
      <c r="I160" s="168" t="e">
        <f ca="1">IF($C160-I$1&lt;År1,0,H159*(1-VLOOKUP($A160,[1]Hugst!$R$5:$W$9,MATCH(ROUNDUP((I$1)/10,0)*10,[1]Hugst!$R$4:$W$4,0))))</f>
        <v>#REF!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 t="e">
        <f t="shared" ca="1" si="3"/>
        <v>#REF!</v>
      </c>
      <c r="F161" s="168" t="e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#REF!</v>
      </c>
      <c r="G161" s="168" t="e">
        <f ca="1">IF($C161-G$1&lt;År1,0,F160*(1-VLOOKUP($A161,[1]Hugst!$R$5:$W$9,MATCH(ROUNDUP((G$1)/10,0)*10,[1]Hugst!$R$4:$W$4,0))))</f>
        <v>#REF!</v>
      </c>
      <c r="H161" s="168" t="e">
        <f ca="1">IF($C161-H$1&lt;År1,0,G160*(1-VLOOKUP($A161,[1]Hugst!$R$5:$W$9,MATCH(ROUNDUP((H$1)/10,0)*10,[1]Hugst!$R$4:$W$4,0))))</f>
        <v>#REF!</v>
      </c>
      <c r="I161" s="168" t="e">
        <f ca="1">IF($C161-I$1&lt;År1,0,H160*(1-VLOOKUP($A161,[1]Hugst!$R$5:$W$9,MATCH(ROUNDUP((I$1)/10,0)*10,[1]Hugst!$R$4:$W$4,0))))</f>
        <v>#REF!</v>
      </c>
      <c r="J161" s="168" t="e">
        <f ca="1">IF($C161-J$1&lt;År1,0,I160*(1-VLOOKUP($A161,[1]Hugst!$R$5:$W$9,MATCH(ROUNDUP((J$1)/10,0)*10,[1]Hugst!$R$4:$W$4,0))))</f>
        <v>#REF!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 t="e">
        <f t="shared" ca="1" si="3"/>
        <v>#REF!</v>
      </c>
      <c r="F162" s="168" t="e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#REF!</v>
      </c>
      <c r="G162" s="168" t="e">
        <f ca="1">IF($C162-G$1&lt;År1,0,F161*(1-VLOOKUP($A162,[1]Hugst!$R$5:$W$9,MATCH(ROUNDUP((G$1)/10,0)*10,[1]Hugst!$R$4:$W$4,0))))</f>
        <v>#REF!</v>
      </c>
      <c r="H162" s="168" t="e">
        <f ca="1">IF($C162-H$1&lt;År1,0,G161*(1-VLOOKUP($A162,[1]Hugst!$R$5:$W$9,MATCH(ROUNDUP((H$1)/10,0)*10,[1]Hugst!$R$4:$W$4,0))))</f>
        <v>#REF!</v>
      </c>
      <c r="I162" s="168" t="e">
        <f ca="1">IF($C162-I$1&lt;År1,0,H161*(1-VLOOKUP($A162,[1]Hugst!$R$5:$W$9,MATCH(ROUNDUP((I$1)/10,0)*10,[1]Hugst!$R$4:$W$4,0))))</f>
        <v>#REF!</v>
      </c>
      <c r="J162" s="168" t="e">
        <f ca="1">IF($C162-J$1&lt;År1,0,I161*(1-VLOOKUP($A162,[1]Hugst!$R$5:$W$9,MATCH(ROUNDUP((J$1)/10,0)*10,[1]Hugst!$R$4:$W$4,0))))</f>
        <v>#REF!</v>
      </c>
      <c r="K162" s="168" t="e">
        <f ca="1">IF($C162-K$1&lt;År1,0,J161*(1-VLOOKUP($A162,[1]Hugst!$R$5:$W$9,MATCH(ROUNDUP((K$1)/10,0)*10,[1]Hugst!$R$4:$W$4,0))))</f>
        <v>#REF!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 t="e">
        <f t="shared" ca="1" si="3"/>
        <v>#REF!</v>
      </c>
      <c r="F163" s="168" t="e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#REF!</v>
      </c>
      <c r="G163" s="168" t="e">
        <f ca="1">IF($C163-G$1&lt;År1,0,F162*(1-VLOOKUP($A163,[1]Hugst!$R$5:$W$9,MATCH(ROUNDUP((G$1)/10,0)*10,[1]Hugst!$R$4:$W$4,0))))</f>
        <v>#REF!</v>
      </c>
      <c r="H163" s="168" t="e">
        <f ca="1">IF($C163-H$1&lt;År1,0,G162*(1-VLOOKUP($A163,[1]Hugst!$R$5:$W$9,MATCH(ROUNDUP((H$1)/10,0)*10,[1]Hugst!$R$4:$W$4,0))))</f>
        <v>#REF!</v>
      </c>
      <c r="I163" s="168" t="e">
        <f ca="1">IF($C163-I$1&lt;År1,0,H162*(1-VLOOKUP($A163,[1]Hugst!$R$5:$W$9,MATCH(ROUNDUP((I$1)/10,0)*10,[1]Hugst!$R$4:$W$4,0))))</f>
        <v>#REF!</v>
      </c>
      <c r="J163" s="168" t="e">
        <f ca="1">IF($C163-J$1&lt;År1,0,I162*(1-VLOOKUP($A163,[1]Hugst!$R$5:$W$9,MATCH(ROUNDUP((J$1)/10,0)*10,[1]Hugst!$R$4:$W$4,0))))</f>
        <v>#REF!</v>
      </c>
      <c r="K163" s="168" t="e">
        <f ca="1">IF($C163-K$1&lt;År1,0,J162*(1-VLOOKUP($A163,[1]Hugst!$R$5:$W$9,MATCH(ROUNDUP((K$1)/10,0)*10,[1]Hugst!$R$4:$W$4,0))))</f>
        <v>#REF!</v>
      </c>
      <c r="L163" s="168" t="e">
        <f ca="1">IF($C163-L$1&lt;År1,0,K162*(1-VLOOKUP($A163,[1]Hugst!$R$5:$W$9,MATCH(ROUNDUP((L$1)/10,0)*10,[1]Hugst!$R$4:$W$4,0))))</f>
        <v>#REF!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 t="e">
        <f t="shared" ca="1" si="3"/>
        <v>#REF!</v>
      </c>
      <c r="F164" s="168" t="e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#REF!</v>
      </c>
      <c r="G164" s="168" t="e">
        <f ca="1">IF($C164-G$1&lt;År1,0,F163*(1-VLOOKUP($A164,[1]Hugst!$R$5:$W$9,MATCH(ROUNDUP((G$1)/10,0)*10,[1]Hugst!$R$4:$W$4,0))))</f>
        <v>#REF!</v>
      </c>
      <c r="H164" s="168" t="e">
        <f ca="1">IF($C164-H$1&lt;År1,0,G163*(1-VLOOKUP($A164,[1]Hugst!$R$5:$W$9,MATCH(ROUNDUP((H$1)/10,0)*10,[1]Hugst!$R$4:$W$4,0))))</f>
        <v>#REF!</v>
      </c>
      <c r="I164" s="168" t="e">
        <f ca="1">IF($C164-I$1&lt;År1,0,H163*(1-VLOOKUP($A164,[1]Hugst!$R$5:$W$9,MATCH(ROUNDUP((I$1)/10,0)*10,[1]Hugst!$R$4:$W$4,0))))</f>
        <v>#REF!</v>
      </c>
      <c r="J164" s="168" t="e">
        <f ca="1">IF($C164-J$1&lt;År1,0,I163*(1-VLOOKUP($A164,[1]Hugst!$R$5:$W$9,MATCH(ROUNDUP((J$1)/10,0)*10,[1]Hugst!$R$4:$W$4,0))))</f>
        <v>#REF!</v>
      </c>
      <c r="K164" s="168" t="e">
        <f ca="1">IF($C164-K$1&lt;År1,0,J163*(1-VLOOKUP($A164,[1]Hugst!$R$5:$W$9,MATCH(ROUNDUP((K$1)/10,0)*10,[1]Hugst!$R$4:$W$4,0))))</f>
        <v>#REF!</v>
      </c>
      <c r="L164" s="168" t="e">
        <f ca="1">IF($C164-L$1&lt;År1,0,K163*(1-VLOOKUP($A164,[1]Hugst!$R$5:$W$9,MATCH(ROUNDUP((L$1)/10,0)*10,[1]Hugst!$R$4:$W$4,0))))</f>
        <v>#REF!</v>
      </c>
      <c r="M164" s="168" t="e">
        <f ca="1">IF($C164-M$1&lt;År1,0,L163*(1-VLOOKUP($A164,[1]Hugst!$R$5:$W$9,MATCH(ROUNDUP((M$1)/10,0)*10,[1]Hugst!$R$4:$W$4,0))))</f>
        <v>#REF!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 t="e">
        <f t="shared" ca="1" si="3"/>
        <v>#REF!</v>
      </c>
      <c r="F165" s="168" t="e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#REF!</v>
      </c>
      <c r="G165" s="168" t="e">
        <f ca="1">IF($C165-G$1&lt;År1,0,F164*(1-VLOOKUP($A165,[1]Hugst!$R$5:$W$9,MATCH(ROUNDUP((G$1)/10,0)*10,[1]Hugst!$R$4:$W$4,0))))</f>
        <v>#REF!</v>
      </c>
      <c r="H165" s="168" t="e">
        <f ca="1">IF($C165-H$1&lt;År1,0,G164*(1-VLOOKUP($A165,[1]Hugst!$R$5:$W$9,MATCH(ROUNDUP((H$1)/10,0)*10,[1]Hugst!$R$4:$W$4,0))))</f>
        <v>#REF!</v>
      </c>
      <c r="I165" s="168" t="e">
        <f ca="1">IF($C165-I$1&lt;År1,0,H164*(1-VLOOKUP($A165,[1]Hugst!$R$5:$W$9,MATCH(ROUNDUP((I$1)/10,0)*10,[1]Hugst!$R$4:$W$4,0))))</f>
        <v>#REF!</v>
      </c>
      <c r="J165" s="168" t="e">
        <f ca="1">IF($C165-J$1&lt;År1,0,I164*(1-VLOOKUP($A165,[1]Hugst!$R$5:$W$9,MATCH(ROUNDUP((J$1)/10,0)*10,[1]Hugst!$R$4:$W$4,0))))</f>
        <v>#REF!</v>
      </c>
      <c r="K165" s="168" t="e">
        <f ca="1">IF($C165-K$1&lt;År1,0,J164*(1-VLOOKUP($A165,[1]Hugst!$R$5:$W$9,MATCH(ROUNDUP((K$1)/10,0)*10,[1]Hugst!$R$4:$W$4,0))))</f>
        <v>#REF!</v>
      </c>
      <c r="L165" s="168" t="e">
        <f ca="1">IF($C165-L$1&lt;År1,0,K164*(1-VLOOKUP($A165,[1]Hugst!$R$5:$W$9,MATCH(ROUNDUP((L$1)/10,0)*10,[1]Hugst!$R$4:$W$4,0))))</f>
        <v>#REF!</v>
      </c>
      <c r="M165" s="168" t="e">
        <f ca="1">IF($C165-M$1&lt;År1,0,L164*(1-VLOOKUP($A165,[1]Hugst!$R$5:$W$9,MATCH(ROUNDUP((M$1)/10,0)*10,[1]Hugst!$R$4:$W$4,0))))</f>
        <v>#REF!</v>
      </c>
      <c r="N165" s="168" t="e">
        <f ca="1">IF($C165-N$1&lt;År1,0,M164*(1-VLOOKUP($A165,[1]Hugst!$R$5:$W$9,MATCH(ROUNDUP((N$1)/10,0)*10,[1]Hugst!$R$4:$W$4,0))))</f>
        <v>#REF!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 t="e">
        <f t="shared" ca="1" si="3"/>
        <v>#REF!</v>
      </c>
      <c r="F166" s="168" t="e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#REF!</v>
      </c>
      <c r="G166" s="168" t="e">
        <f ca="1">IF($C166-G$1&lt;År1,0,F165*(1-VLOOKUP($A166,[1]Hugst!$R$5:$W$9,MATCH(ROUNDUP((G$1)/10,0)*10,[1]Hugst!$R$4:$W$4,0))))</f>
        <v>#REF!</v>
      </c>
      <c r="H166" s="168" t="e">
        <f ca="1">IF($C166-H$1&lt;År1,0,G165*(1-VLOOKUP($A166,[1]Hugst!$R$5:$W$9,MATCH(ROUNDUP((H$1)/10,0)*10,[1]Hugst!$R$4:$W$4,0))))</f>
        <v>#REF!</v>
      </c>
      <c r="I166" s="168" t="e">
        <f ca="1">IF($C166-I$1&lt;År1,0,H165*(1-VLOOKUP($A166,[1]Hugst!$R$5:$W$9,MATCH(ROUNDUP((I$1)/10,0)*10,[1]Hugst!$R$4:$W$4,0))))</f>
        <v>#REF!</v>
      </c>
      <c r="J166" s="168" t="e">
        <f ca="1">IF($C166-J$1&lt;År1,0,I165*(1-VLOOKUP($A166,[1]Hugst!$R$5:$W$9,MATCH(ROUNDUP((J$1)/10,0)*10,[1]Hugst!$R$4:$W$4,0))))</f>
        <v>#REF!</v>
      </c>
      <c r="K166" s="168" t="e">
        <f ca="1">IF($C166-K$1&lt;År1,0,J165*(1-VLOOKUP($A166,[1]Hugst!$R$5:$W$9,MATCH(ROUNDUP((K$1)/10,0)*10,[1]Hugst!$R$4:$W$4,0))))</f>
        <v>#REF!</v>
      </c>
      <c r="L166" s="168" t="e">
        <f ca="1">IF($C166-L$1&lt;År1,0,K165*(1-VLOOKUP($A166,[1]Hugst!$R$5:$W$9,MATCH(ROUNDUP((L$1)/10,0)*10,[1]Hugst!$R$4:$W$4,0))))</f>
        <v>#REF!</v>
      </c>
      <c r="M166" s="168" t="e">
        <f ca="1">IF($C166-M$1&lt;År1,0,L165*(1-VLOOKUP($A166,[1]Hugst!$R$5:$W$9,MATCH(ROUNDUP((M$1)/10,0)*10,[1]Hugst!$R$4:$W$4,0))))</f>
        <v>#REF!</v>
      </c>
      <c r="N166" s="168" t="e">
        <f ca="1">IF($C166-N$1&lt;År1,0,M165*(1-VLOOKUP($A166,[1]Hugst!$R$5:$W$9,MATCH(ROUNDUP((N$1)/10,0)*10,[1]Hugst!$R$4:$W$4,0))))</f>
        <v>#REF!</v>
      </c>
      <c r="O166" s="168" t="e">
        <f ca="1">IF($C166-O$1&lt;År1,0,N165*(1-VLOOKUP($A166,[1]Hugst!$R$5:$W$9,MATCH(ROUNDUP((O$1)/10,0)*10,[1]Hugst!$R$4:$W$4,0))))</f>
        <v>#REF!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 t="e">
        <f t="shared" ca="1" si="3"/>
        <v>#REF!</v>
      </c>
      <c r="F167" s="168" t="e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#REF!</v>
      </c>
      <c r="G167" s="168" t="e">
        <f ca="1">IF($C167-G$1&lt;År1,0,F166*(1-VLOOKUP($A167,[1]Hugst!$R$5:$W$9,MATCH(ROUNDUP((G$1)/10,0)*10,[1]Hugst!$R$4:$W$4,0))))</f>
        <v>#REF!</v>
      </c>
      <c r="H167" s="168" t="e">
        <f ca="1">IF($C167-H$1&lt;År1,0,G166*(1-VLOOKUP($A167,[1]Hugst!$R$5:$W$9,MATCH(ROUNDUP((H$1)/10,0)*10,[1]Hugst!$R$4:$W$4,0))))</f>
        <v>#REF!</v>
      </c>
      <c r="I167" s="168" t="e">
        <f ca="1">IF($C167-I$1&lt;År1,0,H166*(1-VLOOKUP($A167,[1]Hugst!$R$5:$W$9,MATCH(ROUNDUP((I$1)/10,0)*10,[1]Hugst!$R$4:$W$4,0))))</f>
        <v>#REF!</v>
      </c>
      <c r="J167" s="168" t="e">
        <f ca="1">IF($C167-J$1&lt;År1,0,I166*(1-VLOOKUP($A167,[1]Hugst!$R$5:$W$9,MATCH(ROUNDUP((J$1)/10,0)*10,[1]Hugst!$R$4:$W$4,0))))</f>
        <v>#REF!</v>
      </c>
      <c r="K167" s="168" t="e">
        <f ca="1">IF($C167-K$1&lt;År1,0,J166*(1-VLOOKUP($A167,[1]Hugst!$R$5:$W$9,MATCH(ROUNDUP((K$1)/10,0)*10,[1]Hugst!$R$4:$W$4,0))))</f>
        <v>#REF!</v>
      </c>
      <c r="L167" s="168" t="e">
        <f ca="1">IF($C167-L$1&lt;År1,0,K166*(1-VLOOKUP($A167,[1]Hugst!$R$5:$W$9,MATCH(ROUNDUP((L$1)/10,0)*10,[1]Hugst!$R$4:$W$4,0))))</f>
        <v>#REF!</v>
      </c>
      <c r="M167" s="168" t="e">
        <f ca="1">IF($C167-M$1&lt;År1,0,L166*(1-VLOOKUP($A167,[1]Hugst!$R$5:$W$9,MATCH(ROUNDUP((M$1)/10,0)*10,[1]Hugst!$R$4:$W$4,0))))</f>
        <v>#REF!</v>
      </c>
      <c r="N167" s="168" t="e">
        <f ca="1">IF($C167-N$1&lt;År1,0,M166*(1-VLOOKUP($A167,[1]Hugst!$R$5:$W$9,MATCH(ROUNDUP((N$1)/10,0)*10,[1]Hugst!$R$4:$W$4,0))))</f>
        <v>#REF!</v>
      </c>
      <c r="O167" s="168" t="e">
        <f ca="1">IF($C167-O$1&lt;År1,0,N166*(1-VLOOKUP($A167,[1]Hugst!$R$5:$W$9,MATCH(ROUNDUP((O$1)/10,0)*10,[1]Hugst!$R$4:$W$4,0))))</f>
        <v>#REF!</v>
      </c>
      <c r="P167" s="168" t="e">
        <f ca="1">IF($C167-P$1&lt;År1,0,O166*(1-VLOOKUP($A167,[1]Hugst!$R$5:$W$9,MATCH(ROUNDUP((P$1)/10,0)*10,[1]Hugst!$R$4:$W$4,0))))</f>
        <v>#REF!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 t="e">
        <f t="shared" ca="1" si="3"/>
        <v>#REF!</v>
      </c>
      <c r="F168" s="168" t="e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#REF!</v>
      </c>
      <c r="G168" s="168" t="e">
        <f ca="1">IF($C168-G$1&lt;År1,0,F167*(1-VLOOKUP($A168,[1]Hugst!$R$5:$W$9,MATCH(ROUNDUP((G$1)/10,0)*10,[1]Hugst!$R$4:$W$4,0))))</f>
        <v>#REF!</v>
      </c>
      <c r="H168" s="168" t="e">
        <f ca="1">IF($C168-H$1&lt;År1,0,G167*(1-VLOOKUP($A168,[1]Hugst!$R$5:$W$9,MATCH(ROUNDUP((H$1)/10,0)*10,[1]Hugst!$R$4:$W$4,0))))</f>
        <v>#REF!</v>
      </c>
      <c r="I168" s="168" t="e">
        <f ca="1">IF($C168-I$1&lt;År1,0,H167*(1-VLOOKUP($A168,[1]Hugst!$R$5:$W$9,MATCH(ROUNDUP((I$1)/10,0)*10,[1]Hugst!$R$4:$W$4,0))))</f>
        <v>#REF!</v>
      </c>
      <c r="J168" s="168" t="e">
        <f ca="1">IF($C168-J$1&lt;År1,0,I167*(1-VLOOKUP($A168,[1]Hugst!$R$5:$W$9,MATCH(ROUNDUP((J$1)/10,0)*10,[1]Hugst!$R$4:$W$4,0))))</f>
        <v>#REF!</v>
      </c>
      <c r="K168" s="168" t="e">
        <f ca="1">IF($C168-K$1&lt;År1,0,J167*(1-VLOOKUP($A168,[1]Hugst!$R$5:$W$9,MATCH(ROUNDUP((K$1)/10,0)*10,[1]Hugst!$R$4:$W$4,0))))</f>
        <v>#REF!</v>
      </c>
      <c r="L168" s="168" t="e">
        <f ca="1">IF($C168-L$1&lt;År1,0,K167*(1-VLOOKUP($A168,[1]Hugst!$R$5:$W$9,MATCH(ROUNDUP((L$1)/10,0)*10,[1]Hugst!$R$4:$W$4,0))))</f>
        <v>#REF!</v>
      </c>
      <c r="M168" s="168" t="e">
        <f ca="1">IF($C168-M$1&lt;År1,0,L167*(1-VLOOKUP($A168,[1]Hugst!$R$5:$W$9,MATCH(ROUNDUP((M$1)/10,0)*10,[1]Hugst!$R$4:$W$4,0))))</f>
        <v>#REF!</v>
      </c>
      <c r="N168" s="168" t="e">
        <f ca="1">IF($C168-N$1&lt;År1,0,M167*(1-VLOOKUP($A168,[1]Hugst!$R$5:$W$9,MATCH(ROUNDUP((N$1)/10,0)*10,[1]Hugst!$R$4:$W$4,0))))</f>
        <v>#REF!</v>
      </c>
      <c r="O168" s="168" t="e">
        <f ca="1">IF($C168-O$1&lt;År1,0,N167*(1-VLOOKUP($A168,[1]Hugst!$R$5:$W$9,MATCH(ROUNDUP((O$1)/10,0)*10,[1]Hugst!$R$4:$W$4,0))))</f>
        <v>#REF!</v>
      </c>
      <c r="P168" s="168" t="e">
        <f ca="1">IF($C168-P$1&lt;År1,0,O167*(1-VLOOKUP($A168,[1]Hugst!$R$5:$W$9,MATCH(ROUNDUP((P$1)/10,0)*10,[1]Hugst!$R$4:$W$4,0))))</f>
        <v>#REF!</v>
      </c>
      <c r="Q168" s="168" t="e">
        <f ca="1">IF($C168-Q$1&lt;År1,0,P167*(1-VLOOKUP($A168,[1]Hugst!$R$5:$W$9,MATCH(ROUNDUP((Q$1)/10,0)*10,[1]Hugst!$R$4:$W$4,0))))</f>
        <v>#REF!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 t="e">
        <f t="shared" ca="1" si="3"/>
        <v>#REF!</v>
      </c>
      <c r="F169" s="168" t="e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#REF!</v>
      </c>
      <c r="G169" s="168" t="e">
        <f ca="1">IF($C169-G$1&lt;År1,0,F168*(1-VLOOKUP($A169,[1]Hugst!$R$5:$W$9,MATCH(ROUNDUP((G$1)/10,0)*10,[1]Hugst!$R$4:$W$4,0))))</f>
        <v>#REF!</v>
      </c>
      <c r="H169" s="168" t="e">
        <f ca="1">IF($C169-H$1&lt;År1,0,G168*(1-VLOOKUP($A169,[1]Hugst!$R$5:$W$9,MATCH(ROUNDUP((H$1)/10,0)*10,[1]Hugst!$R$4:$W$4,0))))</f>
        <v>#REF!</v>
      </c>
      <c r="I169" s="168" t="e">
        <f ca="1">IF($C169-I$1&lt;År1,0,H168*(1-VLOOKUP($A169,[1]Hugst!$R$5:$W$9,MATCH(ROUNDUP((I$1)/10,0)*10,[1]Hugst!$R$4:$W$4,0))))</f>
        <v>#REF!</v>
      </c>
      <c r="J169" s="168" t="e">
        <f ca="1">IF($C169-J$1&lt;År1,0,I168*(1-VLOOKUP($A169,[1]Hugst!$R$5:$W$9,MATCH(ROUNDUP((J$1)/10,0)*10,[1]Hugst!$R$4:$W$4,0))))</f>
        <v>#REF!</v>
      </c>
      <c r="K169" s="168" t="e">
        <f ca="1">IF($C169-K$1&lt;År1,0,J168*(1-VLOOKUP($A169,[1]Hugst!$R$5:$W$9,MATCH(ROUNDUP((K$1)/10,0)*10,[1]Hugst!$R$4:$W$4,0))))</f>
        <v>#REF!</v>
      </c>
      <c r="L169" s="168" t="e">
        <f ca="1">IF($C169-L$1&lt;År1,0,K168*(1-VLOOKUP($A169,[1]Hugst!$R$5:$W$9,MATCH(ROUNDUP((L$1)/10,0)*10,[1]Hugst!$R$4:$W$4,0))))</f>
        <v>#REF!</v>
      </c>
      <c r="M169" s="168" t="e">
        <f ca="1">IF($C169-M$1&lt;År1,0,L168*(1-VLOOKUP($A169,[1]Hugst!$R$5:$W$9,MATCH(ROUNDUP((M$1)/10,0)*10,[1]Hugst!$R$4:$W$4,0))))</f>
        <v>#REF!</v>
      </c>
      <c r="N169" s="168" t="e">
        <f ca="1">IF($C169-N$1&lt;År1,0,M168*(1-VLOOKUP($A169,[1]Hugst!$R$5:$W$9,MATCH(ROUNDUP((N$1)/10,0)*10,[1]Hugst!$R$4:$W$4,0))))</f>
        <v>#REF!</v>
      </c>
      <c r="O169" s="168" t="e">
        <f ca="1">IF($C169-O$1&lt;År1,0,N168*(1-VLOOKUP($A169,[1]Hugst!$R$5:$W$9,MATCH(ROUNDUP((O$1)/10,0)*10,[1]Hugst!$R$4:$W$4,0))))</f>
        <v>#REF!</v>
      </c>
      <c r="P169" s="168" t="e">
        <f ca="1">IF($C169-P$1&lt;År1,0,O168*(1-VLOOKUP($A169,[1]Hugst!$R$5:$W$9,MATCH(ROUNDUP((P$1)/10,0)*10,[1]Hugst!$R$4:$W$4,0))))</f>
        <v>#REF!</v>
      </c>
      <c r="Q169" s="168" t="e">
        <f ca="1">IF($C169-Q$1&lt;År1,0,P168*(1-VLOOKUP($A169,[1]Hugst!$R$5:$W$9,MATCH(ROUNDUP((Q$1)/10,0)*10,[1]Hugst!$R$4:$W$4,0))))</f>
        <v>#REF!</v>
      </c>
      <c r="R169" s="168" t="e">
        <f ca="1">IF($C169-R$1&lt;År1,0,Q168*(1-VLOOKUP($A169,[1]Hugst!$R$5:$W$9,MATCH(ROUNDUP((R$1)/10,0)*10,[1]Hugst!$R$4:$W$4,0))))</f>
        <v>#REF!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 t="e">
        <f t="shared" ca="1" si="3"/>
        <v>#REF!</v>
      </c>
      <c r="F170" s="168" t="e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#REF!</v>
      </c>
      <c r="G170" s="168" t="e">
        <f ca="1">IF($C170-G$1&lt;År1,0,F169*(1-VLOOKUP($A170,[1]Hugst!$R$5:$W$9,MATCH(ROUNDUP((G$1)/10,0)*10,[1]Hugst!$R$4:$W$4,0))))</f>
        <v>#REF!</v>
      </c>
      <c r="H170" s="168" t="e">
        <f ca="1">IF($C170-H$1&lt;År1,0,G169*(1-VLOOKUP($A170,[1]Hugst!$R$5:$W$9,MATCH(ROUNDUP((H$1)/10,0)*10,[1]Hugst!$R$4:$W$4,0))))</f>
        <v>#REF!</v>
      </c>
      <c r="I170" s="168" t="e">
        <f ca="1">IF($C170-I$1&lt;År1,0,H169*(1-VLOOKUP($A170,[1]Hugst!$R$5:$W$9,MATCH(ROUNDUP((I$1)/10,0)*10,[1]Hugst!$R$4:$W$4,0))))</f>
        <v>#REF!</v>
      </c>
      <c r="J170" s="168" t="e">
        <f ca="1">IF($C170-J$1&lt;År1,0,I169*(1-VLOOKUP($A170,[1]Hugst!$R$5:$W$9,MATCH(ROUNDUP((J$1)/10,0)*10,[1]Hugst!$R$4:$W$4,0))))</f>
        <v>#REF!</v>
      </c>
      <c r="K170" s="168" t="e">
        <f ca="1">IF($C170-K$1&lt;År1,0,J169*(1-VLOOKUP($A170,[1]Hugst!$R$5:$W$9,MATCH(ROUNDUP((K$1)/10,0)*10,[1]Hugst!$R$4:$W$4,0))))</f>
        <v>#REF!</v>
      </c>
      <c r="L170" s="168" t="e">
        <f ca="1">IF($C170-L$1&lt;År1,0,K169*(1-VLOOKUP($A170,[1]Hugst!$R$5:$W$9,MATCH(ROUNDUP((L$1)/10,0)*10,[1]Hugst!$R$4:$W$4,0))))</f>
        <v>#REF!</v>
      </c>
      <c r="M170" s="168" t="e">
        <f ca="1">IF($C170-M$1&lt;År1,0,L169*(1-VLOOKUP($A170,[1]Hugst!$R$5:$W$9,MATCH(ROUNDUP((M$1)/10,0)*10,[1]Hugst!$R$4:$W$4,0))))</f>
        <v>#REF!</v>
      </c>
      <c r="N170" s="168" t="e">
        <f ca="1">IF($C170-N$1&lt;År1,0,M169*(1-VLOOKUP($A170,[1]Hugst!$R$5:$W$9,MATCH(ROUNDUP((N$1)/10,0)*10,[1]Hugst!$R$4:$W$4,0))))</f>
        <v>#REF!</v>
      </c>
      <c r="O170" s="168" t="e">
        <f ca="1">IF($C170-O$1&lt;År1,0,N169*(1-VLOOKUP($A170,[1]Hugst!$R$5:$W$9,MATCH(ROUNDUP((O$1)/10,0)*10,[1]Hugst!$R$4:$W$4,0))))</f>
        <v>#REF!</v>
      </c>
      <c r="P170" s="168" t="e">
        <f ca="1">IF($C170-P$1&lt;År1,0,O169*(1-VLOOKUP($A170,[1]Hugst!$R$5:$W$9,MATCH(ROUNDUP((P$1)/10,0)*10,[1]Hugst!$R$4:$W$4,0))))</f>
        <v>#REF!</v>
      </c>
      <c r="Q170" s="168" t="e">
        <f ca="1">IF($C170-Q$1&lt;År1,0,P169*(1-VLOOKUP($A170,[1]Hugst!$R$5:$W$9,MATCH(ROUNDUP((Q$1)/10,0)*10,[1]Hugst!$R$4:$W$4,0))))</f>
        <v>#REF!</v>
      </c>
      <c r="R170" s="168" t="e">
        <f ca="1">IF($C170-R$1&lt;År1,0,Q169*(1-VLOOKUP($A170,[1]Hugst!$R$5:$W$9,MATCH(ROUNDUP((R$1)/10,0)*10,[1]Hugst!$R$4:$W$4,0))))</f>
        <v>#REF!</v>
      </c>
      <c r="S170" s="168" t="e">
        <f ca="1">IF($C170-S$1&lt;År1,0,R169*(1-VLOOKUP($A170,[1]Hugst!$R$5:$W$9,MATCH(ROUNDUP((S$1)/10,0)*10,[1]Hugst!$R$4:$W$4,0))))</f>
        <v>#REF!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 t="e">
        <f t="shared" ca="1" si="3"/>
        <v>#REF!</v>
      </c>
      <c r="F171" s="168" t="e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#REF!</v>
      </c>
      <c r="G171" s="168" t="e">
        <f ca="1">IF($C171-G$1&lt;År1,0,F170*(1-VLOOKUP($A171,[1]Hugst!$R$5:$W$9,MATCH(ROUNDUP((G$1)/10,0)*10,[1]Hugst!$R$4:$W$4,0))))</f>
        <v>#REF!</v>
      </c>
      <c r="H171" s="168" t="e">
        <f ca="1">IF($C171-H$1&lt;År1,0,G170*(1-VLOOKUP($A171,[1]Hugst!$R$5:$W$9,MATCH(ROUNDUP((H$1)/10,0)*10,[1]Hugst!$R$4:$W$4,0))))</f>
        <v>#REF!</v>
      </c>
      <c r="I171" s="168" t="e">
        <f ca="1">IF($C171-I$1&lt;År1,0,H170*(1-VLOOKUP($A171,[1]Hugst!$R$5:$W$9,MATCH(ROUNDUP((I$1)/10,0)*10,[1]Hugst!$R$4:$W$4,0))))</f>
        <v>#REF!</v>
      </c>
      <c r="J171" s="168" t="e">
        <f ca="1">IF($C171-J$1&lt;År1,0,I170*(1-VLOOKUP($A171,[1]Hugst!$R$5:$W$9,MATCH(ROUNDUP((J$1)/10,0)*10,[1]Hugst!$R$4:$W$4,0))))</f>
        <v>#REF!</v>
      </c>
      <c r="K171" s="168" t="e">
        <f ca="1">IF($C171-K$1&lt;År1,0,J170*(1-VLOOKUP($A171,[1]Hugst!$R$5:$W$9,MATCH(ROUNDUP((K$1)/10,0)*10,[1]Hugst!$R$4:$W$4,0))))</f>
        <v>#REF!</v>
      </c>
      <c r="L171" s="168" t="e">
        <f ca="1">IF($C171-L$1&lt;År1,0,K170*(1-VLOOKUP($A171,[1]Hugst!$R$5:$W$9,MATCH(ROUNDUP((L$1)/10,0)*10,[1]Hugst!$R$4:$W$4,0))))</f>
        <v>#REF!</v>
      </c>
      <c r="M171" s="168" t="e">
        <f ca="1">IF($C171-M$1&lt;År1,0,L170*(1-VLOOKUP($A171,[1]Hugst!$R$5:$W$9,MATCH(ROUNDUP((M$1)/10,0)*10,[1]Hugst!$R$4:$W$4,0))))</f>
        <v>#REF!</v>
      </c>
      <c r="N171" s="168" t="e">
        <f ca="1">IF($C171-N$1&lt;År1,0,M170*(1-VLOOKUP($A171,[1]Hugst!$R$5:$W$9,MATCH(ROUNDUP((N$1)/10,0)*10,[1]Hugst!$R$4:$W$4,0))))</f>
        <v>#REF!</v>
      </c>
      <c r="O171" s="168" t="e">
        <f ca="1">IF($C171-O$1&lt;År1,0,N170*(1-VLOOKUP($A171,[1]Hugst!$R$5:$W$9,MATCH(ROUNDUP((O$1)/10,0)*10,[1]Hugst!$R$4:$W$4,0))))</f>
        <v>#REF!</v>
      </c>
      <c r="P171" s="168" t="e">
        <f ca="1">IF($C171-P$1&lt;År1,0,O170*(1-VLOOKUP($A171,[1]Hugst!$R$5:$W$9,MATCH(ROUNDUP((P$1)/10,0)*10,[1]Hugst!$R$4:$W$4,0))))</f>
        <v>#REF!</v>
      </c>
      <c r="Q171" s="168" t="e">
        <f ca="1">IF($C171-Q$1&lt;År1,0,P170*(1-VLOOKUP($A171,[1]Hugst!$R$5:$W$9,MATCH(ROUNDUP((Q$1)/10,0)*10,[1]Hugst!$R$4:$W$4,0))))</f>
        <v>#REF!</v>
      </c>
      <c r="R171" s="168" t="e">
        <f ca="1">IF($C171-R$1&lt;År1,0,Q170*(1-VLOOKUP($A171,[1]Hugst!$R$5:$W$9,MATCH(ROUNDUP((R$1)/10,0)*10,[1]Hugst!$R$4:$W$4,0))))</f>
        <v>#REF!</v>
      </c>
      <c r="S171" s="168" t="e">
        <f ca="1">IF($C171-S$1&lt;År1,0,R170*(1-VLOOKUP($A171,[1]Hugst!$R$5:$W$9,MATCH(ROUNDUP((S$1)/10,0)*10,[1]Hugst!$R$4:$W$4,0))))</f>
        <v>#REF!</v>
      </c>
      <c r="T171" s="168" t="e">
        <f ca="1">IF($C171-T$1&lt;År1,0,S170*(1-VLOOKUP($A171,[1]Hugst!$R$5:$W$9,MATCH(ROUNDUP((T$1)/10,0)*10,[1]Hugst!$R$4:$W$4,0))))</f>
        <v>#REF!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 t="e">
        <f t="shared" ca="1" si="3"/>
        <v>#REF!</v>
      </c>
      <c r="F172" s="168" t="e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#REF!</v>
      </c>
      <c r="G172" s="168" t="e">
        <f ca="1">IF($C172-G$1&lt;År1,0,F171*(1-VLOOKUP($A172,[1]Hugst!$R$5:$W$9,MATCH(ROUNDUP((G$1)/10,0)*10,[1]Hugst!$R$4:$W$4,0))))</f>
        <v>#REF!</v>
      </c>
      <c r="H172" s="168" t="e">
        <f ca="1">IF($C172-H$1&lt;År1,0,G171*(1-VLOOKUP($A172,[1]Hugst!$R$5:$W$9,MATCH(ROUNDUP((H$1)/10,0)*10,[1]Hugst!$R$4:$W$4,0))))</f>
        <v>#REF!</v>
      </c>
      <c r="I172" s="168" t="e">
        <f ca="1">IF($C172-I$1&lt;År1,0,H171*(1-VLOOKUP($A172,[1]Hugst!$R$5:$W$9,MATCH(ROUNDUP((I$1)/10,0)*10,[1]Hugst!$R$4:$W$4,0))))</f>
        <v>#REF!</v>
      </c>
      <c r="J172" s="168" t="e">
        <f ca="1">IF($C172-J$1&lt;År1,0,I171*(1-VLOOKUP($A172,[1]Hugst!$R$5:$W$9,MATCH(ROUNDUP((J$1)/10,0)*10,[1]Hugst!$R$4:$W$4,0))))</f>
        <v>#REF!</v>
      </c>
      <c r="K172" s="168" t="e">
        <f ca="1">IF($C172-K$1&lt;År1,0,J171*(1-VLOOKUP($A172,[1]Hugst!$R$5:$W$9,MATCH(ROUNDUP((K$1)/10,0)*10,[1]Hugst!$R$4:$W$4,0))))</f>
        <v>#REF!</v>
      </c>
      <c r="L172" s="168" t="e">
        <f ca="1">IF($C172-L$1&lt;År1,0,K171*(1-VLOOKUP($A172,[1]Hugst!$R$5:$W$9,MATCH(ROUNDUP((L$1)/10,0)*10,[1]Hugst!$R$4:$W$4,0))))</f>
        <v>#REF!</v>
      </c>
      <c r="M172" s="168" t="e">
        <f ca="1">IF($C172-M$1&lt;År1,0,L171*(1-VLOOKUP($A172,[1]Hugst!$R$5:$W$9,MATCH(ROUNDUP((M$1)/10,0)*10,[1]Hugst!$R$4:$W$4,0))))</f>
        <v>#REF!</v>
      </c>
      <c r="N172" s="168" t="e">
        <f ca="1">IF($C172-N$1&lt;År1,0,M171*(1-VLOOKUP($A172,[1]Hugst!$R$5:$W$9,MATCH(ROUNDUP((N$1)/10,0)*10,[1]Hugst!$R$4:$W$4,0))))</f>
        <v>#REF!</v>
      </c>
      <c r="O172" s="168" t="e">
        <f ca="1">IF($C172-O$1&lt;År1,0,N171*(1-VLOOKUP($A172,[1]Hugst!$R$5:$W$9,MATCH(ROUNDUP((O$1)/10,0)*10,[1]Hugst!$R$4:$W$4,0))))</f>
        <v>#REF!</v>
      </c>
      <c r="P172" s="168" t="e">
        <f ca="1">IF($C172-P$1&lt;År1,0,O171*(1-VLOOKUP($A172,[1]Hugst!$R$5:$W$9,MATCH(ROUNDUP((P$1)/10,0)*10,[1]Hugst!$R$4:$W$4,0))))</f>
        <v>#REF!</v>
      </c>
      <c r="Q172" s="168" t="e">
        <f ca="1">IF($C172-Q$1&lt;År1,0,P171*(1-VLOOKUP($A172,[1]Hugst!$R$5:$W$9,MATCH(ROUNDUP((Q$1)/10,0)*10,[1]Hugst!$R$4:$W$4,0))))</f>
        <v>#REF!</v>
      </c>
      <c r="R172" s="168" t="e">
        <f ca="1">IF($C172-R$1&lt;År1,0,Q171*(1-VLOOKUP($A172,[1]Hugst!$R$5:$W$9,MATCH(ROUNDUP((R$1)/10,0)*10,[1]Hugst!$R$4:$W$4,0))))</f>
        <v>#REF!</v>
      </c>
      <c r="S172" s="168" t="e">
        <f ca="1">IF($C172-S$1&lt;År1,0,R171*(1-VLOOKUP($A172,[1]Hugst!$R$5:$W$9,MATCH(ROUNDUP((S$1)/10,0)*10,[1]Hugst!$R$4:$W$4,0))))</f>
        <v>#REF!</v>
      </c>
      <c r="T172" s="168" t="e">
        <f ca="1">IF($C172-T$1&lt;År1,0,S171*(1-VLOOKUP($A172,[1]Hugst!$R$5:$W$9,MATCH(ROUNDUP((T$1)/10,0)*10,[1]Hugst!$R$4:$W$4,0))))</f>
        <v>#REF!</v>
      </c>
      <c r="U172" s="168" t="e">
        <f ca="1">IF($C172-U$1&lt;År1,0,T171*(1-VLOOKUP($A172,[1]Hugst!$R$5:$W$9,MATCH(ROUNDUP((U$1)/10,0)*10,[1]Hugst!$R$4:$W$4,0))))</f>
        <v>#REF!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 t="e">
        <f t="shared" ca="1" si="3"/>
        <v>#REF!</v>
      </c>
      <c r="F173" s="168" t="e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#REF!</v>
      </c>
      <c r="G173" s="168" t="e">
        <f ca="1">IF($C173-G$1&lt;År1,0,F172*(1-VLOOKUP($A173,[1]Hugst!$R$5:$W$9,MATCH(ROUNDUP((G$1)/10,0)*10,[1]Hugst!$R$4:$W$4,0))))</f>
        <v>#REF!</v>
      </c>
      <c r="H173" s="168" t="e">
        <f ca="1">IF($C173-H$1&lt;År1,0,G172*(1-VLOOKUP($A173,[1]Hugst!$R$5:$W$9,MATCH(ROUNDUP((H$1)/10,0)*10,[1]Hugst!$R$4:$W$4,0))))</f>
        <v>#REF!</v>
      </c>
      <c r="I173" s="168" t="e">
        <f ca="1">IF($C173-I$1&lt;År1,0,H172*(1-VLOOKUP($A173,[1]Hugst!$R$5:$W$9,MATCH(ROUNDUP((I$1)/10,0)*10,[1]Hugst!$R$4:$W$4,0))))</f>
        <v>#REF!</v>
      </c>
      <c r="J173" s="168" t="e">
        <f ca="1">IF($C173-J$1&lt;År1,0,I172*(1-VLOOKUP($A173,[1]Hugst!$R$5:$W$9,MATCH(ROUNDUP((J$1)/10,0)*10,[1]Hugst!$R$4:$W$4,0))))</f>
        <v>#REF!</v>
      </c>
      <c r="K173" s="168" t="e">
        <f ca="1">IF($C173-K$1&lt;År1,0,J172*(1-VLOOKUP($A173,[1]Hugst!$R$5:$W$9,MATCH(ROUNDUP((K$1)/10,0)*10,[1]Hugst!$R$4:$W$4,0))))</f>
        <v>#REF!</v>
      </c>
      <c r="L173" s="168" t="e">
        <f ca="1">IF($C173-L$1&lt;År1,0,K172*(1-VLOOKUP($A173,[1]Hugst!$R$5:$W$9,MATCH(ROUNDUP((L$1)/10,0)*10,[1]Hugst!$R$4:$W$4,0))))</f>
        <v>#REF!</v>
      </c>
      <c r="M173" s="168" t="e">
        <f ca="1">IF($C173-M$1&lt;År1,0,L172*(1-VLOOKUP($A173,[1]Hugst!$R$5:$W$9,MATCH(ROUNDUP((M$1)/10,0)*10,[1]Hugst!$R$4:$W$4,0))))</f>
        <v>#REF!</v>
      </c>
      <c r="N173" s="168" t="e">
        <f ca="1">IF($C173-N$1&lt;År1,0,M172*(1-VLOOKUP($A173,[1]Hugst!$R$5:$W$9,MATCH(ROUNDUP((N$1)/10,0)*10,[1]Hugst!$R$4:$W$4,0))))</f>
        <v>#REF!</v>
      </c>
      <c r="O173" s="168" t="e">
        <f ca="1">IF($C173-O$1&lt;År1,0,N172*(1-VLOOKUP($A173,[1]Hugst!$R$5:$W$9,MATCH(ROUNDUP((O$1)/10,0)*10,[1]Hugst!$R$4:$W$4,0))))</f>
        <v>#REF!</v>
      </c>
      <c r="P173" s="168" t="e">
        <f ca="1">IF($C173-P$1&lt;År1,0,O172*(1-VLOOKUP($A173,[1]Hugst!$R$5:$W$9,MATCH(ROUNDUP((P$1)/10,0)*10,[1]Hugst!$R$4:$W$4,0))))</f>
        <v>#REF!</v>
      </c>
      <c r="Q173" s="168" t="e">
        <f ca="1">IF($C173-Q$1&lt;År1,0,P172*(1-VLOOKUP($A173,[1]Hugst!$R$5:$W$9,MATCH(ROUNDUP((Q$1)/10,0)*10,[1]Hugst!$R$4:$W$4,0))))</f>
        <v>#REF!</v>
      </c>
      <c r="R173" s="168" t="e">
        <f ca="1">IF($C173-R$1&lt;År1,0,Q172*(1-VLOOKUP($A173,[1]Hugst!$R$5:$W$9,MATCH(ROUNDUP((R$1)/10,0)*10,[1]Hugst!$R$4:$W$4,0))))</f>
        <v>#REF!</v>
      </c>
      <c r="S173" s="168" t="e">
        <f ca="1">IF($C173-S$1&lt;År1,0,R172*(1-VLOOKUP($A173,[1]Hugst!$R$5:$W$9,MATCH(ROUNDUP((S$1)/10,0)*10,[1]Hugst!$R$4:$W$4,0))))</f>
        <v>#REF!</v>
      </c>
      <c r="T173" s="168" t="e">
        <f ca="1">IF($C173-T$1&lt;År1,0,S172*(1-VLOOKUP($A173,[1]Hugst!$R$5:$W$9,MATCH(ROUNDUP((T$1)/10,0)*10,[1]Hugst!$R$4:$W$4,0))))</f>
        <v>#REF!</v>
      </c>
      <c r="U173" s="168" t="e">
        <f ca="1">IF($C173-U$1&lt;År1,0,T172*(1-VLOOKUP($A173,[1]Hugst!$R$5:$W$9,MATCH(ROUNDUP((U$1)/10,0)*10,[1]Hugst!$R$4:$W$4,0))))</f>
        <v>#REF!</v>
      </c>
      <c r="V173" s="168" t="e">
        <f ca="1">IF($C173-V$1&lt;År1,0,U172*(1-VLOOKUP($A173,[1]Hugst!$R$5:$W$9,MATCH(ROUNDUP((V$1)/10,0)*10,[1]Hugst!$R$4:$W$4,0))))</f>
        <v>#REF!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 t="e">
        <f t="shared" ca="1" si="3"/>
        <v>#REF!</v>
      </c>
      <c r="F174" s="168" t="e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#REF!</v>
      </c>
      <c r="G174" s="168" t="e">
        <f ca="1">IF($C174-G$1&lt;År1,0,F173*(1-VLOOKUP($A174,[1]Hugst!$R$5:$W$9,MATCH(ROUNDUP((G$1)/10,0)*10,[1]Hugst!$R$4:$W$4,0))))</f>
        <v>#REF!</v>
      </c>
      <c r="H174" s="168" t="e">
        <f ca="1">IF($C174-H$1&lt;År1,0,G173*(1-VLOOKUP($A174,[1]Hugst!$R$5:$W$9,MATCH(ROUNDUP((H$1)/10,0)*10,[1]Hugst!$R$4:$W$4,0))))</f>
        <v>#REF!</v>
      </c>
      <c r="I174" s="168" t="e">
        <f ca="1">IF($C174-I$1&lt;År1,0,H173*(1-VLOOKUP($A174,[1]Hugst!$R$5:$W$9,MATCH(ROUNDUP((I$1)/10,0)*10,[1]Hugst!$R$4:$W$4,0))))</f>
        <v>#REF!</v>
      </c>
      <c r="J174" s="168" t="e">
        <f ca="1">IF($C174-J$1&lt;År1,0,I173*(1-VLOOKUP($A174,[1]Hugst!$R$5:$W$9,MATCH(ROUNDUP((J$1)/10,0)*10,[1]Hugst!$R$4:$W$4,0))))</f>
        <v>#REF!</v>
      </c>
      <c r="K174" s="168" t="e">
        <f ca="1">IF($C174-K$1&lt;År1,0,J173*(1-VLOOKUP($A174,[1]Hugst!$R$5:$W$9,MATCH(ROUNDUP((K$1)/10,0)*10,[1]Hugst!$R$4:$W$4,0))))</f>
        <v>#REF!</v>
      </c>
      <c r="L174" s="168" t="e">
        <f ca="1">IF($C174-L$1&lt;År1,0,K173*(1-VLOOKUP($A174,[1]Hugst!$R$5:$W$9,MATCH(ROUNDUP((L$1)/10,0)*10,[1]Hugst!$R$4:$W$4,0))))</f>
        <v>#REF!</v>
      </c>
      <c r="M174" s="168" t="e">
        <f ca="1">IF($C174-M$1&lt;År1,0,L173*(1-VLOOKUP($A174,[1]Hugst!$R$5:$W$9,MATCH(ROUNDUP((M$1)/10,0)*10,[1]Hugst!$R$4:$W$4,0))))</f>
        <v>#REF!</v>
      </c>
      <c r="N174" s="168" t="e">
        <f ca="1">IF($C174-N$1&lt;År1,0,M173*(1-VLOOKUP($A174,[1]Hugst!$R$5:$W$9,MATCH(ROUNDUP((N$1)/10,0)*10,[1]Hugst!$R$4:$W$4,0))))</f>
        <v>#REF!</v>
      </c>
      <c r="O174" s="168" t="e">
        <f ca="1">IF($C174-O$1&lt;År1,0,N173*(1-VLOOKUP($A174,[1]Hugst!$R$5:$W$9,MATCH(ROUNDUP((O$1)/10,0)*10,[1]Hugst!$R$4:$W$4,0))))</f>
        <v>#REF!</v>
      </c>
      <c r="P174" s="168" t="e">
        <f ca="1">IF($C174-P$1&lt;År1,0,O173*(1-VLOOKUP($A174,[1]Hugst!$R$5:$W$9,MATCH(ROUNDUP((P$1)/10,0)*10,[1]Hugst!$R$4:$W$4,0))))</f>
        <v>#REF!</v>
      </c>
      <c r="Q174" s="168" t="e">
        <f ca="1">IF($C174-Q$1&lt;År1,0,P173*(1-VLOOKUP($A174,[1]Hugst!$R$5:$W$9,MATCH(ROUNDUP((Q$1)/10,0)*10,[1]Hugst!$R$4:$W$4,0))))</f>
        <v>#REF!</v>
      </c>
      <c r="R174" s="168" t="e">
        <f ca="1">IF($C174-R$1&lt;År1,0,Q173*(1-VLOOKUP($A174,[1]Hugst!$R$5:$W$9,MATCH(ROUNDUP((R$1)/10,0)*10,[1]Hugst!$R$4:$W$4,0))))</f>
        <v>#REF!</v>
      </c>
      <c r="S174" s="168" t="e">
        <f ca="1">IF($C174-S$1&lt;År1,0,R173*(1-VLOOKUP($A174,[1]Hugst!$R$5:$W$9,MATCH(ROUNDUP((S$1)/10,0)*10,[1]Hugst!$R$4:$W$4,0))))</f>
        <v>#REF!</v>
      </c>
      <c r="T174" s="168" t="e">
        <f ca="1">IF($C174-T$1&lt;År1,0,S173*(1-VLOOKUP($A174,[1]Hugst!$R$5:$W$9,MATCH(ROUNDUP((T$1)/10,0)*10,[1]Hugst!$R$4:$W$4,0))))</f>
        <v>#REF!</v>
      </c>
      <c r="U174" s="168" t="e">
        <f ca="1">IF($C174-U$1&lt;År1,0,T173*(1-VLOOKUP($A174,[1]Hugst!$R$5:$W$9,MATCH(ROUNDUP((U$1)/10,0)*10,[1]Hugst!$R$4:$W$4,0))))</f>
        <v>#REF!</v>
      </c>
      <c r="V174" s="168" t="e">
        <f ca="1">IF($C174-V$1&lt;År1,0,U173*(1-VLOOKUP($A174,[1]Hugst!$R$5:$W$9,MATCH(ROUNDUP((V$1)/10,0)*10,[1]Hugst!$R$4:$W$4,0))))</f>
        <v>#REF!</v>
      </c>
      <c r="W174" s="168" t="e">
        <f ca="1">IF($C174-W$1&lt;År1,0,V173*(1-VLOOKUP($A174,[1]Hugst!$R$5:$W$9,MATCH(ROUNDUP((W$1)/10,0)*10,[1]Hugst!$R$4:$W$4,0))))</f>
        <v>#REF!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 t="e">
        <f t="shared" ca="1" si="3"/>
        <v>#REF!</v>
      </c>
      <c r="F175" s="168" t="e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#REF!</v>
      </c>
      <c r="G175" s="168" t="e">
        <f ca="1">IF($C175-G$1&lt;År1,0,F174*(1-VLOOKUP($A175,[1]Hugst!$R$5:$W$9,MATCH(ROUNDUP((G$1)/10,0)*10,[1]Hugst!$R$4:$W$4,0))))</f>
        <v>#REF!</v>
      </c>
      <c r="H175" s="168" t="e">
        <f ca="1">IF($C175-H$1&lt;År1,0,G174*(1-VLOOKUP($A175,[1]Hugst!$R$5:$W$9,MATCH(ROUNDUP((H$1)/10,0)*10,[1]Hugst!$R$4:$W$4,0))))</f>
        <v>#REF!</v>
      </c>
      <c r="I175" s="168" t="e">
        <f ca="1">IF($C175-I$1&lt;År1,0,H174*(1-VLOOKUP($A175,[1]Hugst!$R$5:$W$9,MATCH(ROUNDUP((I$1)/10,0)*10,[1]Hugst!$R$4:$W$4,0))))</f>
        <v>#REF!</v>
      </c>
      <c r="J175" s="168" t="e">
        <f ca="1">IF($C175-J$1&lt;År1,0,I174*(1-VLOOKUP($A175,[1]Hugst!$R$5:$W$9,MATCH(ROUNDUP((J$1)/10,0)*10,[1]Hugst!$R$4:$W$4,0))))</f>
        <v>#REF!</v>
      </c>
      <c r="K175" s="168" t="e">
        <f ca="1">IF($C175-K$1&lt;År1,0,J174*(1-VLOOKUP($A175,[1]Hugst!$R$5:$W$9,MATCH(ROUNDUP((K$1)/10,0)*10,[1]Hugst!$R$4:$W$4,0))))</f>
        <v>#REF!</v>
      </c>
      <c r="L175" s="168" t="e">
        <f ca="1">IF($C175-L$1&lt;År1,0,K174*(1-VLOOKUP($A175,[1]Hugst!$R$5:$W$9,MATCH(ROUNDUP((L$1)/10,0)*10,[1]Hugst!$R$4:$W$4,0))))</f>
        <v>#REF!</v>
      </c>
      <c r="M175" s="168" t="e">
        <f ca="1">IF($C175-M$1&lt;År1,0,L174*(1-VLOOKUP($A175,[1]Hugst!$R$5:$W$9,MATCH(ROUNDUP((M$1)/10,0)*10,[1]Hugst!$R$4:$W$4,0))))</f>
        <v>#REF!</v>
      </c>
      <c r="N175" s="168" t="e">
        <f ca="1">IF($C175-N$1&lt;År1,0,M174*(1-VLOOKUP($A175,[1]Hugst!$R$5:$W$9,MATCH(ROUNDUP((N$1)/10,0)*10,[1]Hugst!$R$4:$W$4,0))))</f>
        <v>#REF!</v>
      </c>
      <c r="O175" s="168" t="e">
        <f ca="1">IF($C175-O$1&lt;År1,0,N174*(1-VLOOKUP($A175,[1]Hugst!$R$5:$W$9,MATCH(ROUNDUP((O$1)/10,0)*10,[1]Hugst!$R$4:$W$4,0))))</f>
        <v>#REF!</v>
      </c>
      <c r="P175" s="168" t="e">
        <f ca="1">IF($C175-P$1&lt;År1,0,O174*(1-VLOOKUP($A175,[1]Hugst!$R$5:$W$9,MATCH(ROUNDUP((P$1)/10,0)*10,[1]Hugst!$R$4:$W$4,0))))</f>
        <v>#REF!</v>
      </c>
      <c r="Q175" s="168" t="e">
        <f ca="1">IF($C175-Q$1&lt;År1,0,P174*(1-VLOOKUP($A175,[1]Hugst!$R$5:$W$9,MATCH(ROUNDUP((Q$1)/10,0)*10,[1]Hugst!$R$4:$W$4,0))))</f>
        <v>#REF!</v>
      </c>
      <c r="R175" s="168" t="e">
        <f ca="1">IF($C175-R$1&lt;År1,0,Q174*(1-VLOOKUP($A175,[1]Hugst!$R$5:$W$9,MATCH(ROUNDUP((R$1)/10,0)*10,[1]Hugst!$R$4:$W$4,0))))</f>
        <v>#REF!</v>
      </c>
      <c r="S175" s="168" t="e">
        <f ca="1">IF($C175-S$1&lt;År1,0,R174*(1-VLOOKUP($A175,[1]Hugst!$R$5:$W$9,MATCH(ROUNDUP((S$1)/10,0)*10,[1]Hugst!$R$4:$W$4,0))))</f>
        <v>#REF!</v>
      </c>
      <c r="T175" s="168" t="e">
        <f ca="1">IF($C175-T$1&lt;År1,0,S174*(1-VLOOKUP($A175,[1]Hugst!$R$5:$W$9,MATCH(ROUNDUP((T$1)/10,0)*10,[1]Hugst!$R$4:$W$4,0))))</f>
        <v>#REF!</v>
      </c>
      <c r="U175" s="168" t="e">
        <f ca="1">IF($C175-U$1&lt;År1,0,T174*(1-VLOOKUP($A175,[1]Hugst!$R$5:$W$9,MATCH(ROUNDUP((U$1)/10,0)*10,[1]Hugst!$R$4:$W$4,0))))</f>
        <v>#REF!</v>
      </c>
      <c r="V175" s="168" t="e">
        <f ca="1">IF($C175-V$1&lt;År1,0,U174*(1-VLOOKUP($A175,[1]Hugst!$R$5:$W$9,MATCH(ROUNDUP((V$1)/10,0)*10,[1]Hugst!$R$4:$W$4,0))))</f>
        <v>#REF!</v>
      </c>
      <c r="W175" s="168" t="e">
        <f ca="1">IF($C175-W$1&lt;År1,0,V174*(1-VLOOKUP($A175,[1]Hugst!$R$5:$W$9,MATCH(ROUNDUP((W$1)/10,0)*10,[1]Hugst!$R$4:$W$4,0))))</f>
        <v>#REF!</v>
      </c>
      <c r="X175" s="168" t="e">
        <f ca="1">IF($C175-X$1&lt;År1,0,W174*(1-VLOOKUP($A175,[1]Hugst!$R$5:$W$9,MATCH(ROUNDUP((X$1)/10,0)*10,[1]Hugst!$R$4:$W$4,0))))</f>
        <v>#REF!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 t="e">
        <f t="shared" ca="1" si="3"/>
        <v>#REF!</v>
      </c>
      <c r="F176" s="168" t="e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#REF!</v>
      </c>
      <c r="G176" s="168" t="e">
        <f ca="1">IF($C176-G$1&lt;År1,0,F175*(1-VLOOKUP($A176,[1]Hugst!$R$5:$W$9,MATCH(ROUNDUP((G$1)/10,0)*10,[1]Hugst!$R$4:$W$4,0))))</f>
        <v>#REF!</v>
      </c>
      <c r="H176" s="168" t="e">
        <f ca="1">IF($C176-H$1&lt;År1,0,G175*(1-VLOOKUP($A176,[1]Hugst!$R$5:$W$9,MATCH(ROUNDUP((H$1)/10,0)*10,[1]Hugst!$R$4:$W$4,0))))</f>
        <v>#REF!</v>
      </c>
      <c r="I176" s="168" t="e">
        <f ca="1">IF($C176-I$1&lt;År1,0,H175*(1-VLOOKUP($A176,[1]Hugst!$R$5:$W$9,MATCH(ROUNDUP((I$1)/10,0)*10,[1]Hugst!$R$4:$W$4,0))))</f>
        <v>#REF!</v>
      </c>
      <c r="J176" s="168" t="e">
        <f ca="1">IF($C176-J$1&lt;År1,0,I175*(1-VLOOKUP($A176,[1]Hugst!$R$5:$W$9,MATCH(ROUNDUP((J$1)/10,0)*10,[1]Hugst!$R$4:$W$4,0))))</f>
        <v>#REF!</v>
      </c>
      <c r="K176" s="168" t="e">
        <f ca="1">IF($C176-K$1&lt;År1,0,J175*(1-VLOOKUP($A176,[1]Hugst!$R$5:$W$9,MATCH(ROUNDUP((K$1)/10,0)*10,[1]Hugst!$R$4:$W$4,0))))</f>
        <v>#REF!</v>
      </c>
      <c r="L176" s="168" t="e">
        <f ca="1">IF($C176-L$1&lt;År1,0,K175*(1-VLOOKUP($A176,[1]Hugst!$R$5:$W$9,MATCH(ROUNDUP((L$1)/10,0)*10,[1]Hugst!$R$4:$W$4,0))))</f>
        <v>#REF!</v>
      </c>
      <c r="M176" s="168" t="e">
        <f ca="1">IF($C176-M$1&lt;År1,0,L175*(1-VLOOKUP($A176,[1]Hugst!$R$5:$W$9,MATCH(ROUNDUP((M$1)/10,0)*10,[1]Hugst!$R$4:$W$4,0))))</f>
        <v>#REF!</v>
      </c>
      <c r="N176" s="168" t="e">
        <f ca="1">IF($C176-N$1&lt;År1,0,M175*(1-VLOOKUP($A176,[1]Hugst!$R$5:$W$9,MATCH(ROUNDUP((N$1)/10,0)*10,[1]Hugst!$R$4:$W$4,0))))</f>
        <v>#REF!</v>
      </c>
      <c r="O176" s="168" t="e">
        <f ca="1">IF($C176-O$1&lt;År1,0,N175*(1-VLOOKUP($A176,[1]Hugst!$R$5:$W$9,MATCH(ROUNDUP((O$1)/10,0)*10,[1]Hugst!$R$4:$W$4,0))))</f>
        <v>#REF!</v>
      </c>
      <c r="P176" s="168" t="e">
        <f ca="1">IF($C176-P$1&lt;År1,0,O175*(1-VLOOKUP($A176,[1]Hugst!$R$5:$W$9,MATCH(ROUNDUP((P$1)/10,0)*10,[1]Hugst!$R$4:$W$4,0))))</f>
        <v>#REF!</v>
      </c>
      <c r="Q176" s="168" t="e">
        <f ca="1">IF($C176-Q$1&lt;År1,0,P175*(1-VLOOKUP($A176,[1]Hugst!$R$5:$W$9,MATCH(ROUNDUP((Q$1)/10,0)*10,[1]Hugst!$R$4:$W$4,0))))</f>
        <v>#REF!</v>
      </c>
      <c r="R176" s="168" t="e">
        <f ca="1">IF($C176-R$1&lt;År1,0,Q175*(1-VLOOKUP($A176,[1]Hugst!$R$5:$W$9,MATCH(ROUNDUP((R$1)/10,0)*10,[1]Hugst!$R$4:$W$4,0))))</f>
        <v>#REF!</v>
      </c>
      <c r="S176" s="168" t="e">
        <f ca="1">IF($C176-S$1&lt;År1,0,R175*(1-VLOOKUP($A176,[1]Hugst!$R$5:$W$9,MATCH(ROUNDUP((S$1)/10,0)*10,[1]Hugst!$R$4:$W$4,0))))</f>
        <v>#REF!</v>
      </c>
      <c r="T176" s="168" t="e">
        <f ca="1">IF($C176-T$1&lt;År1,0,S175*(1-VLOOKUP($A176,[1]Hugst!$R$5:$W$9,MATCH(ROUNDUP((T$1)/10,0)*10,[1]Hugst!$R$4:$W$4,0))))</f>
        <v>#REF!</v>
      </c>
      <c r="U176" s="168" t="e">
        <f ca="1">IF($C176-U$1&lt;År1,0,T175*(1-VLOOKUP($A176,[1]Hugst!$R$5:$W$9,MATCH(ROUNDUP((U$1)/10,0)*10,[1]Hugst!$R$4:$W$4,0))))</f>
        <v>#REF!</v>
      </c>
      <c r="V176" s="168" t="e">
        <f ca="1">IF($C176-V$1&lt;År1,0,U175*(1-VLOOKUP($A176,[1]Hugst!$R$5:$W$9,MATCH(ROUNDUP((V$1)/10,0)*10,[1]Hugst!$R$4:$W$4,0))))</f>
        <v>#REF!</v>
      </c>
      <c r="W176" s="168" t="e">
        <f ca="1">IF($C176-W$1&lt;År1,0,V175*(1-VLOOKUP($A176,[1]Hugst!$R$5:$W$9,MATCH(ROUNDUP((W$1)/10,0)*10,[1]Hugst!$R$4:$W$4,0))))</f>
        <v>#REF!</v>
      </c>
      <c r="X176" s="168" t="e">
        <f ca="1">IF($C176-X$1&lt;År1,0,W175*(1-VLOOKUP($A176,[1]Hugst!$R$5:$W$9,MATCH(ROUNDUP((X$1)/10,0)*10,[1]Hugst!$R$4:$W$4,0))))</f>
        <v>#REF!</v>
      </c>
      <c r="Y176" s="168" t="e">
        <f ca="1">IF($C176-Y$1&lt;År1,0,X175*(1-VLOOKUP($A176,[1]Hugst!$R$5:$W$9,MATCH(ROUNDUP((Y$1)/10,0)*10,[1]Hugst!$R$4:$W$4,0))))</f>
        <v>#REF!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 t="e">
        <f t="shared" ca="1" si="3"/>
        <v>#REF!</v>
      </c>
      <c r="F177" s="168" t="e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#REF!</v>
      </c>
      <c r="G177" s="168" t="e">
        <f ca="1">IF($C177-G$1&lt;År1,0,F176*(1-VLOOKUP($A177,[1]Hugst!$R$5:$W$9,MATCH(ROUNDUP((G$1)/10,0)*10,[1]Hugst!$R$4:$W$4,0))))</f>
        <v>#REF!</v>
      </c>
      <c r="H177" s="168" t="e">
        <f ca="1">IF($C177-H$1&lt;År1,0,G176*(1-VLOOKUP($A177,[1]Hugst!$R$5:$W$9,MATCH(ROUNDUP((H$1)/10,0)*10,[1]Hugst!$R$4:$W$4,0))))</f>
        <v>#REF!</v>
      </c>
      <c r="I177" s="168" t="e">
        <f ca="1">IF($C177-I$1&lt;År1,0,H176*(1-VLOOKUP($A177,[1]Hugst!$R$5:$W$9,MATCH(ROUNDUP((I$1)/10,0)*10,[1]Hugst!$R$4:$W$4,0))))</f>
        <v>#REF!</v>
      </c>
      <c r="J177" s="168" t="e">
        <f ca="1">IF($C177-J$1&lt;År1,0,I176*(1-VLOOKUP($A177,[1]Hugst!$R$5:$W$9,MATCH(ROUNDUP((J$1)/10,0)*10,[1]Hugst!$R$4:$W$4,0))))</f>
        <v>#REF!</v>
      </c>
      <c r="K177" s="168" t="e">
        <f ca="1">IF($C177-K$1&lt;År1,0,J176*(1-VLOOKUP($A177,[1]Hugst!$R$5:$W$9,MATCH(ROUNDUP((K$1)/10,0)*10,[1]Hugst!$R$4:$W$4,0))))</f>
        <v>#REF!</v>
      </c>
      <c r="L177" s="168" t="e">
        <f ca="1">IF($C177-L$1&lt;År1,0,K176*(1-VLOOKUP($A177,[1]Hugst!$R$5:$W$9,MATCH(ROUNDUP((L$1)/10,0)*10,[1]Hugst!$R$4:$W$4,0))))</f>
        <v>#REF!</v>
      </c>
      <c r="M177" s="168" t="e">
        <f ca="1">IF($C177-M$1&lt;År1,0,L176*(1-VLOOKUP($A177,[1]Hugst!$R$5:$W$9,MATCH(ROUNDUP((M$1)/10,0)*10,[1]Hugst!$R$4:$W$4,0))))</f>
        <v>#REF!</v>
      </c>
      <c r="N177" s="168" t="e">
        <f ca="1">IF($C177-N$1&lt;År1,0,M176*(1-VLOOKUP($A177,[1]Hugst!$R$5:$W$9,MATCH(ROUNDUP((N$1)/10,0)*10,[1]Hugst!$R$4:$W$4,0))))</f>
        <v>#REF!</v>
      </c>
      <c r="O177" s="168" t="e">
        <f ca="1">IF($C177-O$1&lt;År1,0,N176*(1-VLOOKUP($A177,[1]Hugst!$R$5:$W$9,MATCH(ROUNDUP((O$1)/10,0)*10,[1]Hugst!$R$4:$W$4,0))))</f>
        <v>#REF!</v>
      </c>
      <c r="P177" s="168" t="e">
        <f ca="1">IF($C177-P$1&lt;År1,0,O176*(1-VLOOKUP($A177,[1]Hugst!$R$5:$W$9,MATCH(ROUNDUP((P$1)/10,0)*10,[1]Hugst!$R$4:$W$4,0))))</f>
        <v>#REF!</v>
      </c>
      <c r="Q177" s="168" t="e">
        <f ca="1">IF($C177-Q$1&lt;År1,0,P176*(1-VLOOKUP($A177,[1]Hugst!$R$5:$W$9,MATCH(ROUNDUP((Q$1)/10,0)*10,[1]Hugst!$R$4:$W$4,0))))</f>
        <v>#REF!</v>
      </c>
      <c r="R177" s="168" t="e">
        <f ca="1">IF($C177-R$1&lt;År1,0,Q176*(1-VLOOKUP($A177,[1]Hugst!$R$5:$W$9,MATCH(ROUNDUP((R$1)/10,0)*10,[1]Hugst!$R$4:$W$4,0))))</f>
        <v>#REF!</v>
      </c>
      <c r="S177" s="168" t="e">
        <f ca="1">IF($C177-S$1&lt;År1,0,R176*(1-VLOOKUP($A177,[1]Hugst!$R$5:$W$9,MATCH(ROUNDUP((S$1)/10,0)*10,[1]Hugst!$R$4:$W$4,0))))</f>
        <v>#REF!</v>
      </c>
      <c r="T177" s="168" t="e">
        <f ca="1">IF($C177-T$1&lt;År1,0,S176*(1-VLOOKUP($A177,[1]Hugst!$R$5:$W$9,MATCH(ROUNDUP((T$1)/10,0)*10,[1]Hugst!$R$4:$W$4,0))))</f>
        <v>#REF!</v>
      </c>
      <c r="U177" s="168" t="e">
        <f ca="1">IF($C177-U$1&lt;År1,0,T176*(1-VLOOKUP($A177,[1]Hugst!$R$5:$W$9,MATCH(ROUNDUP((U$1)/10,0)*10,[1]Hugst!$R$4:$W$4,0))))</f>
        <v>#REF!</v>
      </c>
      <c r="V177" s="168" t="e">
        <f ca="1">IF($C177-V$1&lt;År1,0,U176*(1-VLOOKUP($A177,[1]Hugst!$R$5:$W$9,MATCH(ROUNDUP((V$1)/10,0)*10,[1]Hugst!$R$4:$W$4,0))))</f>
        <v>#REF!</v>
      </c>
      <c r="W177" s="168" t="e">
        <f ca="1">IF($C177-W$1&lt;År1,0,V176*(1-VLOOKUP($A177,[1]Hugst!$R$5:$W$9,MATCH(ROUNDUP((W$1)/10,0)*10,[1]Hugst!$R$4:$W$4,0))))</f>
        <v>#REF!</v>
      </c>
      <c r="X177" s="168" t="e">
        <f ca="1">IF($C177-X$1&lt;År1,0,W176*(1-VLOOKUP($A177,[1]Hugst!$R$5:$W$9,MATCH(ROUNDUP((X$1)/10,0)*10,[1]Hugst!$R$4:$W$4,0))))</f>
        <v>#REF!</v>
      </c>
      <c r="Y177" s="168" t="e">
        <f ca="1">IF($C177-Y$1&lt;År1,0,X176*(1-VLOOKUP($A177,[1]Hugst!$R$5:$W$9,MATCH(ROUNDUP((Y$1)/10,0)*10,[1]Hugst!$R$4:$W$4,0))))</f>
        <v>#REF!</v>
      </c>
      <c r="Z177" s="168" t="e">
        <f ca="1">IF($C177-Z$1&lt;År1,0,Y176*(1-VLOOKUP($A177,[1]Hugst!$R$5:$W$9,MATCH(ROUNDUP((Z$1)/10,0)*10,[1]Hugst!$R$4:$W$4,0))))</f>
        <v>#REF!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 t="e">
        <f t="shared" ca="1" si="3"/>
        <v>#REF!</v>
      </c>
      <c r="F178" s="168" t="e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#REF!</v>
      </c>
      <c r="G178" s="168" t="e">
        <f ca="1">IF($C178-G$1&lt;År1,0,F177*(1-VLOOKUP($A178,[1]Hugst!$R$5:$W$9,MATCH(ROUNDUP((G$1)/10,0)*10,[1]Hugst!$R$4:$W$4,0))))</f>
        <v>#REF!</v>
      </c>
      <c r="H178" s="168" t="e">
        <f ca="1">IF($C178-H$1&lt;År1,0,G177*(1-VLOOKUP($A178,[1]Hugst!$R$5:$W$9,MATCH(ROUNDUP((H$1)/10,0)*10,[1]Hugst!$R$4:$W$4,0))))</f>
        <v>#REF!</v>
      </c>
      <c r="I178" s="168" t="e">
        <f ca="1">IF($C178-I$1&lt;År1,0,H177*(1-VLOOKUP($A178,[1]Hugst!$R$5:$W$9,MATCH(ROUNDUP((I$1)/10,0)*10,[1]Hugst!$R$4:$W$4,0))))</f>
        <v>#REF!</v>
      </c>
      <c r="J178" s="168" t="e">
        <f ca="1">IF($C178-J$1&lt;År1,0,I177*(1-VLOOKUP($A178,[1]Hugst!$R$5:$W$9,MATCH(ROUNDUP((J$1)/10,0)*10,[1]Hugst!$R$4:$W$4,0))))</f>
        <v>#REF!</v>
      </c>
      <c r="K178" s="168" t="e">
        <f ca="1">IF($C178-K$1&lt;År1,0,J177*(1-VLOOKUP($A178,[1]Hugst!$R$5:$W$9,MATCH(ROUNDUP((K$1)/10,0)*10,[1]Hugst!$R$4:$W$4,0))))</f>
        <v>#REF!</v>
      </c>
      <c r="L178" s="168" t="e">
        <f ca="1">IF($C178-L$1&lt;År1,0,K177*(1-VLOOKUP($A178,[1]Hugst!$R$5:$W$9,MATCH(ROUNDUP((L$1)/10,0)*10,[1]Hugst!$R$4:$W$4,0))))</f>
        <v>#REF!</v>
      </c>
      <c r="M178" s="168" t="e">
        <f ca="1">IF($C178-M$1&lt;År1,0,L177*(1-VLOOKUP($A178,[1]Hugst!$R$5:$W$9,MATCH(ROUNDUP((M$1)/10,0)*10,[1]Hugst!$R$4:$W$4,0))))</f>
        <v>#REF!</v>
      </c>
      <c r="N178" s="168" t="e">
        <f ca="1">IF($C178-N$1&lt;År1,0,M177*(1-VLOOKUP($A178,[1]Hugst!$R$5:$W$9,MATCH(ROUNDUP((N$1)/10,0)*10,[1]Hugst!$R$4:$W$4,0))))</f>
        <v>#REF!</v>
      </c>
      <c r="O178" s="168" t="e">
        <f ca="1">IF($C178-O$1&lt;År1,0,N177*(1-VLOOKUP($A178,[1]Hugst!$R$5:$W$9,MATCH(ROUNDUP((O$1)/10,0)*10,[1]Hugst!$R$4:$W$4,0))))</f>
        <v>#REF!</v>
      </c>
      <c r="P178" s="168" t="e">
        <f ca="1">IF($C178-P$1&lt;År1,0,O177*(1-VLOOKUP($A178,[1]Hugst!$R$5:$W$9,MATCH(ROUNDUP((P$1)/10,0)*10,[1]Hugst!$R$4:$W$4,0))))</f>
        <v>#REF!</v>
      </c>
      <c r="Q178" s="168" t="e">
        <f ca="1">IF($C178-Q$1&lt;År1,0,P177*(1-VLOOKUP($A178,[1]Hugst!$R$5:$W$9,MATCH(ROUNDUP((Q$1)/10,0)*10,[1]Hugst!$R$4:$W$4,0))))</f>
        <v>#REF!</v>
      </c>
      <c r="R178" s="168" t="e">
        <f ca="1">IF($C178-R$1&lt;År1,0,Q177*(1-VLOOKUP($A178,[1]Hugst!$R$5:$W$9,MATCH(ROUNDUP((R$1)/10,0)*10,[1]Hugst!$R$4:$W$4,0))))</f>
        <v>#REF!</v>
      </c>
      <c r="S178" s="168" t="e">
        <f ca="1">IF($C178-S$1&lt;År1,0,R177*(1-VLOOKUP($A178,[1]Hugst!$R$5:$W$9,MATCH(ROUNDUP((S$1)/10,0)*10,[1]Hugst!$R$4:$W$4,0))))</f>
        <v>#REF!</v>
      </c>
      <c r="T178" s="168" t="e">
        <f ca="1">IF($C178-T$1&lt;År1,0,S177*(1-VLOOKUP($A178,[1]Hugst!$R$5:$W$9,MATCH(ROUNDUP((T$1)/10,0)*10,[1]Hugst!$R$4:$W$4,0))))</f>
        <v>#REF!</v>
      </c>
      <c r="U178" s="168" t="e">
        <f ca="1">IF($C178-U$1&lt;År1,0,T177*(1-VLOOKUP($A178,[1]Hugst!$R$5:$W$9,MATCH(ROUNDUP((U$1)/10,0)*10,[1]Hugst!$R$4:$W$4,0))))</f>
        <v>#REF!</v>
      </c>
      <c r="V178" s="168" t="e">
        <f ca="1">IF($C178-V$1&lt;År1,0,U177*(1-VLOOKUP($A178,[1]Hugst!$R$5:$W$9,MATCH(ROUNDUP((V$1)/10,0)*10,[1]Hugst!$R$4:$W$4,0))))</f>
        <v>#REF!</v>
      </c>
      <c r="W178" s="168" t="e">
        <f ca="1">IF($C178-W$1&lt;År1,0,V177*(1-VLOOKUP($A178,[1]Hugst!$R$5:$W$9,MATCH(ROUNDUP((W$1)/10,0)*10,[1]Hugst!$R$4:$W$4,0))))</f>
        <v>#REF!</v>
      </c>
      <c r="X178" s="168" t="e">
        <f ca="1">IF($C178-X$1&lt;År1,0,W177*(1-VLOOKUP($A178,[1]Hugst!$R$5:$W$9,MATCH(ROUNDUP((X$1)/10,0)*10,[1]Hugst!$R$4:$W$4,0))))</f>
        <v>#REF!</v>
      </c>
      <c r="Y178" s="168" t="e">
        <f ca="1">IF($C178-Y$1&lt;År1,0,X177*(1-VLOOKUP($A178,[1]Hugst!$R$5:$W$9,MATCH(ROUNDUP((Y$1)/10,0)*10,[1]Hugst!$R$4:$W$4,0))))</f>
        <v>#REF!</v>
      </c>
      <c r="Z178" s="168" t="e">
        <f ca="1">IF($C178-Z$1&lt;År1,0,Y177*(1-VLOOKUP($A178,[1]Hugst!$R$5:$W$9,MATCH(ROUNDUP((Z$1)/10,0)*10,[1]Hugst!$R$4:$W$4,0))))</f>
        <v>#REF!</v>
      </c>
      <c r="AA178" s="168" t="e">
        <f ca="1">IF($C178-AA$1&lt;År1,0,Z177*(1-VLOOKUP($A178,[1]Hugst!$R$5:$W$9,MATCH(ROUNDUP((AA$1)/10,0)*10,[1]Hugst!$R$4:$W$4,0))))</f>
        <v>#REF!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 t="e">
        <f t="shared" ca="1" si="3"/>
        <v>#REF!</v>
      </c>
      <c r="F179" s="168" t="e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#REF!</v>
      </c>
      <c r="G179" s="168" t="e">
        <f ca="1">IF($C179-G$1&lt;År1,0,F178*(1-VLOOKUP($A179,[1]Hugst!$R$5:$W$9,MATCH(ROUNDUP((G$1)/10,0)*10,[1]Hugst!$R$4:$W$4,0))))</f>
        <v>#REF!</v>
      </c>
      <c r="H179" s="168" t="e">
        <f ca="1">IF($C179-H$1&lt;År1,0,G178*(1-VLOOKUP($A179,[1]Hugst!$R$5:$W$9,MATCH(ROUNDUP((H$1)/10,0)*10,[1]Hugst!$R$4:$W$4,0))))</f>
        <v>#REF!</v>
      </c>
      <c r="I179" s="168" t="e">
        <f ca="1">IF($C179-I$1&lt;År1,0,H178*(1-VLOOKUP($A179,[1]Hugst!$R$5:$W$9,MATCH(ROUNDUP((I$1)/10,0)*10,[1]Hugst!$R$4:$W$4,0))))</f>
        <v>#REF!</v>
      </c>
      <c r="J179" s="168" t="e">
        <f ca="1">IF($C179-J$1&lt;År1,0,I178*(1-VLOOKUP($A179,[1]Hugst!$R$5:$W$9,MATCH(ROUNDUP((J$1)/10,0)*10,[1]Hugst!$R$4:$W$4,0))))</f>
        <v>#REF!</v>
      </c>
      <c r="K179" s="168" t="e">
        <f ca="1">IF($C179-K$1&lt;År1,0,J178*(1-VLOOKUP($A179,[1]Hugst!$R$5:$W$9,MATCH(ROUNDUP((K$1)/10,0)*10,[1]Hugst!$R$4:$W$4,0))))</f>
        <v>#REF!</v>
      </c>
      <c r="L179" s="168" t="e">
        <f ca="1">IF($C179-L$1&lt;År1,0,K178*(1-VLOOKUP($A179,[1]Hugst!$R$5:$W$9,MATCH(ROUNDUP((L$1)/10,0)*10,[1]Hugst!$R$4:$W$4,0))))</f>
        <v>#REF!</v>
      </c>
      <c r="M179" s="168" t="e">
        <f ca="1">IF($C179-M$1&lt;År1,0,L178*(1-VLOOKUP($A179,[1]Hugst!$R$5:$W$9,MATCH(ROUNDUP((M$1)/10,0)*10,[1]Hugst!$R$4:$W$4,0))))</f>
        <v>#REF!</v>
      </c>
      <c r="N179" s="168" t="e">
        <f ca="1">IF($C179-N$1&lt;År1,0,M178*(1-VLOOKUP($A179,[1]Hugst!$R$5:$W$9,MATCH(ROUNDUP((N$1)/10,0)*10,[1]Hugst!$R$4:$W$4,0))))</f>
        <v>#REF!</v>
      </c>
      <c r="O179" s="168" t="e">
        <f ca="1">IF($C179-O$1&lt;År1,0,N178*(1-VLOOKUP($A179,[1]Hugst!$R$5:$W$9,MATCH(ROUNDUP((O$1)/10,0)*10,[1]Hugst!$R$4:$W$4,0))))</f>
        <v>#REF!</v>
      </c>
      <c r="P179" s="168" t="e">
        <f ca="1">IF($C179-P$1&lt;År1,0,O178*(1-VLOOKUP($A179,[1]Hugst!$R$5:$W$9,MATCH(ROUNDUP((P$1)/10,0)*10,[1]Hugst!$R$4:$W$4,0))))</f>
        <v>#REF!</v>
      </c>
      <c r="Q179" s="168" t="e">
        <f ca="1">IF($C179-Q$1&lt;År1,0,P178*(1-VLOOKUP($A179,[1]Hugst!$R$5:$W$9,MATCH(ROUNDUP((Q$1)/10,0)*10,[1]Hugst!$R$4:$W$4,0))))</f>
        <v>#REF!</v>
      </c>
      <c r="R179" s="168" t="e">
        <f ca="1">IF($C179-R$1&lt;År1,0,Q178*(1-VLOOKUP($A179,[1]Hugst!$R$5:$W$9,MATCH(ROUNDUP((R$1)/10,0)*10,[1]Hugst!$R$4:$W$4,0))))</f>
        <v>#REF!</v>
      </c>
      <c r="S179" s="168" t="e">
        <f ca="1">IF($C179-S$1&lt;År1,0,R178*(1-VLOOKUP($A179,[1]Hugst!$R$5:$W$9,MATCH(ROUNDUP((S$1)/10,0)*10,[1]Hugst!$R$4:$W$4,0))))</f>
        <v>#REF!</v>
      </c>
      <c r="T179" s="168" t="e">
        <f ca="1">IF($C179-T$1&lt;År1,0,S178*(1-VLOOKUP($A179,[1]Hugst!$R$5:$W$9,MATCH(ROUNDUP((T$1)/10,0)*10,[1]Hugst!$R$4:$W$4,0))))</f>
        <v>#REF!</v>
      </c>
      <c r="U179" s="168" t="e">
        <f ca="1">IF($C179-U$1&lt;År1,0,T178*(1-VLOOKUP($A179,[1]Hugst!$R$5:$W$9,MATCH(ROUNDUP((U$1)/10,0)*10,[1]Hugst!$R$4:$W$4,0))))</f>
        <v>#REF!</v>
      </c>
      <c r="V179" s="168" t="e">
        <f ca="1">IF($C179-V$1&lt;År1,0,U178*(1-VLOOKUP($A179,[1]Hugst!$R$5:$W$9,MATCH(ROUNDUP((V$1)/10,0)*10,[1]Hugst!$R$4:$W$4,0))))</f>
        <v>#REF!</v>
      </c>
      <c r="W179" s="168" t="e">
        <f ca="1">IF($C179-W$1&lt;År1,0,V178*(1-VLOOKUP($A179,[1]Hugst!$R$5:$W$9,MATCH(ROUNDUP((W$1)/10,0)*10,[1]Hugst!$R$4:$W$4,0))))</f>
        <v>#REF!</v>
      </c>
      <c r="X179" s="168" t="e">
        <f ca="1">IF($C179-X$1&lt;År1,0,W178*(1-VLOOKUP($A179,[1]Hugst!$R$5:$W$9,MATCH(ROUNDUP((X$1)/10,0)*10,[1]Hugst!$R$4:$W$4,0))))</f>
        <v>#REF!</v>
      </c>
      <c r="Y179" s="168" t="e">
        <f ca="1">IF($C179-Y$1&lt;År1,0,X178*(1-VLOOKUP($A179,[1]Hugst!$R$5:$W$9,MATCH(ROUNDUP((Y$1)/10,0)*10,[1]Hugst!$R$4:$W$4,0))))</f>
        <v>#REF!</v>
      </c>
      <c r="Z179" s="168" t="e">
        <f ca="1">IF($C179-Z$1&lt;År1,0,Y178*(1-VLOOKUP($A179,[1]Hugst!$R$5:$W$9,MATCH(ROUNDUP((Z$1)/10,0)*10,[1]Hugst!$R$4:$W$4,0))))</f>
        <v>#REF!</v>
      </c>
      <c r="AA179" s="168" t="e">
        <f ca="1">IF($C179-AA$1&lt;År1,0,Z178*(1-VLOOKUP($A179,[1]Hugst!$R$5:$W$9,MATCH(ROUNDUP((AA$1)/10,0)*10,[1]Hugst!$R$4:$W$4,0))))</f>
        <v>#REF!</v>
      </c>
      <c r="AB179" s="168" t="e">
        <f ca="1">IF($C179-AB$1&lt;År1,0,AA178*(1-VLOOKUP($A179,[1]Hugst!$R$5:$W$9,MATCH(ROUNDUP((AB$1)/10,0)*10,[1]Hugst!$R$4:$W$4,0))))</f>
        <v>#REF!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 t="e">
        <f t="shared" ca="1" si="3"/>
        <v>#REF!</v>
      </c>
      <c r="F180" s="168" t="e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#REF!</v>
      </c>
      <c r="G180" s="168" t="e">
        <f ca="1">IF($C180-G$1&lt;År1,0,F179*(1-VLOOKUP($A180,[1]Hugst!$R$5:$W$9,MATCH(ROUNDUP((G$1)/10,0)*10,[1]Hugst!$R$4:$W$4,0))))</f>
        <v>#REF!</v>
      </c>
      <c r="H180" s="168" t="e">
        <f ca="1">IF($C180-H$1&lt;År1,0,G179*(1-VLOOKUP($A180,[1]Hugst!$R$5:$W$9,MATCH(ROUNDUP((H$1)/10,0)*10,[1]Hugst!$R$4:$W$4,0))))</f>
        <v>#REF!</v>
      </c>
      <c r="I180" s="168" t="e">
        <f ca="1">IF($C180-I$1&lt;År1,0,H179*(1-VLOOKUP($A180,[1]Hugst!$R$5:$W$9,MATCH(ROUNDUP((I$1)/10,0)*10,[1]Hugst!$R$4:$W$4,0))))</f>
        <v>#REF!</v>
      </c>
      <c r="J180" s="168" t="e">
        <f ca="1">IF($C180-J$1&lt;År1,0,I179*(1-VLOOKUP($A180,[1]Hugst!$R$5:$W$9,MATCH(ROUNDUP((J$1)/10,0)*10,[1]Hugst!$R$4:$W$4,0))))</f>
        <v>#REF!</v>
      </c>
      <c r="K180" s="168" t="e">
        <f ca="1">IF($C180-K$1&lt;År1,0,J179*(1-VLOOKUP($A180,[1]Hugst!$R$5:$W$9,MATCH(ROUNDUP((K$1)/10,0)*10,[1]Hugst!$R$4:$W$4,0))))</f>
        <v>#REF!</v>
      </c>
      <c r="L180" s="168" t="e">
        <f ca="1">IF($C180-L$1&lt;År1,0,K179*(1-VLOOKUP($A180,[1]Hugst!$R$5:$W$9,MATCH(ROUNDUP((L$1)/10,0)*10,[1]Hugst!$R$4:$W$4,0))))</f>
        <v>#REF!</v>
      </c>
      <c r="M180" s="168" t="e">
        <f ca="1">IF($C180-M$1&lt;År1,0,L179*(1-VLOOKUP($A180,[1]Hugst!$R$5:$W$9,MATCH(ROUNDUP((M$1)/10,0)*10,[1]Hugst!$R$4:$W$4,0))))</f>
        <v>#REF!</v>
      </c>
      <c r="N180" s="168" t="e">
        <f ca="1">IF($C180-N$1&lt;År1,0,M179*(1-VLOOKUP($A180,[1]Hugst!$R$5:$W$9,MATCH(ROUNDUP((N$1)/10,0)*10,[1]Hugst!$R$4:$W$4,0))))</f>
        <v>#REF!</v>
      </c>
      <c r="O180" s="168" t="e">
        <f ca="1">IF($C180-O$1&lt;År1,0,N179*(1-VLOOKUP($A180,[1]Hugst!$R$5:$W$9,MATCH(ROUNDUP((O$1)/10,0)*10,[1]Hugst!$R$4:$W$4,0))))</f>
        <v>#REF!</v>
      </c>
      <c r="P180" s="168" t="e">
        <f ca="1">IF($C180-P$1&lt;År1,0,O179*(1-VLOOKUP($A180,[1]Hugst!$R$5:$W$9,MATCH(ROUNDUP((P$1)/10,0)*10,[1]Hugst!$R$4:$W$4,0))))</f>
        <v>#REF!</v>
      </c>
      <c r="Q180" s="168" t="e">
        <f ca="1">IF($C180-Q$1&lt;År1,0,P179*(1-VLOOKUP($A180,[1]Hugst!$R$5:$W$9,MATCH(ROUNDUP((Q$1)/10,0)*10,[1]Hugst!$R$4:$W$4,0))))</f>
        <v>#REF!</v>
      </c>
      <c r="R180" s="168" t="e">
        <f ca="1">IF($C180-R$1&lt;År1,0,Q179*(1-VLOOKUP($A180,[1]Hugst!$R$5:$W$9,MATCH(ROUNDUP((R$1)/10,0)*10,[1]Hugst!$R$4:$W$4,0))))</f>
        <v>#REF!</v>
      </c>
      <c r="S180" s="168" t="e">
        <f ca="1">IF($C180-S$1&lt;År1,0,R179*(1-VLOOKUP($A180,[1]Hugst!$R$5:$W$9,MATCH(ROUNDUP((S$1)/10,0)*10,[1]Hugst!$R$4:$W$4,0))))</f>
        <v>#REF!</v>
      </c>
      <c r="T180" s="168" t="e">
        <f ca="1">IF($C180-T$1&lt;År1,0,S179*(1-VLOOKUP($A180,[1]Hugst!$R$5:$W$9,MATCH(ROUNDUP((T$1)/10,0)*10,[1]Hugst!$R$4:$W$4,0))))</f>
        <v>#REF!</v>
      </c>
      <c r="U180" s="168" t="e">
        <f ca="1">IF($C180-U$1&lt;År1,0,T179*(1-VLOOKUP($A180,[1]Hugst!$R$5:$W$9,MATCH(ROUNDUP((U$1)/10,0)*10,[1]Hugst!$R$4:$W$4,0))))</f>
        <v>#REF!</v>
      </c>
      <c r="V180" s="168" t="e">
        <f ca="1">IF($C180-V$1&lt;År1,0,U179*(1-VLOOKUP($A180,[1]Hugst!$R$5:$W$9,MATCH(ROUNDUP((V$1)/10,0)*10,[1]Hugst!$R$4:$W$4,0))))</f>
        <v>#REF!</v>
      </c>
      <c r="W180" s="168" t="e">
        <f ca="1">IF($C180-W$1&lt;År1,0,V179*(1-VLOOKUP($A180,[1]Hugst!$R$5:$W$9,MATCH(ROUNDUP((W$1)/10,0)*10,[1]Hugst!$R$4:$W$4,0))))</f>
        <v>#REF!</v>
      </c>
      <c r="X180" s="168" t="e">
        <f ca="1">IF($C180-X$1&lt;År1,0,W179*(1-VLOOKUP($A180,[1]Hugst!$R$5:$W$9,MATCH(ROUNDUP((X$1)/10,0)*10,[1]Hugst!$R$4:$W$4,0))))</f>
        <v>#REF!</v>
      </c>
      <c r="Y180" s="168" t="e">
        <f ca="1">IF($C180-Y$1&lt;År1,0,X179*(1-VLOOKUP($A180,[1]Hugst!$R$5:$W$9,MATCH(ROUNDUP((Y$1)/10,0)*10,[1]Hugst!$R$4:$W$4,0))))</f>
        <v>#REF!</v>
      </c>
      <c r="Z180" s="168" t="e">
        <f ca="1">IF($C180-Z$1&lt;År1,0,Y179*(1-VLOOKUP($A180,[1]Hugst!$R$5:$W$9,MATCH(ROUNDUP((Z$1)/10,0)*10,[1]Hugst!$R$4:$W$4,0))))</f>
        <v>#REF!</v>
      </c>
      <c r="AA180" s="168" t="e">
        <f ca="1">IF($C180-AA$1&lt;År1,0,Z179*(1-VLOOKUP($A180,[1]Hugst!$R$5:$W$9,MATCH(ROUNDUP((AA$1)/10,0)*10,[1]Hugst!$R$4:$W$4,0))))</f>
        <v>#REF!</v>
      </c>
      <c r="AB180" s="168" t="e">
        <f ca="1">IF($C180-AB$1&lt;År1,0,AA179*(1-VLOOKUP($A180,[1]Hugst!$R$5:$W$9,MATCH(ROUNDUP((AB$1)/10,0)*10,[1]Hugst!$R$4:$W$4,0))))</f>
        <v>#REF!</v>
      </c>
      <c r="AC180" s="168" t="e">
        <f ca="1">IF($C180-AC$1&lt;År1,0,AB179*(1-VLOOKUP($A180,[1]Hugst!$R$5:$W$9,MATCH(ROUNDUP((AC$1)/10,0)*10,[1]Hugst!$R$4:$W$4,0))))</f>
        <v>#REF!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 t="e">
        <f t="shared" ca="1" si="3"/>
        <v>#REF!</v>
      </c>
      <c r="F181" s="168" t="e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#REF!</v>
      </c>
      <c r="G181" s="168" t="e">
        <f ca="1">IF($C181-G$1&lt;År1,0,F180*(1-VLOOKUP($A181,[1]Hugst!$R$5:$W$9,MATCH(ROUNDUP((G$1)/10,0)*10,[1]Hugst!$R$4:$W$4,0))))</f>
        <v>#REF!</v>
      </c>
      <c r="H181" s="168" t="e">
        <f ca="1">IF($C181-H$1&lt;År1,0,G180*(1-VLOOKUP($A181,[1]Hugst!$R$5:$W$9,MATCH(ROUNDUP((H$1)/10,0)*10,[1]Hugst!$R$4:$W$4,0))))</f>
        <v>#REF!</v>
      </c>
      <c r="I181" s="168" t="e">
        <f ca="1">IF($C181-I$1&lt;År1,0,H180*(1-VLOOKUP($A181,[1]Hugst!$R$5:$W$9,MATCH(ROUNDUP((I$1)/10,0)*10,[1]Hugst!$R$4:$W$4,0))))</f>
        <v>#REF!</v>
      </c>
      <c r="J181" s="168" t="e">
        <f ca="1">IF($C181-J$1&lt;År1,0,I180*(1-VLOOKUP($A181,[1]Hugst!$R$5:$W$9,MATCH(ROUNDUP((J$1)/10,0)*10,[1]Hugst!$R$4:$W$4,0))))</f>
        <v>#REF!</v>
      </c>
      <c r="K181" s="168" t="e">
        <f ca="1">IF($C181-K$1&lt;År1,0,J180*(1-VLOOKUP($A181,[1]Hugst!$R$5:$W$9,MATCH(ROUNDUP((K$1)/10,0)*10,[1]Hugst!$R$4:$W$4,0))))</f>
        <v>#REF!</v>
      </c>
      <c r="L181" s="168" t="e">
        <f ca="1">IF($C181-L$1&lt;År1,0,K180*(1-VLOOKUP($A181,[1]Hugst!$R$5:$W$9,MATCH(ROUNDUP((L$1)/10,0)*10,[1]Hugst!$R$4:$W$4,0))))</f>
        <v>#REF!</v>
      </c>
      <c r="M181" s="168" t="e">
        <f ca="1">IF($C181-M$1&lt;År1,0,L180*(1-VLOOKUP($A181,[1]Hugst!$R$5:$W$9,MATCH(ROUNDUP((M$1)/10,0)*10,[1]Hugst!$R$4:$W$4,0))))</f>
        <v>#REF!</v>
      </c>
      <c r="N181" s="168" t="e">
        <f ca="1">IF($C181-N$1&lt;År1,0,M180*(1-VLOOKUP($A181,[1]Hugst!$R$5:$W$9,MATCH(ROUNDUP((N$1)/10,0)*10,[1]Hugst!$R$4:$W$4,0))))</f>
        <v>#REF!</v>
      </c>
      <c r="O181" s="168" t="e">
        <f ca="1">IF($C181-O$1&lt;År1,0,N180*(1-VLOOKUP($A181,[1]Hugst!$R$5:$W$9,MATCH(ROUNDUP((O$1)/10,0)*10,[1]Hugst!$R$4:$W$4,0))))</f>
        <v>#REF!</v>
      </c>
      <c r="P181" s="168" t="e">
        <f ca="1">IF($C181-P$1&lt;År1,0,O180*(1-VLOOKUP($A181,[1]Hugst!$R$5:$W$9,MATCH(ROUNDUP((P$1)/10,0)*10,[1]Hugst!$R$4:$W$4,0))))</f>
        <v>#REF!</v>
      </c>
      <c r="Q181" s="168" t="e">
        <f ca="1">IF($C181-Q$1&lt;År1,0,P180*(1-VLOOKUP($A181,[1]Hugst!$R$5:$W$9,MATCH(ROUNDUP((Q$1)/10,0)*10,[1]Hugst!$R$4:$W$4,0))))</f>
        <v>#REF!</v>
      </c>
      <c r="R181" s="168" t="e">
        <f ca="1">IF($C181-R$1&lt;År1,0,Q180*(1-VLOOKUP($A181,[1]Hugst!$R$5:$W$9,MATCH(ROUNDUP((R$1)/10,0)*10,[1]Hugst!$R$4:$W$4,0))))</f>
        <v>#REF!</v>
      </c>
      <c r="S181" s="168" t="e">
        <f ca="1">IF($C181-S$1&lt;År1,0,R180*(1-VLOOKUP($A181,[1]Hugst!$R$5:$W$9,MATCH(ROUNDUP((S$1)/10,0)*10,[1]Hugst!$R$4:$W$4,0))))</f>
        <v>#REF!</v>
      </c>
      <c r="T181" s="168" t="e">
        <f ca="1">IF($C181-T$1&lt;År1,0,S180*(1-VLOOKUP($A181,[1]Hugst!$R$5:$W$9,MATCH(ROUNDUP((T$1)/10,0)*10,[1]Hugst!$R$4:$W$4,0))))</f>
        <v>#REF!</v>
      </c>
      <c r="U181" s="168" t="e">
        <f ca="1">IF($C181-U$1&lt;År1,0,T180*(1-VLOOKUP($A181,[1]Hugst!$R$5:$W$9,MATCH(ROUNDUP((U$1)/10,0)*10,[1]Hugst!$R$4:$W$4,0))))</f>
        <v>#REF!</v>
      </c>
      <c r="V181" s="168" t="e">
        <f ca="1">IF($C181-V$1&lt;År1,0,U180*(1-VLOOKUP($A181,[1]Hugst!$R$5:$W$9,MATCH(ROUNDUP((V$1)/10,0)*10,[1]Hugst!$R$4:$W$4,0))))</f>
        <v>#REF!</v>
      </c>
      <c r="W181" s="168" t="e">
        <f ca="1">IF($C181-W$1&lt;År1,0,V180*(1-VLOOKUP($A181,[1]Hugst!$R$5:$W$9,MATCH(ROUNDUP((W$1)/10,0)*10,[1]Hugst!$R$4:$W$4,0))))</f>
        <v>#REF!</v>
      </c>
      <c r="X181" s="168" t="e">
        <f ca="1">IF($C181-X$1&lt;År1,0,W180*(1-VLOOKUP($A181,[1]Hugst!$R$5:$W$9,MATCH(ROUNDUP((X$1)/10,0)*10,[1]Hugst!$R$4:$W$4,0))))</f>
        <v>#REF!</v>
      </c>
      <c r="Y181" s="168" t="e">
        <f ca="1">IF($C181-Y$1&lt;År1,0,X180*(1-VLOOKUP($A181,[1]Hugst!$R$5:$W$9,MATCH(ROUNDUP((Y$1)/10,0)*10,[1]Hugst!$R$4:$W$4,0))))</f>
        <v>#REF!</v>
      </c>
      <c r="Z181" s="168" t="e">
        <f ca="1">IF($C181-Z$1&lt;År1,0,Y180*(1-VLOOKUP($A181,[1]Hugst!$R$5:$W$9,MATCH(ROUNDUP((Z$1)/10,0)*10,[1]Hugst!$R$4:$W$4,0))))</f>
        <v>#REF!</v>
      </c>
      <c r="AA181" s="168" t="e">
        <f ca="1">IF($C181-AA$1&lt;År1,0,Z180*(1-VLOOKUP($A181,[1]Hugst!$R$5:$W$9,MATCH(ROUNDUP((AA$1)/10,0)*10,[1]Hugst!$R$4:$W$4,0))))</f>
        <v>#REF!</v>
      </c>
      <c r="AB181" s="168" t="e">
        <f ca="1">IF($C181-AB$1&lt;År1,0,AA180*(1-VLOOKUP($A181,[1]Hugst!$R$5:$W$9,MATCH(ROUNDUP((AB$1)/10,0)*10,[1]Hugst!$R$4:$W$4,0))))</f>
        <v>#REF!</v>
      </c>
      <c r="AC181" s="168" t="e">
        <f ca="1">IF($C181-AC$1&lt;År1,0,AB180*(1-VLOOKUP($A181,[1]Hugst!$R$5:$W$9,MATCH(ROUNDUP((AC$1)/10,0)*10,[1]Hugst!$R$4:$W$4,0))))</f>
        <v>#REF!</v>
      </c>
      <c r="AD181" s="168" t="e">
        <f ca="1">IF($C181-AD$1&lt;År1,0,AC180*(1-VLOOKUP($A181,[1]Hugst!$R$5:$W$9,MATCH(ROUNDUP((AD$1)/10,0)*10,[1]Hugst!$R$4:$W$4,0))))</f>
        <v>#REF!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 t="e">
        <f t="shared" ca="1" si="3"/>
        <v>#REF!</v>
      </c>
      <c r="F182" s="168" t="e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#REF!</v>
      </c>
      <c r="G182" s="168" t="e">
        <f ca="1">IF($C182-G$1&lt;År1,0,F181*(1-VLOOKUP($A182,[1]Hugst!$R$5:$W$9,MATCH(ROUNDUP((G$1)/10,0)*10,[1]Hugst!$R$4:$W$4,0))))</f>
        <v>#REF!</v>
      </c>
      <c r="H182" s="168" t="e">
        <f ca="1">IF($C182-H$1&lt;År1,0,G181*(1-VLOOKUP($A182,[1]Hugst!$R$5:$W$9,MATCH(ROUNDUP((H$1)/10,0)*10,[1]Hugst!$R$4:$W$4,0))))</f>
        <v>#REF!</v>
      </c>
      <c r="I182" s="168" t="e">
        <f ca="1">IF($C182-I$1&lt;År1,0,H181*(1-VLOOKUP($A182,[1]Hugst!$R$5:$W$9,MATCH(ROUNDUP((I$1)/10,0)*10,[1]Hugst!$R$4:$W$4,0))))</f>
        <v>#REF!</v>
      </c>
      <c r="J182" s="168" t="e">
        <f ca="1">IF($C182-J$1&lt;År1,0,I181*(1-VLOOKUP($A182,[1]Hugst!$R$5:$W$9,MATCH(ROUNDUP((J$1)/10,0)*10,[1]Hugst!$R$4:$W$4,0))))</f>
        <v>#REF!</v>
      </c>
      <c r="K182" s="168" t="e">
        <f ca="1">IF($C182-K$1&lt;År1,0,J181*(1-VLOOKUP($A182,[1]Hugst!$R$5:$W$9,MATCH(ROUNDUP((K$1)/10,0)*10,[1]Hugst!$R$4:$W$4,0))))</f>
        <v>#REF!</v>
      </c>
      <c r="L182" s="168" t="e">
        <f ca="1">IF($C182-L$1&lt;År1,0,K181*(1-VLOOKUP($A182,[1]Hugst!$R$5:$W$9,MATCH(ROUNDUP((L$1)/10,0)*10,[1]Hugst!$R$4:$W$4,0))))</f>
        <v>#REF!</v>
      </c>
      <c r="M182" s="168" t="e">
        <f ca="1">IF($C182-M$1&lt;År1,0,L181*(1-VLOOKUP($A182,[1]Hugst!$R$5:$W$9,MATCH(ROUNDUP((M$1)/10,0)*10,[1]Hugst!$R$4:$W$4,0))))</f>
        <v>#REF!</v>
      </c>
      <c r="N182" s="168" t="e">
        <f ca="1">IF($C182-N$1&lt;År1,0,M181*(1-VLOOKUP($A182,[1]Hugst!$R$5:$W$9,MATCH(ROUNDUP((N$1)/10,0)*10,[1]Hugst!$R$4:$W$4,0))))</f>
        <v>#REF!</v>
      </c>
      <c r="O182" s="168" t="e">
        <f ca="1">IF($C182-O$1&lt;År1,0,N181*(1-VLOOKUP($A182,[1]Hugst!$R$5:$W$9,MATCH(ROUNDUP((O$1)/10,0)*10,[1]Hugst!$R$4:$W$4,0))))</f>
        <v>#REF!</v>
      </c>
      <c r="P182" s="168" t="e">
        <f ca="1">IF($C182-P$1&lt;År1,0,O181*(1-VLOOKUP($A182,[1]Hugst!$R$5:$W$9,MATCH(ROUNDUP((P$1)/10,0)*10,[1]Hugst!$R$4:$W$4,0))))</f>
        <v>#REF!</v>
      </c>
      <c r="Q182" s="168" t="e">
        <f ca="1">IF($C182-Q$1&lt;År1,0,P181*(1-VLOOKUP($A182,[1]Hugst!$R$5:$W$9,MATCH(ROUNDUP((Q$1)/10,0)*10,[1]Hugst!$R$4:$W$4,0))))</f>
        <v>#REF!</v>
      </c>
      <c r="R182" s="168" t="e">
        <f ca="1">IF($C182-R$1&lt;År1,0,Q181*(1-VLOOKUP($A182,[1]Hugst!$R$5:$W$9,MATCH(ROUNDUP((R$1)/10,0)*10,[1]Hugst!$R$4:$W$4,0))))</f>
        <v>#REF!</v>
      </c>
      <c r="S182" s="168" t="e">
        <f ca="1">IF($C182-S$1&lt;År1,0,R181*(1-VLOOKUP($A182,[1]Hugst!$R$5:$W$9,MATCH(ROUNDUP((S$1)/10,0)*10,[1]Hugst!$R$4:$W$4,0))))</f>
        <v>#REF!</v>
      </c>
      <c r="T182" s="168" t="e">
        <f ca="1">IF($C182-T$1&lt;År1,0,S181*(1-VLOOKUP($A182,[1]Hugst!$R$5:$W$9,MATCH(ROUNDUP((T$1)/10,0)*10,[1]Hugst!$R$4:$W$4,0))))</f>
        <v>#REF!</v>
      </c>
      <c r="U182" s="168" t="e">
        <f ca="1">IF($C182-U$1&lt;År1,0,T181*(1-VLOOKUP($A182,[1]Hugst!$R$5:$W$9,MATCH(ROUNDUP((U$1)/10,0)*10,[1]Hugst!$R$4:$W$4,0))))</f>
        <v>#REF!</v>
      </c>
      <c r="V182" s="168" t="e">
        <f ca="1">IF($C182-V$1&lt;År1,0,U181*(1-VLOOKUP($A182,[1]Hugst!$R$5:$W$9,MATCH(ROUNDUP((V$1)/10,0)*10,[1]Hugst!$R$4:$W$4,0))))</f>
        <v>#REF!</v>
      </c>
      <c r="W182" s="168" t="e">
        <f ca="1">IF($C182-W$1&lt;År1,0,V181*(1-VLOOKUP($A182,[1]Hugst!$R$5:$W$9,MATCH(ROUNDUP((W$1)/10,0)*10,[1]Hugst!$R$4:$W$4,0))))</f>
        <v>#REF!</v>
      </c>
      <c r="X182" s="168" t="e">
        <f ca="1">IF($C182-X$1&lt;År1,0,W181*(1-VLOOKUP($A182,[1]Hugst!$R$5:$W$9,MATCH(ROUNDUP((X$1)/10,0)*10,[1]Hugst!$R$4:$W$4,0))))</f>
        <v>#REF!</v>
      </c>
      <c r="Y182" s="168" t="e">
        <f ca="1">IF($C182-Y$1&lt;År1,0,X181*(1-VLOOKUP($A182,[1]Hugst!$R$5:$W$9,MATCH(ROUNDUP((Y$1)/10,0)*10,[1]Hugst!$R$4:$W$4,0))))</f>
        <v>#REF!</v>
      </c>
      <c r="Z182" s="168" t="e">
        <f ca="1">IF($C182-Z$1&lt;År1,0,Y181*(1-VLOOKUP($A182,[1]Hugst!$R$5:$W$9,MATCH(ROUNDUP((Z$1)/10,0)*10,[1]Hugst!$R$4:$W$4,0))))</f>
        <v>#REF!</v>
      </c>
      <c r="AA182" s="168" t="e">
        <f ca="1">IF($C182-AA$1&lt;År1,0,Z181*(1-VLOOKUP($A182,[1]Hugst!$R$5:$W$9,MATCH(ROUNDUP((AA$1)/10,0)*10,[1]Hugst!$R$4:$W$4,0))))</f>
        <v>#REF!</v>
      </c>
      <c r="AB182" s="168" t="e">
        <f ca="1">IF($C182-AB$1&lt;År1,0,AA181*(1-VLOOKUP($A182,[1]Hugst!$R$5:$W$9,MATCH(ROUNDUP((AB$1)/10,0)*10,[1]Hugst!$R$4:$W$4,0))))</f>
        <v>#REF!</v>
      </c>
      <c r="AC182" s="168" t="e">
        <f ca="1">IF($C182-AC$1&lt;År1,0,AB181*(1-VLOOKUP($A182,[1]Hugst!$R$5:$W$9,MATCH(ROUNDUP((AC$1)/10,0)*10,[1]Hugst!$R$4:$W$4,0))))</f>
        <v>#REF!</v>
      </c>
      <c r="AD182" s="168" t="e">
        <f ca="1">IF($C182-AD$1&lt;År1,0,AC181*(1-VLOOKUP($A182,[1]Hugst!$R$5:$W$9,MATCH(ROUNDUP((AD$1)/10,0)*10,[1]Hugst!$R$4:$W$4,0))))</f>
        <v>#REF!</v>
      </c>
      <c r="AE182" s="168" t="e">
        <f ca="1">IF($C182-AE$1&lt;År1,0,AD181*(1-VLOOKUP($A182,[1]Hugst!$R$5:$W$9,MATCH(ROUNDUP((AE$1)/10,0)*10,[1]Hugst!$R$4:$W$4,0))))</f>
        <v>#REF!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 t="e">
        <f t="shared" ca="1" si="3"/>
        <v>#REF!</v>
      </c>
      <c r="F183" s="168" t="e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#REF!</v>
      </c>
      <c r="G183" s="168" t="e">
        <f ca="1">IF($C183-G$1&lt;År1,0,F182*(1-VLOOKUP($A183,[1]Hugst!$R$5:$W$9,MATCH(ROUNDUP((G$1)/10,0)*10,[1]Hugst!$R$4:$W$4,0))))</f>
        <v>#REF!</v>
      </c>
      <c r="H183" s="168" t="e">
        <f ca="1">IF($C183-H$1&lt;År1,0,G182*(1-VLOOKUP($A183,[1]Hugst!$R$5:$W$9,MATCH(ROUNDUP((H$1)/10,0)*10,[1]Hugst!$R$4:$W$4,0))))</f>
        <v>#REF!</v>
      </c>
      <c r="I183" s="168" t="e">
        <f ca="1">IF($C183-I$1&lt;År1,0,H182*(1-VLOOKUP($A183,[1]Hugst!$R$5:$W$9,MATCH(ROUNDUP((I$1)/10,0)*10,[1]Hugst!$R$4:$W$4,0))))</f>
        <v>#REF!</v>
      </c>
      <c r="J183" s="168" t="e">
        <f ca="1">IF($C183-J$1&lt;År1,0,I182*(1-VLOOKUP($A183,[1]Hugst!$R$5:$W$9,MATCH(ROUNDUP((J$1)/10,0)*10,[1]Hugst!$R$4:$W$4,0))))</f>
        <v>#REF!</v>
      </c>
      <c r="K183" s="168" t="e">
        <f ca="1">IF($C183-K$1&lt;År1,0,J182*(1-VLOOKUP($A183,[1]Hugst!$R$5:$W$9,MATCH(ROUNDUP((K$1)/10,0)*10,[1]Hugst!$R$4:$W$4,0))))</f>
        <v>#REF!</v>
      </c>
      <c r="L183" s="168" t="e">
        <f ca="1">IF($C183-L$1&lt;År1,0,K182*(1-VLOOKUP($A183,[1]Hugst!$R$5:$W$9,MATCH(ROUNDUP((L$1)/10,0)*10,[1]Hugst!$R$4:$W$4,0))))</f>
        <v>#REF!</v>
      </c>
      <c r="M183" s="168" t="e">
        <f ca="1">IF($C183-M$1&lt;År1,0,L182*(1-VLOOKUP($A183,[1]Hugst!$R$5:$W$9,MATCH(ROUNDUP((M$1)/10,0)*10,[1]Hugst!$R$4:$W$4,0))))</f>
        <v>#REF!</v>
      </c>
      <c r="N183" s="168" t="e">
        <f ca="1">IF($C183-N$1&lt;År1,0,M182*(1-VLOOKUP($A183,[1]Hugst!$R$5:$W$9,MATCH(ROUNDUP((N$1)/10,0)*10,[1]Hugst!$R$4:$W$4,0))))</f>
        <v>#REF!</v>
      </c>
      <c r="O183" s="168" t="e">
        <f ca="1">IF($C183-O$1&lt;År1,0,N182*(1-VLOOKUP($A183,[1]Hugst!$R$5:$W$9,MATCH(ROUNDUP((O$1)/10,0)*10,[1]Hugst!$R$4:$W$4,0))))</f>
        <v>#REF!</v>
      </c>
      <c r="P183" s="168" t="e">
        <f ca="1">IF($C183-P$1&lt;År1,0,O182*(1-VLOOKUP($A183,[1]Hugst!$R$5:$W$9,MATCH(ROUNDUP((P$1)/10,0)*10,[1]Hugst!$R$4:$W$4,0))))</f>
        <v>#REF!</v>
      </c>
      <c r="Q183" s="168" t="e">
        <f ca="1">IF($C183-Q$1&lt;År1,0,P182*(1-VLOOKUP($A183,[1]Hugst!$R$5:$W$9,MATCH(ROUNDUP((Q$1)/10,0)*10,[1]Hugst!$R$4:$W$4,0))))</f>
        <v>#REF!</v>
      </c>
      <c r="R183" s="168" t="e">
        <f ca="1">IF($C183-R$1&lt;År1,0,Q182*(1-VLOOKUP($A183,[1]Hugst!$R$5:$W$9,MATCH(ROUNDUP((R$1)/10,0)*10,[1]Hugst!$R$4:$W$4,0))))</f>
        <v>#REF!</v>
      </c>
      <c r="S183" s="168" t="e">
        <f ca="1">IF($C183-S$1&lt;År1,0,R182*(1-VLOOKUP($A183,[1]Hugst!$R$5:$W$9,MATCH(ROUNDUP((S$1)/10,0)*10,[1]Hugst!$R$4:$W$4,0))))</f>
        <v>#REF!</v>
      </c>
      <c r="T183" s="168" t="e">
        <f ca="1">IF($C183-T$1&lt;År1,0,S182*(1-VLOOKUP($A183,[1]Hugst!$R$5:$W$9,MATCH(ROUNDUP((T$1)/10,0)*10,[1]Hugst!$R$4:$W$4,0))))</f>
        <v>#REF!</v>
      </c>
      <c r="U183" s="168" t="e">
        <f ca="1">IF($C183-U$1&lt;År1,0,T182*(1-VLOOKUP($A183,[1]Hugst!$R$5:$W$9,MATCH(ROUNDUP((U$1)/10,0)*10,[1]Hugst!$R$4:$W$4,0))))</f>
        <v>#REF!</v>
      </c>
      <c r="V183" s="168" t="e">
        <f ca="1">IF($C183-V$1&lt;År1,0,U182*(1-VLOOKUP($A183,[1]Hugst!$R$5:$W$9,MATCH(ROUNDUP((V$1)/10,0)*10,[1]Hugst!$R$4:$W$4,0))))</f>
        <v>#REF!</v>
      </c>
      <c r="W183" s="168" t="e">
        <f ca="1">IF($C183-W$1&lt;År1,0,V182*(1-VLOOKUP($A183,[1]Hugst!$R$5:$W$9,MATCH(ROUNDUP((W$1)/10,0)*10,[1]Hugst!$R$4:$W$4,0))))</f>
        <v>#REF!</v>
      </c>
      <c r="X183" s="168" t="e">
        <f ca="1">IF($C183-X$1&lt;År1,0,W182*(1-VLOOKUP($A183,[1]Hugst!$R$5:$W$9,MATCH(ROUNDUP((X$1)/10,0)*10,[1]Hugst!$R$4:$W$4,0))))</f>
        <v>#REF!</v>
      </c>
      <c r="Y183" s="168" t="e">
        <f ca="1">IF($C183-Y$1&lt;År1,0,X182*(1-VLOOKUP($A183,[1]Hugst!$R$5:$W$9,MATCH(ROUNDUP((Y$1)/10,0)*10,[1]Hugst!$R$4:$W$4,0))))</f>
        <v>#REF!</v>
      </c>
      <c r="Z183" s="168" t="e">
        <f ca="1">IF($C183-Z$1&lt;År1,0,Y182*(1-VLOOKUP($A183,[1]Hugst!$R$5:$W$9,MATCH(ROUNDUP((Z$1)/10,0)*10,[1]Hugst!$R$4:$W$4,0))))</f>
        <v>#REF!</v>
      </c>
      <c r="AA183" s="168" t="e">
        <f ca="1">IF($C183-AA$1&lt;År1,0,Z182*(1-VLOOKUP($A183,[1]Hugst!$R$5:$W$9,MATCH(ROUNDUP((AA$1)/10,0)*10,[1]Hugst!$R$4:$W$4,0))))</f>
        <v>#REF!</v>
      </c>
      <c r="AB183" s="168" t="e">
        <f ca="1">IF($C183-AB$1&lt;År1,0,AA182*(1-VLOOKUP($A183,[1]Hugst!$R$5:$W$9,MATCH(ROUNDUP((AB$1)/10,0)*10,[1]Hugst!$R$4:$W$4,0))))</f>
        <v>#REF!</v>
      </c>
      <c r="AC183" s="168" t="e">
        <f ca="1">IF($C183-AC$1&lt;År1,0,AB182*(1-VLOOKUP($A183,[1]Hugst!$R$5:$W$9,MATCH(ROUNDUP((AC$1)/10,0)*10,[1]Hugst!$R$4:$W$4,0))))</f>
        <v>#REF!</v>
      </c>
      <c r="AD183" s="168" t="e">
        <f ca="1">IF($C183-AD$1&lt;År1,0,AC182*(1-VLOOKUP($A183,[1]Hugst!$R$5:$W$9,MATCH(ROUNDUP((AD$1)/10,0)*10,[1]Hugst!$R$4:$W$4,0))))</f>
        <v>#REF!</v>
      </c>
      <c r="AE183" s="168" t="e">
        <f ca="1">IF($C183-AE$1&lt;År1,0,AD182*(1-VLOOKUP($A183,[1]Hugst!$R$5:$W$9,MATCH(ROUNDUP((AE$1)/10,0)*10,[1]Hugst!$R$4:$W$4,0))))</f>
        <v>#REF!</v>
      </c>
      <c r="AF183" s="168" t="e">
        <f ca="1">IF($C183-AF$1&lt;År1,0,AE182*(1-VLOOKUP($A183,[1]Hugst!$R$5:$W$9,MATCH(ROUNDUP((AF$1)/10,0)*10,[1]Hugst!$R$4:$W$4,0))))</f>
        <v>#REF!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 t="e">
        <f t="shared" ca="1" si="3"/>
        <v>#REF!</v>
      </c>
      <c r="F184" s="168" t="e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#REF!</v>
      </c>
      <c r="G184" s="168" t="e">
        <f ca="1">IF($C184-G$1&lt;År1,0,F183*(1-VLOOKUP($A184,[1]Hugst!$R$5:$W$9,MATCH(ROUNDUP((G$1)/10,0)*10,[1]Hugst!$R$4:$W$4,0))))</f>
        <v>#REF!</v>
      </c>
      <c r="H184" s="168" t="e">
        <f ca="1">IF($C184-H$1&lt;År1,0,G183*(1-VLOOKUP($A184,[1]Hugst!$R$5:$W$9,MATCH(ROUNDUP((H$1)/10,0)*10,[1]Hugst!$R$4:$W$4,0))))</f>
        <v>#REF!</v>
      </c>
      <c r="I184" s="168" t="e">
        <f ca="1">IF($C184-I$1&lt;År1,0,H183*(1-VLOOKUP($A184,[1]Hugst!$R$5:$W$9,MATCH(ROUNDUP((I$1)/10,0)*10,[1]Hugst!$R$4:$W$4,0))))</f>
        <v>#REF!</v>
      </c>
      <c r="J184" s="168" t="e">
        <f ca="1">IF($C184-J$1&lt;År1,0,I183*(1-VLOOKUP($A184,[1]Hugst!$R$5:$W$9,MATCH(ROUNDUP((J$1)/10,0)*10,[1]Hugst!$R$4:$W$4,0))))</f>
        <v>#REF!</v>
      </c>
      <c r="K184" s="168" t="e">
        <f ca="1">IF($C184-K$1&lt;År1,0,J183*(1-VLOOKUP($A184,[1]Hugst!$R$5:$W$9,MATCH(ROUNDUP((K$1)/10,0)*10,[1]Hugst!$R$4:$W$4,0))))</f>
        <v>#REF!</v>
      </c>
      <c r="L184" s="168" t="e">
        <f ca="1">IF($C184-L$1&lt;År1,0,K183*(1-VLOOKUP($A184,[1]Hugst!$R$5:$W$9,MATCH(ROUNDUP((L$1)/10,0)*10,[1]Hugst!$R$4:$W$4,0))))</f>
        <v>#REF!</v>
      </c>
      <c r="M184" s="168" t="e">
        <f ca="1">IF($C184-M$1&lt;År1,0,L183*(1-VLOOKUP($A184,[1]Hugst!$R$5:$W$9,MATCH(ROUNDUP((M$1)/10,0)*10,[1]Hugst!$R$4:$W$4,0))))</f>
        <v>#REF!</v>
      </c>
      <c r="N184" s="168" t="e">
        <f ca="1">IF($C184-N$1&lt;År1,0,M183*(1-VLOOKUP($A184,[1]Hugst!$R$5:$W$9,MATCH(ROUNDUP((N$1)/10,0)*10,[1]Hugst!$R$4:$W$4,0))))</f>
        <v>#REF!</v>
      </c>
      <c r="O184" s="168" t="e">
        <f ca="1">IF($C184-O$1&lt;År1,0,N183*(1-VLOOKUP($A184,[1]Hugst!$R$5:$W$9,MATCH(ROUNDUP((O$1)/10,0)*10,[1]Hugst!$R$4:$W$4,0))))</f>
        <v>#REF!</v>
      </c>
      <c r="P184" s="168" t="e">
        <f ca="1">IF($C184-P$1&lt;År1,0,O183*(1-VLOOKUP($A184,[1]Hugst!$R$5:$W$9,MATCH(ROUNDUP((P$1)/10,0)*10,[1]Hugst!$R$4:$W$4,0))))</f>
        <v>#REF!</v>
      </c>
      <c r="Q184" s="168" t="e">
        <f ca="1">IF($C184-Q$1&lt;År1,0,P183*(1-VLOOKUP($A184,[1]Hugst!$R$5:$W$9,MATCH(ROUNDUP((Q$1)/10,0)*10,[1]Hugst!$R$4:$W$4,0))))</f>
        <v>#REF!</v>
      </c>
      <c r="R184" s="168" t="e">
        <f ca="1">IF($C184-R$1&lt;År1,0,Q183*(1-VLOOKUP($A184,[1]Hugst!$R$5:$W$9,MATCH(ROUNDUP((R$1)/10,0)*10,[1]Hugst!$R$4:$W$4,0))))</f>
        <v>#REF!</v>
      </c>
      <c r="S184" s="168" t="e">
        <f ca="1">IF($C184-S$1&lt;År1,0,R183*(1-VLOOKUP($A184,[1]Hugst!$R$5:$W$9,MATCH(ROUNDUP((S$1)/10,0)*10,[1]Hugst!$R$4:$W$4,0))))</f>
        <v>#REF!</v>
      </c>
      <c r="T184" s="168" t="e">
        <f ca="1">IF($C184-T$1&lt;År1,0,S183*(1-VLOOKUP($A184,[1]Hugst!$R$5:$W$9,MATCH(ROUNDUP((T$1)/10,0)*10,[1]Hugst!$R$4:$W$4,0))))</f>
        <v>#REF!</v>
      </c>
      <c r="U184" s="168" t="e">
        <f ca="1">IF($C184-U$1&lt;År1,0,T183*(1-VLOOKUP($A184,[1]Hugst!$R$5:$W$9,MATCH(ROUNDUP((U$1)/10,0)*10,[1]Hugst!$R$4:$W$4,0))))</f>
        <v>#REF!</v>
      </c>
      <c r="V184" s="168" t="e">
        <f ca="1">IF($C184-V$1&lt;År1,0,U183*(1-VLOOKUP($A184,[1]Hugst!$R$5:$W$9,MATCH(ROUNDUP((V$1)/10,0)*10,[1]Hugst!$R$4:$W$4,0))))</f>
        <v>#REF!</v>
      </c>
      <c r="W184" s="168" t="e">
        <f ca="1">IF($C184-W$1&lt;År1,0,V183*(1-VLOOKUP($A184,[1]Hugst!$R$5:$W$9,MATCH(ROUNDUP((W$1)/10,0)*10,[1]Hugst!$R$4:$W$4,0))))</f>
        <v>#REF!</v>
      </c>
      <c r="X184" s="168" t="e">
        <f ca="1">IF($C184-X$1&lt;År1,0,W183*(1-VLOOKUP($A184,[1]Hugst!$R$5:$W$9,MATCH(ROUNDUP((X$1)/10,0)*10,[1]Hugst!$R$4:$W$4,0))))</f>
        <v>#REF!</v>
      </c>
      <c r="Y184" s="168" t="e">
        <f ca="1">IF($C184-Y$1&lt;År1,0,X183*(1-VLOOKUP($A184,[1]Hugst!$R$5:$W$9,MATCH(ROUNDUP((Y$1)/10,0)*10,[1]Hugst!$R$4:$W$4,0))))</f>
        <v>#REF!</v>
      </c>
      <c r="Z184" s="168" t="e">
        <f ca="1">IF($C184-Z$1&lt;År1,0,Y183*(1-VLOOKUP($A184,[1]Hugst!$R$5:$W$9,MATCH(ROUNDUP((Z$1)/10,0)*10,[1]Hugst!$R$4:$W$4,0))))</f>
        <v>#REF!</v>
      </c>
      <c r="AA184" s="168" t="e">
        <f ca="1">IF($C184-AA$1&lt;År1,0,Z183*(1-VLOOKUP($A184,[1]Hugst!$R$5:$W$9,MATCH(ROUNDUP((AA$1)/10,0)*10,[1]Hugst!$R$4:$W$4,0))))</f>
        <v>#REF!</v>
      </c>
      <c r="AB184" s="168" t="e">
        <f ca="1">IF($C184-AB$1&lt;År1,0,AA183*(1-VLOOKUP($A184,[1]Hugst!$R$5:$W$9,MATCH(ROUNDUP((AB$1)/10,0)*10,[1]Hugst!$R$4:$W$4,0))))</f>
        <v>#REF!</v>
      </c>
      <c r="AC184" s="168" t="e">
        <f ca="1">IF($C184-AC$1&lt;År1,0,AB183*(1-VLOOKUP($A184,[1]Hugst!$R$5:$W$9,MATCH(ROUNDUP((AC$1)/10,0)*10,[1]Hugst!$R$4:$W$4,0))))</f>
        <v>#REF!</v>
      </c>
      <c r="AD184" s="168" t="e">
        <f ca="1">IF($C184-AD$1&lt;År1,0,AC183*(1-VLOOKUP($A184,[1]Hugst!$R$5:$W$9,MATCH(ROUNDUP((AD$1)/10,0)*10,[1]Hugst!$R$4:$W$4,0))))</f>
        <v>#REF!</v>
      </c>
      <c r="AE184" s="168" t="e">
        <f ca="1">IF($C184-AE$1&lt;År1,0,AD183*(1-VLOOKUP($A184,[1]Hugst!$R$5:$W$9,MATCH(ROUNDUP((AE$1)/10,0)*10,[1]Hugst!$R$4:$W$4,0))))</f>
        <v>#REF!</v>
      </c>
      <c r="AF184" s="168" t="e">
        <f ca="1">IF($C184-AF$1&lt;År1,0,AE183*(1-VLOOKUP($A184,[1]Hugst!$R$5:$W$9,MATCH(ROUNDUP((AF$1)/10,0)*10,[1]Hugst!$R$4:$W$4,0))))</f>
        <v>#REF!</v>
      </c>
      <c r="AG184" s="168" t="e">
        <f ca="1">IF($C184-AG$1&lt;År1,0,AF183*(1-VLOOKUP($A184,[1]Hugst!$R$5:$W$9,MATCH(ROUNDUP((AG$1)/10,0)*10,[1]Hugst!$R$4:$W$4,0))))</f>
        <v>#REF!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 t="e">
        <f t="shared" ca="1" si="3"/>
        <v>#REF!</v>
      </c>
      <c r="F185" s="168" t="e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#REF!</v>
      </c>
      <c r="G185" s="168" t="e">
        <f ca="1">IF($C185-G$1&lt;År1,0,F184*(1-VLOOKUP($A185,[1]Hugst!$R$5:$W$9,MATCH(ROUNDUP((G$1)/10,0)*10,[1]Hugst!$R$4:$W$4,0))))</f>
        <v>#REF!</v>
      </c>
      <c r="H185" s="168" t="e">
        <f ca="1">IF($C185-H$1&lt;År1,0,G184*(1-VLOOKUP($A185,[1]Hugst!$R$5:$W$9,MATCH(ROUNDUP((H$1)/10,0)*10,[1]Hugst!$R$4:$W$4,0))))</f>
        <v>#REF!</v>
      </c>
      <c r="I185" s="168" t="e">
        <f ca="1">IF($C185-I$1&lt;År1,0,H184*(1-VLOOKUP($A185,[1]Hugst!$R$5:$W$9,MATCH(ROUNDUP((I$1)/10,0)*10,[1]Hugst!$R$4:$W$4,0))))</f>
        <v>#REF!</v>
      </c>
      <c r="J185" s="168" t="e">
        <f ca="1">IF($C185-J$1&lt;År1,0,I184*(1-VLOOKUP($A185,[1]Hugst!$R$5:$W$9,MATCH(ROUNDUP((J$1)/10,0)*10,[1]Hugst!$R$4:$W$4,0))))</f>
        <v>#REF!</v>
      </c>
      <c r="K185" s="168" t="e">
        <f ca="1">IF($C185-K$1&lt;År1,0,J184*(1-VLOOKUP($A185,[1]Hugst!$R$5:$W$9,MATCH(ROUNDUP((K$1)/10,0)*10,[1]Hugst!$R$4:$W$4,0))))</f>
        <v>#REF!</v>
      </c>
      <c r="L185" s="168" t="e">
        <f ca="1">IF($C185-L$1&lt;År1,0,K184*(1-VLOOKUP($A185,[1]Hugst!$R$5:$W$9,MATCH(ROUNDUP((L$1)/10,0)*10,[1]Hugst!$R$4:$W$4,0))))</f>
        <v>#REF!</v>
      </c>
      <c r="M185" s="168" t="e">
        <f ca="1">IF($C185-M$1&lt;År1,0,L184*(1-VLOOKUP($A185,[1]Hugst!$R$5:$W$9,MATCH(ROUNDUP((M$1)/10,0)*10,[1]Hugst!$R$4:$W$4,0))))</f>
        <v>#REF!</v>
      </c>
      <c r="N185" s="168" t="e">
        <f ca="1">IF($C185-N$1&lt;År1,0,M184*(1-VLOOKUP($A185,[1]Hugst!$R$5:$W$9,MATCH(ROUNDUP((N$1)/10,0)*10,[1]Hugst!$R$4:$W$4,0))))</f>
        <v>#REF!</v>
      </c>
      <c r="O185" s="168" t="e">
        <f ca="1">IF($C185-O$1&lt;År1,0,N184*(1-VLOOKUP($A185,[1]Hugst!$R$5:$W$9,MATCH(ROUNDUP((O$1)/10,0)*10,[1]Hugst!$R$4:$W$4,0))))</f>
        <v>#REF!</v>
      </c>
      <c r="P185" s="168" t="e">
        <f ca="1">IF($C185-P$1&lt;År1,0,O184*(1-VLOOKUP($A185,[1]Hugst!$R$5:$W$9,MATCH(ROUNDUP((P$1)/10,0)*10,[1]Hugst!$R$4:$W$4,0))))</f>
        <v>#REF!</v>
      </c>
      <c r="Q185" s="168" t="e">
        <f ca="1">IF($C185-Q$1&lt;År1,0,P184*(1-VLOOKUP($A185,[1]Hugst!$R$5:$W$9,MATCH(ROUNDUP((Q$1)/10,0)*10,[1]Hugst!$R$4:$W$4,0))))</f>
        <v>#REF!</v>
      </c>
      <c r="R185" s="168" t="e">
        <f ca="1">IF($C185-R$1&lt;År1,0,Q184*(1-VLOOKUP($A185,[1]Hugst!$R$5:$W$9,MATCH(ROUNDUP((R$1)/10,0)*10,[1]Hugst!$R$4:$W$4,0))))</f>
        <v>#REF!</v>
      </c>
      <c r="S185" s="168" t="e">
        <f ca="1">IF($C185-S$1&lt;År1,0,R184*(1-VLOOKUP($A185,[1]Hugst!$R$5:$W$9,MATCH(ROUNDUP((S$1)/10,0)*10,[1]Hugst!$R$4:$W$4,0))))</f>
        <v>#REF!</v>
      </c>
      <c r="T185" s="168" t="e">
        <f ca="1">IF($C185-T$1&lt;År1,0,S184*(1-VLOOKUP($A185,[1]Hugst!$R$5:$W$9,MATCH(ROUNDUP((T$1)/10,0)*10,[1]Hugst!$R$4:$W$4,0))))</f>
        <v>#REF!</v>
      </c>
      <c r="U185" s="168" t="e">
        <f ca="1">IF($C185-U$1&lt;År1,0,T184*(1-VLOOKUP($A185,[1]Hugst!$R$5:$W$9,MATCH(ROUNDUP((U$1)/10,0)*10,[1]Hugst!$R$4:$W$4,0))))</f>
        <v>#REF!</v>
      </c>
      <c r="V185" s="168" t="e">
        <f ca="1">IF($C185-V$1&lt;År1,0,U184*(1-VLOOKUP($A185,[1]Hugst!$R$5:$W$9,MATCH(ROUNDUP((V$1)/10,0)*10,[1]Hugst!$R$4:$W$4,0))))</f>
        <v>#REF!</v>
      </c>
      <c r="W185" s="168" t="e">
        <f ca="1">IF($C185-W$1&lt;År1,0,V184*(1-VLOOKUP($A185,[1]Hugst!$R$5:$W$9,MATCH(ROUNDUP((W$1)/10,0)*10,[1]Hugst!$R$4:$W$4,0))))</f>
        <v>#REF!</v>
      </c>
      <c r="X185" s="168" t="e">
        <f ca="1">IF($C185-X$1&lt;År1,0,W184*(1-VLOOKUP($A185,[1]Hugst!$R$5:$W$9,MATCH(ROUNDUP((X$1)/10,0)*10,[1]Hugst!$R$4:$W$4,0))))</f>
        <v>#REF!</v>
      </c>
      <c r="Y185" s="168" t="e">
        <f ca="1">IF($C185-Y$1&lt;År1,0,X184*(1-VLOOKUP($A185,[1]Hugst!$R$5:$W$9,MATCH(ROUNDUP((Y$1)/10,0)*10,[1]Hugst!$R$4:$W$4,0))))</f>
        <v>#REF!</v>
      </c>
      <c r="Z185" s="168" t="e">
        <f ca="1">IF($C185-Z$1&lt;År1,0,Y184*(1-VLOOKUP($A185,[1]Hugst!$R$5:$W$9,MATCH(ROUNDUP((Z$1)/10,0)*10,[1]Hugst!$R$4:$W$4,0))))</f>
        <v>#REF!</v>
      </c>
      <c r="AA185" s="168" t="e">
        <f ca="1">IF($C185-AA$1&lt;År1,0,Z184*(1-VLOOKUP($A185,[1]Hugst!$R$5:$W$9,MATCH(ROUNDUP((AA$1)/10,0)*10,[1]Hugst!$R$4:$W$4,0))))</f>
        <v>#REF!</v>
      </c>
      <c r="AB185" s="168" t="e">
        <f ca="1">IF($C185-AB$1&lt;År1,0,AA184*(1-VLOOKUP($A185,[1]Hugst!$R$5:$W$9,MATCH(ROUNDUP((AB$1)/10,0)*10,[1]Hugst!$R$4:$W$4,0))))</f>
        <v>#REF!</v>
      </c>
      <c r="AC185" s="168" t="e">
        <f ca="1">IF($C185-AC$1&lt;År1,0,AB184*(1-VLOOKUP($A185,[1]Hugst!$R$5:$W$9,MATCH(ROUNDUP((AC$1)/10,0)*10,[1]Hugst!$R$4:$W$4,0))))</f>
        <v>#REF!</v>
      </c>
      <c r="AD185" s="168" t="e">
        <f ca="1">IF($C185-AD$1&lt;År1,0,AC184*(1-VLOOKUP($A185,[1]Hugst!$R$5:$W$9,MATCH(ROUNDUP((AD$1)/10,0)*10,[1]Hugst!$R$4:$W$4,0))))</f>
        <v>#REF!</v>
      </c>
      <c r="AE185" s="168" t="e">
        <f ca="1">IF($C185-AE$1&lt;År1,0,AD184*(1-VLOOKUP($A185,[1]Hugst!$R$5:$W$9,MATCH(ROUNDUP((AE$1)/10,0)*10,[1]Hugst!$R$4:$W$4,0))))</f>
        <v>#REF!</v>
      </c>
      <c r="AF185" s="168" t="e">
        <f ca="1">IF($C185-AF$1&lt;År1,0,AE184*(1-VLOOKUP($A185,[1]Hugst!$R$5:$W$9,MATCH(ROUNDUP((AF$1)/10,0)*10,[1]Hugst!$R$4:$W$4,0))))</f>
        <v>#REF!</v>
      </c>
      <c r="AG185" s="168" t="e">
        <f ca="1">IF($C185-AG$1&lt;År1,0,AF184*(1-VLOOKUP($A185,[1]Hugst!$R$5:$W$9,MATCH(ROUNDUP((AG$1)/10,0)*10,[1]Hugst!$R$4:$W$4,0))))</f>
        <v>#REF!</v>
      </c>
      <c r="AH185" s="168" t="e">
        <f ca="1">IF($C185-AH$1&lt;År1,0,AG184*(1-VLOOKUP($A185,[1]Hugst!$R$5:$W$9,MATCH(ROUNDUP((AH$1)/10,0)*10,[1]Hugst!$R$4:$W$4,0))))</f>
        <v>#REF!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 t="e">
        <f t="shared" ca="1" si="3"/>
        <v>#REF!</v>
      </c>
      <c r="F186" s="168" t="e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#REF!</v>
      </c>
      <c r="G186" s="168" t="e">
        <f ca="1">IF($C186-G$1&lt;År1,0,F185*(1-VLOOKUP($A186,[1]Hugst!$R$5:$W$9,MATCH(ROUNDUP((G$1)/10,0)*10,[1]Hugst!$R$4:$W$4,0))))</f>
        <v>#REF!</v>
      </c>
      <c r="H186" s="168" t="e">
        <f ca="1">IF($C186-H$1&lt;År1,0,G185*(1-VLOOKUP($A186,[1]Hugst!$R$5:$W$9,MATCH(ROUNDUP((H$1)/10,0)*10,[1]Hugst!$R$4:$W$4,0))))</f>
        <v>#REF!</v>
      </c>
      <c r="I186" s="168" t="e">
        <f ca="1">IF($C186-I$1&lt;År1,0,H185*(1-VLOOKUP($A186,[1]Hugst!$R$5:$W$9,MATCH(ROUNDUP((I$1)/10,0)*10,[1]Hugst!$R$4:$W$4,0))))</f>
        <v>#REF!</v>
      </c>
      <c r="J186" s="168" t="e">
        <f ca="1">IF($C186-J$1&lt;År1,0,I185*(1-VLOOKUP($A186,[1]Hugst!$R$5:$W$9,MATCH(ROUNDUP((J$1)/10,0)*10,[1]Hugst!$R$4:$W$4,0))))</f>
        <v>#REF!</v>
      </c>
      <c r="K186" s="168" t="e">
        <f ca="1">IF($C186-K$1&lt;År1,0,J185*(1-VLOOKUP($A186,[1]Hugst!$R$5:$W$9,MATCH(ROUNDUP((K$1)/10,0)*10,[1]Hugst!$R$4:$W$4,0))))</f>
        <v>#REF!</v>
      </c>
      <c r="L186" s="168" t="e">
        <f ca="1">IF($C186-L$1&lt;År1,0,K185*(1-VLOOKUP($A186,[1]Hugst!$R$5:$W$9,MATCH(ROUNDUP((L$1)/10,0)*10,[1]Hugst!$R$4:$W$4,0))))</f>
        <v>#REF!</v>
      </c>
      <c r="M186" s="168" t="e">
        <f ca="1">IF($C186-M$1&lt;År1,0,L185*(1-VLOOKUP($A186,[1]Hugst!$R$5:$W$9,MATCH(ROUNDUP((M$1)/10,0)*10,[1]Hugst!$R$4:$W$4,0))))</f>
        <v>#REF!</v>
      </c>
      <c r="N186" s="168" t="e">
        <f ca="1">IF($C186-N$1&lt;År1,0,M185*(1-VLOOKUP($A186,[1]Hugst!$R$5:$W$9,MATCH(ROUNDUP((N$1)/10,0)*10,[1]Hugst!$R$4:$W$4,0))))</f>
        <v>#REF!</v>
      </c>
      <c r="O186" s="168" t="e">
        <f ca="1">IF($C186-O$1&lt;År1,0,N185*(1-VLOOKUP($A186,[1]Hugst!$R$5:$W$9,MATCH(ROUNDUP((O$1)/10,0)*10,[1]Hugst!$R$4:$W$4,0))))</f>
        <v>#REF!</v>
      </c>
      <c r="P186" s="168" t="e">
        <f ca="1">IF($C186-P$1&lt;År1,0,O185*(1-VLOOKUP($A186,[1]Hugst!$R$5:$W$9,MATCH(ROUNDUP((P$1)/10,0)*10,[1]Hugst!$R$4:$W$4,0))))</f>
        <v>#REF!</v>
      </c>
      <c r="Q186" s="168" t="e">
        <f ca="1">IF($C186-Q$1&lt;År1,0,P185*(1-VLOOKUP($A186,[1]Hugst!$R$5:$W$9,MATCH(ROUNDUP((Q$1)/10,0)*10,[1]Hugst!$R$4:$W$4,0))))</f>
        <v>#REF!</v>
      </c>
      <c r="R186" s="168" t="e">
        <f ca="1">IF($C186-R$1&lt;År1,0,Q185*(1-VLOOKUP($A186,[1]Hugst!$R$5:$W$9,MATCH(ROUNDUP((R$1)/10,0)*10,[1]Hugst!$R$4:$W$4,0))))</f>
        <v>#REF!</v>
      </c>
      <c r="S186" s="168" t="e">
        <f ca="1">IF($C186-S$1&lt;År1,0,R185*(1-VLOOKUP($A186,[1]Hugst!$R$5:$W$9,MATCH(ROUNDUP((S$1)/10,0)*10,[1]Hugst!$R$4:$W$4,0))))</f>
        <v>#REF!</v>
      </c>
      <c r="T186" s="168" t="e">
        <f ca="1">IF($C186-T$1&lt;År1,0,S185*(1-VLOOKUP($A186,[1]Hugst!$R$5:$W$9,MATCH(ROUNDUP((T$1)/10,0)*10,[1]Hugst!$R$4:$W$4,0))))</f>
        <v>#REF!</v>
      </c>
      <c r="U186" s="168" t="e">
        <f ca="1">IF($C186-U$1&lt;År1,0,T185*(1-VLOOKUP($A186,[1]Hugst!$R$5:$W$9,MATCH(ROUNDUP((U$1)/10,0)*10,[1]Hugst!$R$4:$W$4,0))))</f>
        <v>#REF!</v>
      </c>
      <c r="V186" s="168" t="e">
        <f ca="1">IF($C186-V$1&lt;År1,0,U185*(1-VLOOKUP($A186,[1]Hugst!$R$5:$W$9,MATCH(ROUNDUP((V$1)/10,0)*10,[1]Hugst!$R$4:$W$4,0))))</f>
        <v>#REF!</v>
      </c>
      <c r="W186" s="168" t="e">
        <f ca="1">IF($C186-W$1&lt;År1,0,V185*(1-VLOOKUP($A186,[1]Hugst!$R$5:$W$9,MATCH(ROUNDUP((W$1)/10,0)*10,[1]Hugst!$R$4:$W$4,0))))</f>
        <v>#REF!</v>
      </c>
      <c r="X186" s="168" t="e">
        <f ca="1">IF($C186-X$1&lt;År1,0,W185*(1-VLOOKUP($A186,[1]Hugst!$R$5:$W$9,MATCH(ROUNDUP((X$1)/10,0)*10,[1]Hugst!$R$4:$W$4,0))))</f>
        <v>#REF!</v>
      </c>
      <c r="Y186" s="168" t="e">
        <f ca="1">IF($C186-Y$1&lt;År1,0,X185*(1-VLOOKUP($A186,[1]Hugst!$R$5:$W$9,MATCH(ROUNDUP((Y$1)/10,0)*10,[1]Hugst!$R$4:$W$4,0))))</f>
        <v>#REF!</v>
      </c>
      <c r="Z186" s="168" t="e">
        <f ca="1">IF($C186-Z$1&lt;År1,0,Y185*(1-VLOOKUP($A186,[1]Hugst!$R$5:$W$9,MATCH(ROUNDUP((Z$1)/10,0)*10,[1]Hugst!$R$4:$W$4,0))))</f>
        <v>#REF!</v>
      </c>
      <c r="AA186" s="168" t="e">
        <f ca="1">IF($C186-AA$1&lt;År1,0,Z185*(1-VLOOKUP($A186,[1]Hugst!$R$5:$W$9,MATCH(ROUNDUP((AA$1)/10,0)*10,[1]Hugst!$R$4:$W$4,0))))</f>
        <v>#REF!</v>
      </c>
      <c r="AB186" s="168" t="e">
        <f ca="1">IF($C186-AB$1&lt;År1,0,AA185*(1-VLOOKUP($A186,[1]Hugst!$R$5:$W$9,MATCH(ROUNDUP((AB$1)/10,0)*10,[1]Hugst!$R$4:$W$4,0))))</f>
        <v>#REF!</v>
      </c>
      <c r="AC186" s="168" t="e">
        <f ca="1">IF($C186-AC$1&lt;År1,0,AB185*(1-VLOOKUP($A186,[1]Hugst!$R$5:$W$9,MATCH(ROUNDUP((AC$1)/10,0)*10,[1]Hugst!$R$4:$W$4,0))))</f>
        <v>#REF!</v>
      </c>
      <c r="AD186" s="168" t="e">
        <f ca="1">IF($C186-AD$1&lt;År1,0,AC185*(1-VLOOKUP($A186,[1]Hugst!$R$5:$W$9,MATCH(ROUNDUP((AD$1)/10,0)*10,[1]Hugst!$R$4:$W$4,0))))</f>
        <v>#REF!</v>
      </c>
      <c r="AE186" s="168" t="e">
        <f ca="1">IF($C186-AE$1&lt;År1,0,AD185*(1-VLOOKUP($A186,[1]Hugst!$R$5:$W$9,MATCH(ROUNDUP((AE$1)/10,0)*10,[1]Hugst!$R$4:$W$4,0))))</f>
        <v>#REF!</v>
      </c>
      <c r="AF186" s="168" t="e">
        <f ca="1">IF($C186-AF$1&lt;År1,0,AE185*(1-VLOOKUP($A186,[1]Hugst!$R$5:$W$9,MATCH(ROUNDUP((AF$1)/10,0)*10,[1]Hugst!$R$4:$W$4,0))))</f>
        <v>#REF!</v>
      </c>
      <c r="AG186" s="168" t="e">
        <f ca="1">IF($C186-AG$1&lt;År1,0,AF185*(1-VLOOKUP($A186,[1]Hugst!$R$5:$W$9,MATCH(ROUNDUP((AG$1)/10,0)*10,[1]Hugst!$R$4:$W$4,0))))</f>
        <v>#REF!</v>
      </c>
      <c r="AH186" s="168" t="e">
        <f ca="1">IF($C186-AH$1&lt;År1,0,AG185*(1-VLOOKUP($A186,[1]Hugst!$R$5:$W$9,MATCH(ROUNDUP((AH$1)/10,0)*10,[1]Hugst!$R$4:$W$4,0))))</f>
        <v>#REF!</v>
      </c>
      <c r="AI186" s="168" t="e">
        <f ca="1">IF($C186-AI$1&lt;År1,0,AH185*(1-VLOOKUP($A186,[1]Hugst!$R$5:$W$9,MATCH(ROUNDUP((AI$1)/10,0)*10,[1]Hugst!$R$4:$W$4,0))))</f>
        <v>#REF!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 t="e">
        <f t="shared" ca="1" si="3"/>
        <v>#REF!</v>
      </c>
      <c r="F187" s="168" t="e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#REF!</v>
      </c>
      <c r="G187" s="168" t="e">
        <f ca="1">IF($C187-G$1&lt;År1,0,F186*(1-VLOOKUP($A187,[1]Hugst!$R$5:$W$9,MATCH(ROUNDUP((G$1)/10,0)*10,[1]Hugst!$R$4:$W$4,0))))</f>
        <v>#REF!</v>
      </c>
      <c r="H187" s="168" t="e">
        <f ca="1">IF($C187-H$1&lt;År1,0,G186*(1-VLOOKUP($A187,[1]Hugst!$R$5:$W$9,MATCH(ROUNDUP((H$1)/10,0)*10,[1]Hugst!$R$4:$W$4,0))))</f>
        <v>#REF!</v>
      </c>
      <c r="I187" s="168" t="e">
        <f ca="1">IF($C187-I$1&lt;År1,0,H186*(1-VLOOKUP($A187,[1]Hugst!$R$5:$W$9,MATCH(ROUNDUP((I$1)/10,0)*10,[1]Hugst!$R$4:$W$4,0))))</f>
        <v>#REF!</v>
      </c>
      <c r="J187" s="168" t="e">
        <f ca="1">IF($C187-J$1&lt;År1,0,I186*(1-VLOOKUP($A187,[1]Hugst!$R$5:$W$9,MATCH(ROUNDUP((J$1)/10,0)*10,[1]Hugst!$R$4:$W$4,0))))</f>
        <v>#REF!</v>
      </c>
      <c r="K187" s="168" t="e">
        <f ca="1">IF($C187-K$1&lt;År1,0,J186*(1-VLOOKUP($A187,[1]Hugst!$R$5:$W$9,MATCH(ROUNDUP((K$1)/10,0)*10,[1]Hugst!$R$4:$W$4,0))))</f>
        <v>#REF!</v>
      </c>
      <c r="L187" s="168" t="e">
        <f ca="1">IF($C187-L$1&lt;År1,0,K186*(1-VLOOKUP($A187,[1]Hugst!$R$5:$W$9,MATCH(ROUNDUP((L$1)/10,0)*10,[1]Hugst!$R$4:$W$4,0))))</f>
        <v>#REF!</v>
      </c>
      <c r="M187" s="168" t="e">
        <f ca="1">IF($C187-M$1&lt;År1,0,L186*(1-VLOOKUP($A187,[1]Hugst!$R$5:$W$9,MATCH(ROUNDUP((M$1)/10,0)*10,[1]Hugst!$R$4:$W$4,0))))</f>
        <v>#REF!</v>
      </c>
      <c r="N187" s="168" t="e">
        <f ca="1">IF($C187-N$1&lt;År1,0,M186*(1-VLOOKUP($A187,[1]Hugst!$R$5:$W$9,MATCH(ROUNDUP((N$1)/10,0)*10,[1]Hugst!$R$4:$W$4,0))))</f>
        <v>#REF!</v>
      </c>
      <c r="O187" s="168" t="e">
        <f ca="1">IF($C187-O$1&lt;År1,0,N186*(1-VLOOKUP($A187,[1]Hugst!$R$5:$W$9,MATCH(ROUNDUP((O$1)/10,0)*10,[1]Hugst!$R$4:$W$4,0))))</f>
        <v>#REF!</v>
      </c>
      <c r="P187" s="168" t="e">
        <f ca="1">IF($C187-P$1&lt;År1,0,O186*(1-VLOOKUP($A187,[1]Hugst!$R$5:$W$9,MATCH(ROUNDUP((P$1)/10,0)*10,[1]Hugst!$R$4:$W$4,0))))</f>
        <v>#REF!</v>
      </c>
      <c r="Q187" s="168" t="e">
        <f ca="1">IF($C187-Q$1&lt;År1,0,P186*(1-VLOOKUP($A187,[1]Hugst!$R$5:$W$9,MATCH(ROUNDUP((Q$1)/10,0)*10,[1]Hugst!$R$4:$W$4,0))))</f>
        <v>#REF!</v>
      </c>
      <c r="R187" s="168" t="e">
        <f ca="1">IF($C187-R$1&lt;År1,0,Q186*(1-VLOOKUP($A187,[1]Hugst!$R$5:$W$9,MATCH(ROUNDUP((R$1)/10,0)*10,[1]Hugst!$R$4:$W$4,0))))</f>
        <v>#REF!</v>
      </c>
      <c r="S187" s="168" t="e">
        <f ca="1">IF($C187-S$1&lt;År1,0,R186*(1-VLOOKUP($A187,[1]Hugst!$R$5:$W$9,MATCH(ROUNDUP((S$1)/10,0)*10,[1]Hugst!$R$4:$W$4,0))))</f>
        <v>#REF!</v>
      </c>
      <c r="T187" s="168" t="e">
        <f ca="1">IF($C187-T$1&lt;År1,0,S186*(1-VLOOKUP($A187,[1]Hugst!$R$5:$W$9,MATCH(ROUNDUP((T$1)/10,0)*10,[1]Hugst!$R$4:$W$4,0))))</f>
        <v>#REF!</v>
      </c>
      <c r="U187" s="168" t="e">
        <f ca="1">IF($C187-U$1&lt;År1,0,T186*(1-VLOOKUP($A187,[1]Hugst!$R$5:$W$9,MATCH(ROUNDUP((U$1)/10,0)*10,[1]Hugst!$R$4:$W$4,0))))</f>
        <v>#REF!</v>
      </c>
      <c r="V187" s="168" t="e">
        <f ca="1">IF($C187-V$1&lt;År1,0,U186*(1-VLOOKUP($A187,[1]Hugst!$R$5:$W$9,MATCH(ROUNDUP((V$1)/10,0)*10,[1]Hugst!$R$4:$W$4,0))))</f>
        <v>#REF!</v>
      </c>
      <c r="W187" s="168" t="e">
        <f ca="1">IF($C187-W$1&lt;År1,0,V186*(1-VLOOKUP($A187,[1]Hugst!$R$5:$W$9,MATCH(ROUNDUP((W$1)/10,0)*10,[1]Hugst!$R$4:$W$4,0))))</f>
        <v>#REF!</v>
      </c>
      <c r="X187" s="168" t="e">
        <f ca="1">IF($C187-X$1&lt;År1,0,W186*(1-VLOOKUP($A187,[1]Hugst!$R$5:$W$9,MATCH(ROUNDUP((X$1)/10,0)*10,[1]Hugst!$R$4:$W$4,0))))</f>
        <v>#REF!</v>
      </c>
      <c r="Y187" s="168" t="e">
        <f ca="1">IF($C187-Y$1&lt;År1,0,X186*(1-VLOOKUP($A187,[1]Hugst!$R$5:$W$9,MATCH(ROUNDUP((Y$1)/10,0)*10,[1]Hugst!$R$4:$W$4,0))))</f>
        <v>#REF!</v>
      </c>
      <c r="Z187" s="168" t="e">
        <f ca="1">IF($C187-Z$1&lt;År1,0,Y186*(1-VLOOKUP($A187,[1]Hugst!$R$5:$W$9,MATCH(ROUNDUP((Z$1)/10,0)*10,[1]Hugst!$R$4:$W$4,0))))</f>
        <v>#REF!</v>
      </c>
      <c r="AA187" s="168" t="e">
        <f ca="1">IF($C187-AA$1&lt;År1,0,Z186*(1-VLOOKUP($A187,[1]Hugst!$R$5:$W$9,MATCH(ROUNDUP((AA$1)/10,0)*10,[1]Hugst!$R$4:$W$4,0))))</f>
        <v>#REF!</v>
      </c>
      <c r="AB187" s="168" t="e">
        <f ca="1">IF($C187-AB$1&lt;År1,0,AA186*(1-VLOOKUP($A187,[1]Hugst!$R$5:$W$9,MATCH(ROUNDUP((AB$1)/10,0)*10,[1]Hugst!$R$4:$W$4,0))))</f>
        <v>#REF!</v>
      </c>
      <c r="AC187" s="168" t="e">
        <f ca="1">IF($C187-AC$1&lt;År1,0,AB186*(1-VLOOKUP($A187,[1]Hugst!$R$5:$W$9,MATCH(ROUNDUP((AC$1)/10,0)*10,[1]Hugst!$R$4:$W$4,0))))</f>
        <v>#REF!</v>
      </c>
      <c r="AD187" s="168" t="e">
        <f ca="1">IF($C187-AD$1&lt;År1,0,AC186*(1-VLOOKUP($A187,[1]Hugst!$R$5:$W$9,MATCH(ROUNDUP((AD$1)/10,0)*10,[1]Hugst!$R$4:$W$4,0))))</f>
        <v>#REF!</v>
      </c>
      <c r="AE187" s="168" t="e">
        <f ca="1">IF($C187-AE$1&lt;År1,0,AD186*(1-VLOOKUP($A187,[1]Hugst!$R$5:$W$9,MATCH(ROUNDUP((AE$1)/10,0)*10,[1]Hugst!$R$4:$W$4,0))))</f>
        <v>#REF!</v>
      </c>
      <c r="AF187" s="168" t="e">
        <f ca="1">IF($C187-AF$1&lt;År1,0,AE186*(1-VLOOKUP($A187,[1]Hugst!$R$5:$W$9,MATCH(ROUNDUP((AF$1)/10,0)*10,[1]Hugst!$R$4:$W$4,0))))</f>
        <v>#REF!</v>
      </c>
      <c r="AG187" s="168" t="e">
        <f ca="1">IF($C187-AG$1&lt;År1,0,AF186*(1-VLOOKUP($A187,[1]Hugst!$R$5:$W$9,MATCH(ROUNDUP((AG$1)/10,0)*10,[1]Hugst!$R$4:$W$4,0))))</f>
        <v>#REF!</v>
      </c>
      <c r="AH187" s="168" t="e">
        <f ca="1">IF($C187-AH$1&lt;År1,0,AG186*(1-VLOOKUP($A187,[1]Hugst!$R$5:$W$9,MATCH(ROUNDUP((AH$1)/10,0)*10,[1]Hugst!$R$4:$W$4,0))))</f>
        <v>#REF!</v>
      </c>
      <c r="AI187" s="168" t="e">
        <f ca="1">IF($C187-AI$1&lt;År1,0,AH186*(1-VLOOKUP($A187,[1]Hugst!$R$5:$W$9,MATCH(ROUNDUP((AI$1)/10,0)*10,[1]Hugst!$R$4:$W$4,0))))</f>
        <v>#REF!</v>
      </c>
      <c r="AJ187" s="168" t="e">
        <f ca="1">IF($C187-AJ$1&lt;År1,0,AI186*(1-VLOOKUP($A187,[1]Hugst!$R$5:$W$9,MATCH(ROUNDUP((AJ$1)/10,0)*10,[1]Hugst!$R$4:$W$4,0))))</f>
        <v>#REF!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 t="e">
        <f t="shared" ref="E189:E218" ca="1" si="4">IF(C189=2020,SUM(G189:AJ189),SUM(F188:AJ188)-SUM(G189:AJ189))</f>
        <v>#REF!</v>
      </c>
      <c r="F189" s="168" t="e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#REF!</v>
      </c>
      <c r="G189" s="168" t="e">
        <f ca="1">IF($C189-G$1&lt;År1,0,F188*(1-VLOOKUP($A189,[1]Hugst!$R$5:$W$9,MATCH(ROUNDUP((G$1)/10,0)*10,[1]Hugst!$R$4:$W$4,0))))</f>
        <v>#REF!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 t="e">
        <f t="shared" ca="1" si="4"/>
        <v>#REF!</v>
      </c>
      <c r="F190" s="168" t="e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#REF!</v>
      </c>
      <c r="G190" s="168" t="e">
        <f ca="1">IF($C190-G$1&lt;År1,0,F189*(1-VLOOKUP($A190,[1]Hugst!$R$5:$W$9,MATCH(ROUNDUP((G$1)/10,0)*10,[1]Hugst!$R$4:$W$4,0))))</f>
        <v>#REF!</v>
      </c>
      <c r="H190" s="168" t="e">
        <f ca="1">IF($C190-H$1&lt;År1,0,G189*(1-VLOOKUP($A190,[1]Hugst!$R$5:$W$9,MATCH(ROUNDUP((H$1)/10,0)*10,[1]Hugst!$R$4:$W$4,0))))</f>
        <v>#REF!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 t="e">
        <f t="shared" ca="1" si="4"/>
        <v>#REF!</v>
      </c>
      <c r="F191" s="168" t="e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#REF!</v>
      </c>
      <c r="G191" s="168" t="e">
        <f ca="1">IF($C191-G$1&lt;År1,0,F190*(1-VLOOKUP($A191,[1]Hugst!$R$5:$W$9,MATCH(ROUNDUP((G$1)/10,0)*10,[1]Hugst!$R$4:$W$4,0))))</f>
        <v>#REF!</v>
      </c>
      <c r="H191" s="168" t="e">
        <f ca="1">IF($C191-H$1&lt;År1,0,G190*(1-VLOOKUP($A191,[1]Hugst!$R$5:$W$9,MATCH(ROUNDUP((H$1)/10,0)*10,[1]Hugst!$R$4:$W$4,0))))</f>
        <v>#REF!</v>
      </c>
      <c r="I191" s="168" t="e">
        <f ca="1">IF($C191-I$1&lt;År1,0,H190*(1-VLOOKUP($A191,[1]Hugst!$R$5:$W$9,MATCH(ROUNDUP((I$1)/10,0)*10,[1]Hugst!$R$4:$W$4,0))))</f>
        <v>#REF!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 t="e">
        <f t="shared" ca="1" si="4"/>
        <v>#REF!</v>
      </c>
      <c r="F192" s="168" t="e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#REF!</v>
      </c>
      <c r="G192" s="168" t="e">
        <f ca="1">IF($C192-G$1&lt;År1,0,F191*(1-VLOOKUP($A192,[1]Hugst!$R$5:$W$9,MATCH(ROUNDUP((G$1)/10,0)*10,[1]Hugst!$R$4:$W$4,0))))</f>
        <v>#REF!</v>
      </c>
      <c r="H192" s="168" t="e">
        <f ca="1">IF($C192-H$1&lt;År1,0,G191*(1-VLOOKUP($A192,[1]Hugst!$R$5:$W$9,MATCH(ROUNDUP((H$1)/10,0)*10,[1]Hugst!$R$4:$W$4,0))))</f>
        <v>#REF!</v>
      </c>
      <c r="I192" s="168" t="e">
        <f ca="1">IF($C192-I$1&lt;År1,0,H191*(1-VLOOKUP($A192,[1]Hugst!$R$5:$W$9,MATCH(ROUNDUP((I$1)/10,0)*10,[1]Hugst!$R$4:$W$4,0))))</f>
        <v>#REF!</v>
      </c>
      <c r="J192" s="168" t="e">
        <f ca="1">IF($C192-J$1&lt;År1,0,I191*(1-VLOOKUP($A192,[1]Hugst!$R$5:$W$9,MATCH(ROUNDUP((J$1)/10,0)*10,[1]Hugst!$R$4:$W$4,0))))</f>
        <v>#REF!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 t="e">
        <f t="shared" ca="1" si="4"/>
        <v>#REF!</v>
      </c>
      <c r="F193" s="168" t="e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#REF!</v>
      </c>
      <c r="G193" s="168" t="e">
        <f ca="1">IF($C193-G$1&lt;År1,0,F192*(1-VLOOKUP($A193,[1]Hugst!$R$5:$W$9,MATCH(ROUNDUP((G$1)/10,0)*10,[1]Hugst!$R$4:$W$4,0))))</f>
        <v>#REF!</v>
      </c>
      <c r="H193" s="168" t="e">
        <f ca="1">IF($C193-H$1&lt;År1,0,G192*(1-VLOOKUP($A193,[1]Hugst!$R$5:$W$9,MATCH(ROUNDUP((H$1)/10,0)*10,[1]Hugst!$R$4:$W$4,0))))</f>
        <v>#REF!</v>
      </c>
      <c r="I193" s="168" t="e">
        <f ca="1">IF($C193-I$1&lt;År1,0,H192*(1-VLOOKUP($A193,[1]Hugst!$R$5:$W$9,MATCH(ROUNDUP((I$1)/10,0)*10,[1]Hugst!$R$4:$W$4,0))))</f>
        <v>#REF!</v>
      </c>
      <c r="J193" s="168" t="e">
        <f ca="1">IF($C193-J$1&lt;År1,0,I192*(1-VLOOKUP($A193,[1]Hugst!$R$5:$W$9,MATCH(ROUNDUP((J$1)/10,0)*10,[1]Hugst!$R$4:$W$4,0))))</f>
        <v>#REF!</v>
      </c>
      <c r="K193" s="168" t="e">
        <f ca="1">IF($C193-K$1&lt;År1,0,J192*(1-VLOOKUP($A193,[1]Hugst!$R$5:$W$9,MATCH(ROUNDUP((K$1)/10,0)*10,[1]Hugst!$R$4:$W$4,0))))</f>
        <v>#REF!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 t="e">
        <f t="shared" ca="1" si="4"/>
        <v>#REF!</v>
      </c>
      <c r="F194" s="168" t="e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#REF!</v>
      </c>
      <c r="G194" s="168" t="e">
        <f ca="1">IF($C194-G$1&lt;År1,0,F193*(1-VLOOKUP($A194,[1]Hugst!$R$5:$W$9,MATCH(ROUNDUP((G$1)/10,0)*10,[1]Hugst!$R$4:$W$4,0))))</f>
        <v>#REF!</v>
      </c>
      <c r="H194" s="168" t="e">
        <f ca="1">IF($C194-H$1&lt;År1,0,G193*(1-VLOOKUP($A194,[1]Hugst!$R$5:$W$9,MATCH(ROUNDUP((H$1)/10,0)*10,[1]Hugst!$R$4:$W$4,0))))</f>
        <v>#REF!</v>
      </c>
      <c r="I194" s="168" t="e">
        <f ca="1">IF($C194-I$1&lt;År1,0,H193*(1-VLOOKUP($A194,[1]Hugst!$R$5:$W$9,MATCH(ROUNDUP((I$1)/10,0)*10,[1]Hugst!$R$4:$W$4,0))))</f>
        <v>#REF!</v>
      </c>
      <c r="J194" s="168" t="e">
        <f ca="1">IF($C194-J$1&lt;År1,0,I193*(1-VLOOKUP($A194,[1]Hugst!$R$5:$W$9,MATCH(ROUNDUP((J$1)/10,0)*10,[1]Hugst!$R$4:$W$4,0))))</f>
        <v>#REF!</v>
      </c>
      <c r="K194" s="168" t="e">
        <f ca="1">IF($C194-K$1&lt;År1,0,J193*(1-VLOOKUP($A194,[1]Hugst!$R$5:$W$9,MATCH(ROUNDUP((K$1)/10,0)*10,[1]Hugst!$R$4:$W$4,0))))</f>
        <v>#REF!</v>
      </c>
      <c r="L194" s="168" t="e">
        <f ca="1">IF($C194-L$1&lt;År1,0,K193*(1-VLOOKUP($A194,[1]Hugst!$R$5:$W$9,MATCH(ROUNDUP((L$1)/10,0)*10,[1]Hugst!$R$4:$W$4,0))))</f>
        <v>#REF!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 t="e">
        <f t="shared" ca="1" si="4"/>
        <v>#REF!</v>
      </c>
      <c r="F195" s="168" t="e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#REF!</v>
      </c>
      <c r="G195" s="168" t="e">
        <f ca="1">IF($C195-G$1&lt;År1,0,F194*(1-VLOOKUP($A195,[1]Hugst!$R$5:$W$9,MATCH(ROUNDUP((G$1)/10,0)*10,[1]Hugst!$R$4:$W$4,0))))</f>
        <v>#REF!</v>
      </c>
      <c r="H195" s="168" t="e">
        <f ca="1">IF($C195-H$1&lt;År1,0,G194*(1-VLOOKUP($A195,[1]Hugst!$R$5:$W$9,MATCH(ROUNDUP((H$1)/10,0)*10,[1]Hugst!$R$4:$W$4,0))))</f>
        <v>#REF!</v>
      </c>
      <c r="I195" s="168" t="e">
        <f ca="1">IF($C195-I$1&lt;År1,0,H194*(1-VLOOKUP($A195,[1]Hugst!$R$5:$W$9,MATCH(ROUNDUP((I$1)/10,0)*10,[1]Hugst!$R$4:$W$4,0))))</f>
        <v>#REF!</v>
      </c>
      <c r="J195" s="168" t="e">
        <f ca="1">IF($C195-J$1&lt;År1,0,I194*(1-VLOOKUP($A195,[1]Hugst!$R$5:$W$9,MATCH(ROUNDUP((J$1)/10,0)*10,[1]Hugst!$R$4:$W$4,0))))</f>
        <v>#REF!</v>
      </c>
      <c r="K195" s="168" t="e">
        <f ca="1">IF($C195-K$1&lt;År1,0,J194*(1-VLOOKUP($A195,[1]Hugst!$R$5:$W$9,MATCH(ROUNDUP((K$1)/10,0)*10,[1]Hugst!$R$4:$W$4,0))))</f>
        <v>#REF!</v>
      </c>
      <c r="L195" s="168" t="e">
        <f ca="1">IF($C195-L$1&lt;År1,0,K194*(1-VLOOKUP($A195,[1]Hugst!$R$5:$W$9,MATCH(ROUNDUP((L$1)/10,0)*10,[1]Hugst!$R$4:$W$4,0))))</f>
        <v>#REF!</v>
      </c>
      <c r="M195" s="168" t="e">
        <f ca="1">IF($C195-M$1&lt;År1,0,L194*(1-VLOOKUP($A195,[1]Hugst!$R$5:$W$9,MATCH(ROUNDUP((M$1)/10,0)*10,[1]Hugst!$R$4:$W$4,0))))</f>
        <v>#REF!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 t="e">
        <f t="shared" ca="1" si="4"/>
        <v>#REF!</v>
      </c>
      <c r="F196" s="168" t="e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#REF!</v>
      </c>
      <c r="G196" s="168" t="e">
        <f ca="1">IF($C196-G$1&lt;År1,0,F195*(1-VLOOKUP($A196,[1]Hugst!$R$5:$W$9,MATCH(ROUNDUP((G$1)/10,0)*10,[1]Hugst!$R$4:$W$4,0))))</f>
        <v>#REF!</v>
      </c>
      <c r="H196" s="168" t="e">
        <f ca="1">IF($C196-H$1&lt;År1,0,G195*(1-VLOOKUP($A196,[1]Hugst!$R$5:$W$9,MATCH(ROUNDUP((H$1)/10,0)*10,[1]Hugst!$R$4:$W$4,0))))</f>
        <v>#REF!</v>
      </c>
      <c r="I196" s="168" t="e">
        <f ca="1">IF($C196-I$1&lt;År1,0,H195*(1-VLOOKUP($A196,[1]Hugst!$R$5:$W$9,MATCH(ROUNDUP((I$1)/10,0)*10,[1]Hugst!$R$4:$W$4,0))))</f>
        <v>#REF!</v>
      </c>
      <c r="J196" s="168" t="e">
        <f ca="1">IF($C196-J$1&lt;År1,0,I195*(1-VLOOKUP($A196,[1]Hugst!$R$5:$W$9,MATCH(ROUNDUP((J$1)/10,0)*10,[1]Hugst!$R$4:$W$4,0))))</f>
        <v>#REF!</v>
      </c>
      <c r="K196" s="168" t="e">
        <f ca="1">IF($C196-K$1&lt;År1,0,J195*(1-VLOOKUP($A196,[1]Hugst!$R$5:$W$9,MATCH(ROUNDUP((K$1)/10,0)*10,[1]Hugst!$R$4:$W$4,0))))</f>
        <v>#REF!</v>
      </c>
      <c r="L196" s="168" t="e">
        <f ca="1">IF($C196-L$1&lt;År1,0,K195*(1-VLOOKUP($A196,[1]Hugst!$R$5:$W$9,MATCH(ROUNDUP((L$1)/10,0)*10,[1]Hugst!$R$4:$W$4,0))))</f>
        <v>#REF!</v>
      </c>
      <c r="M196" s="168" t="e">
        <f ca="1">IF($C196-M$1&lt;År1,0,L195*(1-VLOOKUP($A196,[1]Hugst!$R$5:$W$9,MATCH(ROUNDUP((M$1)/10,0)*10,[1]Hugst!$R$4:$W$4,0))))</f>
        <v>#REF!</v>
      </c>
      <c r="N196" s="168" t="e">
        <f ca="1">IF($C196-N$1&lt;År1,0,M195*(1-VLOOKUP($A196,[1]Hugst!$R$5:$W$9,MATCH(ROUNDUP((N$1)/10,0)*10,[1]Hugst!$R$4:$W$4,0))))</f>
        <v>#REF!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 t="e">
        <f t="shared" ca="1" si="4"/>
        <v>#REF!</v>
      </c>
      <c r="F197" s="168" t="e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#REF!</v>
      </c>
      <c r="G197" s="168" t="e">
        <f ca="1">IF($C197-G$1&lt;År1,0,F196*(1-VLOOKUP($A197,[1]Hugst!$R$5:$W$9,MATCH(ROUNDUP((G$1)/10,0)*10,[1]Hugst!$R$4:$W$4,0))))</f>
        <v>#REF!</v>
      </c>
      <c r="H197" s="168" t="e">
        <f ca="1">IF($C197-H$1&lt;År1,0,G196*(1-VLOOKUP($A197,[1]Hugst!$R$5:$W$9,MATCH(ROUNDUP((H$1)/10,0)*10,[1]Hugst!$R$4:$W$4,0))))</f>
        <v>#REF!</v>
      </c>
      <c r="I197" s="168" t="e">
        <f ca="1">IF($C197-I$1&lt;År1,0,H196*(1-VLOOKUP($A197,[1]Hugst!$R$5:$W$9,MATCH(ROUNDUP((I$1)/10,0)*10,[1]Hugst!$R$4:$W$4,0))))</f>
        <v>#REF!</v>
      </c>
      <c r="J197" s="168" t="e">
        <f ca="1">IF($C197-J$1&lt;År1,0,I196*(1-VLOOKUP($A197,[1]Hugst!$R$5:$W$9,MATCH(ROUNDUP((J$1)/10,0)*10,[1]Hugst!$R$4:$W$4,0))))</f>
        <v>#REF!</v>
      </c>
      <c r="K197" s="168" t="e">
        <f ca="1">IF($C197-K$1&lt;År1,0,J196*(1-VLOOKUP($A197,[1]Hugst!$R$5:$W$9,MATCH(ROUNDUP((K$1)/10,0)*10,[1]Hugst!$R$4:$W$4,0))))</f>
        <v>#REF!</v>
      </c>
      <c r="L197" s="168" t="e">
        <f ca="1">IF($C197-L$1&lt;År1,0,K196*(1-VLOOKUP($A197,[1]Hugst!$R$5:$W$9,MATCH(ROUNDUP((L$1)/10,0)*10,[1]Hugst!$R$4:$W$4,0))))</f>
        <v>#REF!</v>
      </c>
      <c r="M197" s="168" t="e">
        <f ca="1">IF($C197-M$1&lt;År1,0,L196*(1-VLOOKUP($A197,[1]Hugst!$R$5:$W$9,MATCH(ROUNDUP((M$1)/10,0)*10,[1]Hugst!$R$4:$W$4,0))))</f>
        <v>#REF!</v>
      </c>
      <c r="N197" s="168" t="e">
        <f ca="1">IF($C197-N$1&lt;År1,0,M196*(1-VLOOKUP($A197,[1]Hugst!$R$5:$W$9,MATCH(ROUNDUP((N$1)/10,0)*10,[1]Hugst!$R$4:$W$4,0))))</f>
        <v>#REF!</v>
      </c>
      <c r="O197" s="168" t="e">
        <f ca="1">IF($C197-O$1&lt;År1,0,N196*(1-VLOOKUP($A197,[1]Hugst!$R$5:$W$9,MATCH(ROUNDUP((O$1)/10,0)*10,[1]Hugst!$R$4:$W$4,0))))</f>
        <v>#REF!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 t="e">
        <f t="shared" ca="1" si="4"/>
        <v>#REF!</v>
      </c>
      <c r="F198" s="168" t="e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#REF!</v>
      </c>
      <c r="G198" s="168" t="e">
        <f ca="1">IF($C198-G$1&lt;År1,0,F197*(1-VLOOKUP($A198,[1]Hugst!$R$5:$W$9,MATCH(ROUNDUP((G$1)/10,0)*10,[1]Hugst!$R$4:$W$4,0))))</f>
        <v>#REF!</v>
      </c>
      <c r="H198" s="168" t="e">
        <f ca="1">IF($C198-H$1&lt;År1,0,G197*(1-VLOOKUP($A198,[1]Hugst!$R$5:$W$9,MATCH(ROUNDUP((H$1)/10,0)*10,[1]Hugst!$R$4:$W$4,0))))</f>
        <v>#REF!</v>
      </c>
      <c r="I198" s="168" t="e">
        <f ca="1">IF($C198-I$1&lt;År1,0,H197*(1-VLOOKUP($A198,[1]Hugst!$R$5:$W$9,MATCH(ROUNDUP((I$1)/10,0)*10,[1]Hugst!$R$4:$W$4,0))))</f>
        <v>#REF!</v>
      </c>
      <c r="J198" s="168" t="e">
        <f ca="1">IF($C198-J$1&lt;År1,0,I197*(1-VLOOKUP($A198,[1]Hugst!$R$5:$W$9,MATCH(ROUNDUP((J$1)/10,0)*10,[1]Hugst!$R$4:$W$4,0))))</f>
        <v>#REF!</v>
      </c>
      <c r="K198" s="168" t="e">
        <f ca="1">IF($C198-K$1&lt;År1,0,J197*(1-VLOOKUP($A198,[1]Hugst!$R$5:$W$9,MATCH(ROUNDUP((K$1)/10,0)*10,[1]Hugst!$R$4:$W$4,0))))</f>
        <v>#REF!</v>
      </c>
      <c r="L198" s="168" t="e">
        <f ca="1">IF($C198-L$1&lt;År1,0,K197*(1-VLOOKUP($A198,[1]Hugst!$R$5:$W$9,MATCH(ROUNDUP((L$1)/10,0)*10,[1]Hugst!$R$4:$W$4,0))))</f>
        <v>#REF!</v>
      </c>
      <c r="M198" s="168" t="e">
        <f ca="1">IF($C198-M$1&lt;År1,0,L197*(1-VLOOKUP($A198,[1]Hugst!$R$5:$W$9,MATCH(ROUNDUP((M$1)/10,0)*10,[1]Hugst!$R$4:$W$4,0))))</f>
        <v>#REF!</v>
      </c>
      <c r="N198" s="168" t="e">
        <f ca="1">IF($C198-N$1&lt;År1,0,M197*(1-VLOOKUP($A198,[1]Hugst!$R$5:$W$9,MATCH(ROUNDUP((N$1)/10,0)*10,[1]Hugst!$R$4:$W$4,0))))</f>
        <v>#REF!</v>
      </c>
      <c r="O198" s="168" t="e">
        <f ca="1">IF($C198-O$1&lt;År1,0,N197*(1-VLOOKUP($A198,[1]Hugst!$R$5:$W$9,MATCH(ROUNDUP((O$1)/10,0)*10,[1]Hugst!$R$4:$W$4,0))))</f>
        <v>#REF!</v>
      </c>
      <c r="P198" s="168" t="e">
        <f ca="1">IF($C198-P$1&lt;År1,0,O197*(1-VLOOKUP($A198,[1]Hugst!$R$5:$W$9,MATCH(ROUNDUP((P$1)/10,0)*10,[1]Hugst!$R$4:$W$4,0))))</f>
        <v>#REF!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 t="e">
        <f t="shared" ca="1" si="4"/>
        <v>#REF!</v>
      </c>
      <c r="F199" s="168" t="e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#REF!</v>
      </c>
      <c r="G199" s="168" t="e">
        <f ca="1">IF($C199-G$1&lt;År1,0,F198*(1-VLOOKUP($A199,[1]Hugst!$R$5:$W$9,MATCH(ROUNDUP((G$1)/10,0)*10,[1]Hugst!$R$4:$W$4,0))))</f>
        <v>#REF!</v>
      </c>
      <c r="H199" s="168" t="e">
        <f ca="1">IF($C199-H$1&lt;År1,0,G198*(1-VLOOKUP($A199,[1]Hugst!$R$5:$W$9,MATCH(ROUNDUP((H$1)/10,0)*10,[1]Hugst!$R$4:$W$4,0))))</f>
        <v>#REF!</v>
      </c>
      <c r="I199" s="168" t="e">
        <f ca="1">IF($C199-I$1&lt;År1,0,H198*(1-VLOOKUP($A199,[1]Hugst!$R$5:$W$9,MATCH(ROUNDUP((I$1)/10,0)*10,[1]Hugst!$R$4:$W$4,0))))</f>
        <v>#REF!</v>
      </c>
      <c r="J199" s="168" t="e">
        <f ca="1">IF($C199-J$1&lt;År1,0,I198*(1-VLOOKUP($A199,[1]Hugst!$R$5:$W$9,MATCH(ROUNDUP((J$1)/10,0)*10,[1]Hugst!$R$4:$W$4,0))))</f>
        <v>#REF!</v>
      </c>
      <c r="K199" s="168" t="e">
        <f ca="1">IF($C199-K$1&lt;År1,0,J198*(1-VLOOKUP($A199,[1]Hugst!$R$5:$W$9,MATCH(ROUNDUP((K$1)/10,0)*10,[1]Hugst!$R$4:$W$4,0))))</f>
        <v>#REF!</v>
      </c>
      <c r="L199" s="168" t="e">
        <f ca="1">IF($C199-L$1&lt;År1,0,K198*(1-VLOOKUP($A199,[1]Hugst!$R$5:$W$9,MATCH(ROUNDUP((L$1)/10,0)*10,[1]Hugst!$R$4:$W$4,0))))</f>
        <v>#REF!</v>
      </c>
      <c r="M199" s="168" t="e">
        <f ca="1">IF($C199-M$1&lt;År1,0,L198*(1-VLOOKUP($A199,[1]Hugst!$R$5:$W$9,MATCH(ROUNDUP((M$1)/10,0)*10,[1]Hugst!$R$4:$W$4,0))))</f>
        <v>#REF!</v>
      </c>
      <c r="N199" s="168" t="e">
        <f ca="1">IF($C199-N$1&lt;År1,0,M198*(1-VLOOKUP($A199,[1]Hugst!$R$5:$W$9,MATCH(ROUNDUP((N$1)/10,0)*10,[1]Hugst!$R$4:$W$4,0))))</f>
        <v>#REF!</v>
      </c>
      <c r="O199" s="168" t="e">
        <f ca="1">IF($C199-O$1&lt;År1,0,N198*(1-VLOOKUP($A199,[1]Hugst!$R$5:$W$9,MATCH(ROUNDUP((O$1)/10,0)*10,[1]Hugst!$R$4:$W$4,0))))</f>
        <v>#REF!</v>
      </c>
      <c r="P199" s="168" t="e">
        <f ca="1">IF($C199-P$1&lt;År1,0,O198*(1-VLOOKUP($A199,[1]Hugst!$R$5:$W$9,MATCH(ROUNDUP((P$1)/10,0)*10,[1]Hugst!$R$4:$W$4,0))))</f>
        <v>#REF!</v>
      </c>
      <c r="Q199" s="168" t="e">
        <f ca="1">IF($C199-Q$1&lt;År1,0,P198*(1-VLOOKUP($A199,[1]Hugst!$R$5:$W$9,MATCH(ROUNDUP((Q$1)/10,0)*10,[1]Hugst!$R$4:$W$4,0))))</f>
        <v>#REF!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 t="e">
        <f t="shared" ca="1" si="4"/>
        <v>#REF!</v>
      </c>
      <c r="F200" s="168" t="e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#REF!</v>
      </c>
      <c r="G200" s="168" t="e">
        <f ca="1">IF($C200-G$1&lt;År1,0,F199*(1-VLOOKUP($A200,[1]Hugst!$R$5:$W$9,MATCH(ROUNDUP((G$1)/10,0)*10,[1]Hugst!$R$4:$W$4,0))))</f>
        <v>#REF!</v>
      </c>
      <c r="H200" s="168" t="e">
        <f ca="1">IF($C200-H$1&lt;År1,0,G199*(1-VLOOKUP($A200,[1]Hugst!$R$5:$W$9,MATCH(ROUNDUP((H$1)/10,0)*10,[1]Hugst!$R$4:$W$4,0))))</f>
        <v>#REF!</v>
      </c>
      <c r="I200" s="168" t="e">
        <f ca="1">IF($C200-I$1&lt;År1,0,H199*(1-VLOOKUP($A200,[1]Hugst!$R$5:$W$9,MATCH(ROUNDUP((I$1)/10,0)*10,[1]Hugst!$R$4:$W$4,0))))</f>
        <v>#REF!</v>
      </c>
      <c r="J200" s="168" t="e">
        <f ca="1">IF($C200-J$1&lt;År1,0,I199*(1-VLOOKUP($A200,[1]Hugst!$R$5:$W$9,MATCH(ROUNDUP((J$1)/10,0)*10,[1]Hugst!$R$4:$W$4,0))))</f>
        <v>#REF!</v>
      </c>
      <c r="K200" s="168" t="e">
        <f ca="1">IF($C200-K$1&lt;År1,0,J199*(1-VLOOKUP($A200,[1]Hugst!$R$5:$W$9,MATCH(ROUNDUP((K$1)/10,0)*10,[1]Hugst!$R$4:$W$4,0))))</f>
        <v>#REF!</v>
      </c>
      <c r="L200" s="168" t="e">
        <f ca="1">IF($C200-L$1&lt;År1,0,K199*(1-VLOOKUP($A200,[1]Hugst!$R$5:$W$9,MATCH(ROUNDUP((L$1)/10,0)*10,[1]Hugst!$R$4:$W$4,0))))</f>
        <v>#REF!</v>
      </c>
      <c r="M200" s="168" t="e">
        <f ca="1">IF($C200-M$1&lt;År1,0,L199*(1-VLOOKUP($A200,[1]Hugst!$R$5:$W$9,MATCH(ROUNDUP((M$1)/10,0)*10,[1]Hugst!$R$4:$W$4,0))))</f>
        <v>#REF!</v>
      </c>
      <c r="N200" s="168" t="e">
        <f ca="1">IF($C200-N$1&lt;År1,0,M199*(1-VLOOKUP($A200,[1]Hugst!$R$5:$W$9,MATCH(ROUNDUP((N$1)/10,0)*10,[1]Hugst!$R$4:$W$4,0))))</f>
        <v>#REF!</v>
      </c>
      <c r="O200" s="168" t="e">
        <f ca="1">IF($C200-O$1&lt;År1,0,N199*(1-VLOOKUP($A200,[1]Hugst!$R$5:$W$9,MATCH(ROUNDUP((O$1)/10,0)*10,[1]Hugst!$R$4:$W$4,0))))</f>
        <v>#REF!</v>
      </c>
      <c r="P200" s="168" t="e">
        <f ca="1">IF($C200-P$1&lt;År1,0,O199*(1-VLOOKUP($A200,[1]Hugst!$R$5:$W$9,MATCH(ROUNDUP((P$1)/10,0)*10,[1]Hugst!$R$4:$W$4,0))))</f>
        <v>#REF!</v>
      </c>
      <c r="Q200" s="168" t="e">
        <f ca="1">IF($C200-Q$1&lt;År1,0,P199*(1-VLOOKUP($A200,[1]Hugst!$R$5:$W$9,MATCH(ROUNDUP((Q$1)/10,0)*10,[1]Hugst!$R$4:$W$4,0))))</f>
        <v>#REF!</v>
      </c>
      <c r="R200" s="168" t="e">
        <f ca="1">IF($C200-R$1&lt;År1,0,Q199*(1-VLOOKUP($A200,[1]Hugst!$R$5:$W$9,MATCH(ROUNDUP((R$1)/10,0)*10,[1]Hugst!$R$4:$W$4,0))))</f>
        <v>#REF!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 t="e">
        <f t="shared" ca="1" si="4"/>
        <v>#REF!</v>
      </c>
      <c r="F201" s="168" t="e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#REF!</v>
      </c>
      <c r="G201" s="168" t="e">
        <f ca="1">IF($C201-G$1&lt;År1,0,F200*(1-VLOOKUP($A201,[1]Hugst!$R$5:$W$9,MATCH(ROUNDUP((G$1)/10,0)*10,[1]Hugst!$R$4:$W$4,0))))</f>
        <v>#REF!</v>
      </c>
      <c r="H201" s="168" t="e">
        <f ca="1">IF($C201-H$1&lt;År1,0,G200*(1-VLOOKUP($A201,[1]Hugst!$R$5:$W$9,MATCH(ROUNDUP((H$1)/10,0)*10,[1]Hugst!$R$4:$W$4,0))))</f>
        <v>#REF!</v>
      </c>
      <c r="I201" s="168" t="e">
        <f ca="1">IF($C201-I$1&lt;År1,0,H200*(1-VLOOKUP($A201,[1]Hugst!$R$5:$W$9,MATCH(ROUNDUP((I$1)/10,0)*10,[1]Hugst!$R$4:$W$4,0))))</f>
        <v>#REF!</v>
      </c>
      <c r="J201" s="168" t="e">
        <f ca="1">IF($C201-J$1&lt;År1,0,I200*(1-VLOOKUP($A201,[1]Hugst!$R$5:$W$9,MATCH(ROUNDUP((J$1)/10,0)*10,[1]Hugst!$R$4:$W$4,0))))</f>
        <v>#REF!</v>
      </c>
      <c r="K201" s="168" t="e">
        <f ca="1">IF($C201-K$1&lt;År1,0,J200*(1-VLOOKUP($A201,[1]Hugst!$R$5:$W$9,MATCH(ROUNDUP((K$1)/10,0)*10,[1]Hugst!$R$4:$W$4,0))))</f>
        <v>#REF!</v>
      </c>
      <c r="L201" s="168" t="e">
        <f ca="1">IF($C201-L$1&lt;År1,0,K200*(1-VLOOKUP($A201,[1]Hugst!$R$5:$W$9,MATCH(ROUNDUP((L$1)/10,0)*10,[1]Hugst!$R$4:$W$4,0))))</f>
        <v>#REF!</v>
      </c>
      <c r="M201" s="168" t="e">
        <f ca="1">IF($C201-M$1&lt;År1,0,L200*(1-VLOOKUP($A201,[1]Hugst!$R$5:$W$9,MATCH(ROUNDUP((M$1)/10,0)*10,[1]Hugst!$R$4:$W$4,0))))</f>
        <v>#REF!</v>
      </c>
      <c r="N201" s="168" t="e">
        <f ca="1">IF($C201-N$1&lt;År1,0,M200*(1-VLOOKUP($A201,[1]Hugst!$R$5:$W$9,MATCH(ROUNDUP((N$1)/10,0)*10,[1]Hugst!$R$4:$W$4,0))))</f>
        <v>#REF!</v>
      </c>
      <c r="O201" s="168" t="e">
        <f ca="1">IF($C201-O$1&lt;År1,0,N200*(1-VLOOKUP($A201,[1]Hugst!$R$5:$W$9,MATCH(ROUNDUP((O$1)/10,0)*10,[1]Hugst!$R$4:$W$4,0))))</f>
        <v>#REF!</v>
      </c>
      <c r="P201" s="168" t="e">
        <f ca="1">IF($C201-P$1&lt;År1,0,O200*(1-VLOOKUP($A201,[1]Hugst!$R$5:$W$9,MATCH(ROUNDUP((P$1)/10,0)*10,[1]Hugst!$R$4:$W$4,0))))</f>
        <v>#REF!</v>
      </c>
      <c r="Q201" s="168" t="e">
        <f ca="1">IF($C201-Q$1&lt;År1,0,P200*(1-VLOOKUP($A201,[1]Hugst!$R$5:$W$9,MATCH(ROUNDUP((Q$1)/10,0)*10,[1]Hugst!$R$4:$W$4,0))))</f>
        <v>#REF!</v>
      </c>
      <c r="R201" s="168" t="e">
        <f ca="1">IF($C201-R$1&lt;År1,0,Q200*(1-VLOOKUP($A201,[1]Hugst!$R$5:$W$9,MATCH(ROUNDUP((R$1)/10,0)*10,[1]Hugst!$R$4:$W$4,0))))</f>
        <v>#REF!</v>
      </c>
      <c r="S201" s="168" t="e">
        <f ca="1">IF($C201-S$1&lt;År1,0,R200*(1-VLOOKUP($A201,[1]Hugst!$R$5:$W$9,MATCH(ROUNDUP((S$1)/10,0)*10,[1]Hugst!$R$4:$W$4,0))))</f>
        <v>#REF!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 t="e">
        <f t="shared" ca="1" si="4"/>
        <v>#REF!</v>
      </c>
      <c r="F202" s="168" t="e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#REF!</v>
      </c>
      <c r="G202" s="168" t="e">
        <f ca="1">IF($C202-G$1&lt;År1,0,F201*(1-VLOOKUP($A202,[1]Hugst!$R$5:$W$9,MATCH(ROUNDUP((G$1)/10,0)*10,[1]Hugst!$R$4:$W$4,0))))</f>
        <v>#REF!</v>
      </c>
      <c r="H202" s="168" t="e">
        <f ca="1">IF($C202-H$1&lt;År1,0,G201*(1-VLOOKUP($A202,[1]Hugst!$R$5:$W$9,MATCH(ROUNDUP((H$1)/10,0)*10,[1]Hugst!$R$4:$W$4,0))))</f>
        <v>#REF!</v>
      </c>
      <c r="I202" s="168" t="e">
        <f ca="1">IF($C202-I$1&lt;År1,0,H201*(1-VLOOKUP($A202,[1]Hugst!$R$5:$W$9,MATCH(ROUNDUP((I$1)/10,0)*10,[1]Hugst!$R$4:$W$4,0))))</f>
        <v>#REF!</v>
      </c>
      <c r="J202" s="168" t="e">
        <f ca="1">IF($C202-J$1&lt;År1,0,I201*(1-VLOOKUP($A202,[1]Hugst!$R$5:$W$9,MATCH(ROUNDUP((J$1)/10,0)*10,[1]Hugst!$R$4:$W$4,0))))</f>
        <v>#REF!</v>
      </c>
      <c r="K202" s="168" t="e">
        <f ca="1">IF($C202-K$1&lt;År1,0,J201*(1-VLOOKUP($A202,[1]Hugst!$R$5:$W$9,MATCH(ROUNDUP((K$1)/10,0)*10,[1]Hugst!$R$4:$W$4,0))))</f>
        <v>#REF!</v>
      </c>
      <c r="L202" s="168" t="e">
        <f ca="1">IF($C202-L$1&lt;År1,0,K201*(1-VLOOKUP($A202,[1]Hugst!$R$5:$W$9,MATCH(ROUNDUP((L$1)/10,0)*10,[1]Hugst!$R$4:$W$4,0))))</f>
        <v>#REF!</v>
      </c>
      <c r="M202" s="168" t="e">
        <f ca="1">IF($C202-M$1&lt;År1,0,L201*(1-VLOOKUP($A202,[1]Hugst!$R$5:$W$9,MATCH(ROUNDUP((M$1)/10,0)*10,[1]Hugst!$R$4:$W$4,0))))</f>
        <v>#REF!</v>
      </c>
      <c r="N202" s="168" t="e">
        <f ca="1">IF($C202-N$1&lt;År1,0,M201*(1-VLOOKUP($A202,[1]Hugst!$R$5:$W$9,MATCH(ROUNDUP((N$1)/10,0)*10,[1]Hugst!$R$4:$W$4,0))))</f>
        <v>#REF!</v>
      </c>
      <c r="O202" s="168" t="e">
        <f ca="1">IF($C202-O$1&lt;År1,0,N201*(1-VLOOKUP($A202,[1]Hugst!$R$5:$W$9,MATCH(ROUNDUP((O$1)/10,0)*10,[1]Hugst!$R$4:$W$4,0))))</f>
        <v>#REF!</v>
      </c>
      <c r="P202" s="168" t="e">
        <f ca="1">IF($C202-P$1&lt;År1,0,O201*(1-VLOOKUP($A202,[1]Hugst!$R$5:$W$9,MATCH(ROUNDUP((P$1)/10,0)*10,[1]Hugst!$R$4:$W$4,0))))</f>
        <v>#REF!</v>
      </c>
      <c r="Q202" s="168" t="e">
        <f ca="1">IF($C202-Q$1&lt;År1,0,P201*(1-VLOOKUP($A202,[1]Hugst!$R$5:$W$9,MATCH(ROUNDUP((Q$1)/10,0)*10,[1]Hugst!$R$4:$W$4,0))))</f>
        <v>#REF!</v>
      </c>
      <c r="R202" s="168" t="e">
        <f ca="1">IF($C202-R$1&lt;År1,0,Q201*(1-VLOOKUP($A202,[1]Hugst!$R$5:$W$9,MATCH(ROUNDUP((R$1)/10,0)*10,[1]Hugst!$R$4:$W$4,0))))</f>
        <v>#REF!</v>
      </c>
      <c r="S202" s="168" t="e">
        <f ca="1">IF($C202-S$1&lt;År1,0,R201*(1-VLOOKUP($A202,[1]Hugst!$R$5:$W$9,MATCH(ROUNDUP((S$1)/10,0)*10,[1]Hugst!$R$4:$W$4,0))))</f>
        <v>#REF!</v>
      </c>
      <c r="T202" s="168" t="e">
        <f ca="1">IF($C202-T$1&lt;År1,0,S201*(1-VLOOKUP($A202,[1]Hugst!$R$5:$W$9,MATCH(ROUNDUP((T$1)/10,0)*10,[1]Hugst!$R$4:$W$4,0))))</f>
        <v>#REF!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 t="e">
        <f t="shared" ca="1" si="4"/>
        <v>#REF!</v>
      </c>
      <c r="F203" s="168" t="e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#REF!</v>
      </c>
      <c r="G203" s="168" t="e">
        <f ca="1">IF($C203-G$1&lt;År1,0,F202*(1-VLOOKUP($A203,[1]Hugst!$R$5:$W$9,MATCH(ROUNDUP((G$1)/10,0)*10,[1]Hugst!$R$4:$W$4,0))))</f>
        <v>#REF!</v>
      </c>
      <c r="H203" s="168" t="e">
        <f ca="1">IF($C203-H$1&lt;År1,0,G202*(1-VLOOKUP($A203,[1]Hugst!$R$5:$W$9,MATCH(ROUNDUP((H$1)/10,0)*10,[1]Hugst!$R$4:$W$4,0))))</f>
        <v>#REF!</v>
      </c>
      <c r="I203" s="168" t="e">
        <f ca="1">IF($C203-I$1&lt;År1,0,H202*(1-VLOOKUP($A203,[1]Hugst!$R$5:$W$9,MATCH(ROUNDUP((I$1)/10,0)*10,[1]Hugst!$R$4:$W$4,0))))</f>
        <v>#REF!</v>
      </c>
      <c r="J203" s="168" t="e">
        <f ca="1">IF($C203-J$1&lt;År1,0,I202*(1-VLOOKUP($A203,[1]Hugst!$R$5:$W$9,MATCH(ROUNDUP((J$1)/10,0)*10,[1]Hugst!$R$4:$W$4,0))))</f>
        <v>#REF!</v>
      </c>
      <c r="K203" s="168" t="e">
        <f ca="1">IF($C203-K$1&lt;År1,0,J202*(1-VLOOKUP($A203,[1]Hugst!$R$5:$W$9,MATCH(ROUNDUP((K$1)/10,0)*10,[1]Hugst!$R$4:$W$4,0))))</f>
        <v>#REF!</v>
      </c>
      <c r="L203" s="168" t="e">
        <f ca="1">IF($C203-L$1&lt;År1,0,K202*(1-VLOOKUP($A203,[1]Hugst!$R$5:$W$9,MATCH(ROUNDUP((L$1)/10,0)*10,[1]Hugst!$R$4:$W$4,0))))</f>
        <v>#REF!</v>
      </c>
      <c r="M203" s="168" t="e">
        <f ca="1">IF($C203-M$1&lt;År1,0,L202*(1-VLOOKUP($A203,[1]Hugst!$R$5:$W$9,MATCH(ROUNDUP((M$1)/10,0)*10,[1]Hugst!$R$4:$W$4,0))))</f>
        <v>#REF!</v>
      </c>
      <c r="N203" s="168" t="e">
        <f ca="1">IF($C203-N$1&lt;År1,0,M202*(1-VLOOKUP($A203,[1]Hugst!$R$5:$W$9,MATCH(ROUNDUP((N$1)/10,0)*10,[1]Hugst!$R$4:$W$4,0))))</f>
        <v>#REF!</v>
      </c>
      <c r="O203" s="168" t="e">
        <f ca="1">IF($C203-O$1&lt;År1,0,N202*(1-VLOOKUP($A203,[1]Hugst!$R$5:$W$9,MATCH(ROUNDUP((O$1)/10,0)*10,[1]Hugst!$R$4:$W$4,0))))</f>
        <v>#REF!</v>
      </c>
      <c r="P203" s="168" t="e">
        <f ca="1">IF($C203-P$1&lt;År1,0,O202*(1-VLOOKUP($A203,[1]Hugst!$R$5:$W$9,MATCH(ROUNDUP((P$1)/10,0)*10,[1]Hugst!$R$4:$W$4,0))))</f>
        <v>#REF!</v>
      </c>
      <c r="Q203" s="168" t="e">
        <f ca="1">IF($C203-Q$1&lt;År1,0,P202*(1-VLOOKUP($A203,[1]Hugst!$R$5:$W$9,MATCH(ROUNDUP((Q$1)/10,0)*10,[1]Hugst!$R$4:$W$4,0))))</f>
        <v>#REF!</v>
      </c>
      <c r="R203" s="168" t="e">
        <f ca="1">IF($C203-R$1&lt;År1,0,Q202*(1-VLOOKUP($A203,[1]Hugst!$R$5:$W$9,MATCH(ROUNDUP((R$1)/10,0)*10,[1]Hugst!$R$4:$W$4,0))))</f>
        <v>#REF!</v>
      </c>
      <c r="S203" s="168" t="e">
        <f ca="1">IF($C203-S$1&lt;År1,0,R202*(1-VLOOKUP($A203,[1]Hugst!$R$5:$W$9,MATCH(ROUNDUP((S$1)/10,0)*10,[1]Hugst!$R$4:$W$4,0))))</f>
        <v>#REF!</v>
      </c>
      <c r="T203" s="168" t="e">
        <f ca="1">IF($C203-T$1&lt;År1,0,S202*(1-VLOOKUP($A203,[1]Hugst!$R$5:$W$9,MATCH(ROUNDUP((T$1)/10,0)*10,[1]Hugst!$R$4:$W$4,0))))</f>
        <v>#REF!</v>
      </c>
      <c r="U203" s="168" t="e">
        <f ca="1">IF($C203-U$1&lt;År1,0,T202*(1-VLOOKUP($A203,[1]Hugst!$R$5:$W$9,MATCH(ROUNDUP((U$1)/10,0)*10,[1]Hugst!$R$4:$W$4,0))))</f>
        <v>#REF!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 t="e">
        <f t="shared" ca="1" si="4"/>
        <v>#REF!</v>
      </c>
      <c r="F204" s="168" t="e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#REF!</v>
      </c>
      <c r="G204" s="168" t="e">
        <f ca="1">IF($C204-G$1&lt;År1,0,F203*(1-VLOOKUP($A204,[1]Hugst!$R$5:$W$9,MATCH(ROUNDUP((G$1)/10,0)*10,[1]Hugst!$R$4:$W$4,0))))</f>
        <v>#REF!</v>
      </c>
      <c r="H204" s="168" t="e">
        <f ca="1">IF($C204-H$1&lt;År1,0,G203*(1-VLOOKUP($A204,[1]Hugst!$R$5:$W$9,MATCH(ROUNDUP((H$1)/10,0)*10,[1]Hugst!$R$4:$W$4,0))))</f>
        <v>#REF!</v>
      </c>
      <c r="I204" s="168" t="e">
        <f ca="1">IF($C204-I$1&lt;År1,0,H203*(1-VLOOKUP($A204,[1]Hugst!$R$5:$W$9,MATCH(ROUNDUP((I$1)/10,0)*10,[1]Hugst!$R$4:$W$4,0))))</f>
        <v>#REF!</v>
      </c>
      <c r="J204" s="168" t="e">
        <f ca="1">IF($C204-J$1&lt;År1,0,I203*(1-VLOOKUP($A204,[1]Hugst!$R$5:$W$9,MATCH(ROUNDUP((J$1)/10,0)*10,[1]Hugst!$R$4:$W$4,0))))</f>
        <v>#REF!</v>
      </c>
      <c r="K204" s="168" t="e">
        <f ca="1">IF($C204-K$1&lt;År1,0,J203*(1-VLOOKUP($A204,[1]Hugst!$R$5:$W$9,MATCH(ROUNDUP((K$1)/10,0)*10,[1]Hugst!$R$4:$W$4,0))))</f>
        <v>#REF!</v>
      </c>
      <c r="L204" s="168" t="e">
        <f ca="1">IF($C204-L$1&lt;År1,0,K203*(1-VLOOKUP($A204,[1]Hugst!$R$5:$W$9,MATCH(ROUNDUP((L$1)/10,0)*10,[1]Hugst!$R$4:$W$4,0))))</f>
        <v>#REF!</v>
      </c>
      <c r="M204" s="168" t="e">
        <f ca="1">IF($C204-M$1&lt;År1,0,L203*(1-VLOOKUP($A204,[1]Hugst!$R$5:$W$9,MATCH(ROUNDUP((M$1)/10,0)*10,[1]Hugst!$R$4:$W$4,0))))</f>
        <v>#REF!</v>
      </c>
      <c r="N204" s="168" t="e">
        <f ca="1">IF($C204-N$1&lt;År1,0,M203*(1-VLOOKUP($A204,[1]Hugst!$R$5:$W$9,MATCH(ROUNDUP((N$1)/10,0)*10,[1]Hugst!$R$4:$W$4,0))))</f>
        <v>#REF!</v>
      </c>
      <c r="O204" s="168" t="e">
        <f ca="1">IF($C204-O$1&lt;År1,0,N203*(1-VLOOKUP($A204,[1]Hugst!$R$5:$W$9,MATCH(ROUNDUP((O$1)/10,0)*10,[1]Hugst!$R$4:$W$4,0))))</f>
        <v>#REF!</v>
      </c>
      <c r="P204" s="168" t="e">
        <f ca="1">IF($C204-P$1&lt;År1,0,O203*(1-VLOOKUP($A204,[1]Hugst!$R$5:$W$9,MATCH(ROUNDUP((P$1)/10,0)*10,[1]Hugst!$R$4:$W$4,0))))</f>
        <v>#REF!</v>
      </c>
      <c r="Q204" s="168" t="e">
        <f ca="1">IF($C204-Q$1&lt;År1,0,P203*(1-VLOOKUP($A204,[1]Hugst!$R$5:$W$9,MATCH(ROUNDUP((Q$1)/10,0)*10,[1]Hugst!$R$4:$W$4,0))))</f>
        <v>#REF!</v>
      </c>
      <c r="R204" s="168" t="e">
        <f ca="1">IF($C204-R$1&lt;År1,0,Q203*(1-VLOOKUP($A204,[1]Hugst!$R$5:$W$9,MATCH(ROUNDUP((R$1)/10,0)*10,[1]Hugst!$R$4:$W$4,0))))</f>
        <v>#REF!</v>
      </c>
      <c r="S204" s="168" t="e">
        <f ca="1">IF($C204-S$1&lt;År1,0,R203*(1-VLOOKUP($A204,[1]Hugst!$R$5:$W$9,MATCH(ROUNDUP((S$1)/10,0)*10,[1]Hugst!$R$4:$W$4,0))))</f>
        <v>#REF!</v>
      </c>
      <c r="T204" s="168" t="e">
        <f ca="1">IF($C204-T$1&lt;År1,0,S203*(1-VLOOKUP($A204,[1]Hugst!$R$5:$W$9,MATCH(ROUNDUP((T$1)/10,0)*10,[1]Hugst!$R$4:$W$4,0))))</f>
        <v>#REF!</v>
      </c>
      <c r="U204" s="168" t="e">
        <f ca="1">IF($C204-U$1&lt;År1,0,T203*(1-VLOOKUP($A204,[1]Hugst!$R$5:$W$9,MATCH(ROUNDUP((U$1)/10,0)*10,[1]Hugst!$R$4:$W$4,0))))</f>
        <v>#REF!</v>
      </c>
      <c r="V204" s="168" t="e">
        <f ca="1">IF($C204-V$1&lt;År1,0,U203*(1-VLOOKUP($A204,[1]Hugst!$R$5:$W$9,MATCH(ROUNDUP((V$1)/10,0)*10,[1]Hugst!$R$4:$W$4,0))))</f>
        <v>#REF!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 t="e">
        <f t="shared" ca="1" si="4"/>
        <v>#REF!</v>
      </c>
      <c r="F205" s="168" t="e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#REF!</v>
      </c>
      <c r="G205" s="168" t="e">
        <f ca="1">IF($C205-G$1&lt;År1,0,F204*(1-VLOOKUP($A205,[1]Hugst!$R$5:$W$9,MATCH(ROUNDUP((G$1)/10,0)*10,[1]Hugst!$R$4:$W$4,0))))</f>
        <v>#REF!</v>
      </c>
      <c r="H205" s="168" t="e">
        <f ca="1">IF($C205-H$1&lt;År1,0,G204*(1-VLOOKUP($A205,[1]Hugst!$R$5:$W$9,MATCH(ROUNDUP((H$1)/10,0)*10,[1]Hugst!$R$4:$W$4,0))))</f>
        <v>#REF!</v>
      </c>
      <c r="I205" s="168" t="e">
        <f ca="1">IF($C205-I$1&lt;År1,0,H204*(1-VLOOKUP($A205,[1]Hugst!$R$5:$W$9,MATCH(ROUNDUP((I$1)/10,0)*10,[1]Hugst!$R$4:$W$4,0))))</f>
        <v>#REF!</v>
      </c>
      <c r="J205" s="168" t="e">
        <f ca="1">IF($C205-J$1&lt;År1,0,I204*(1-VLOOKUP($A205,[1]Hugst!$R$5:$W$9,MATCH(ROUNDUP((J$1)/10,0)*10,[1]Hugst!$R$4:$W$4,0))))</f>
        <v>#REF!</v>
      </c>
      <c r="K205" s="168" t="e">
        <f ca="1">IF($C205-K$1&lt;År1,0,J204*(1-VLOOKUP($A205,[1]Hugst!$R$5:$W$9,MATCH(ROUNDUP((K$1)/10,0)*10,[1]Hugst!$R$4:$W$4,0))))</f>
        <v>#REF!</v>
      </c>
      <c r="L205" s="168" t="e">
        <f ca="1">IF($C205-L$1&lt;År1,0,K204*(1-VLOOKUP($A205,[1]Hugst!$R$5:$W$9,MATCH(ROUNDUP((L$1)/10,0)*10,[1]Hugst!$R$4:$W$4,0))))</f>
        <v>#REF!</v>
      </c>
      <c r="M205" s="168" t="e">
        <f ca="1">IF($C205-M$1&lt;År1,0,L204*(1-VLOOKUP($A205,[1]Hugst!$R$5:$W$9,MATCH(ROUNDUP((M$1)/10,0)*10,[1]Hugst!$R$4:$W$4,0))))</f>
        <v>#REF!</v>
      </c>
      <c r="N205" s="168" t="e">
        <f ca="1">IF($C205-N$1&lt;År1,0,M204*(1-VLOOKUP($A205,[1]Hugst!$R$5:$W$9,MATCH(ROUNDUP((N$1)/10,0)*10,[1]Hugst!$R$4:$W$4,0))))</f>
        <v>#REF!</v>
      </c>
      <c r="O205" s="168" t="e">
        <f ca="1">IF($C205-O$1&lt;År1,0,N204*(1-VLOOKUP($A205,[1]Hugst!$R$5:$W$9,MATCH(ROUNDUP((O$1)/10,0)*10,[1]Hugst!$R$4:$W$4,0))))</f>
        <v>#REF!</v>
      </c>
      <c r="P205" s="168" t="e">
        <f ca="1">IF($C205-P$1&lt;År1,0,O204*(1-VLOOKUP($A205,[1]Hugst!$R$5:$W$9,MATCH(ROUNDUP((P$1)/10,0)*10,[1]Hugst!$R$4:$W$4,0))))</f>
        <v>#REF!</v>
      </c>
      <c r="Q205" s="168" t="e">
        <f ca="1">IF($C205-Q$1&lt;År1,0,P204*(1-VLOOKUP($A205,[1]Hugst!$R$5:$W$9,MATCH(ROUNDUP((Q$1)/10,0)*10,[1]Hugst!$R$4:$W$4,0))))</f>
        <v>#REF!</v>
      </c>
      <c r="R205" s="168" t="e">
        <f ca="1">IF($C205-R$1&lt;År1,0,Q204*(1-VLOOKUP($A205,[1]Hugst!$R$5:$W$9,MATCH(ROUNDUP((R$1)/10,0)*10,[1]Hugst!$R$4:$W$4,0))))</f>
        <v>#REF!</v>
      </c>
      <c r="S205" s="168" t="e">
        <f ca="1">IF($C205-S$1&lt;År1,0,R204*(1-VLOOKUP($A205,[1]Hugst!$R$5:$W$9,MATCH(ROUNDUP((S$1)/10,0)*10,[1]Hugst!$R$4:$W$4,0))))</f>
        <v>#REF!</v>
      </c>
      <c r="T205" s="168" t="e">
        <f ca="1">IF($C205-T$1&lt;År1,0,S204*(1-VLOOKUP($A205,[1]Hugst!$R$5:$W$9,MATCH(ROUNDUP((T$1)/10,0)*10,[1]Hugst!$R$4:$W$4,0))))</f>
        <v>#REF!</v>
      </c>
      <c r="U205" s="168" t="e">
        <f ca="1">IF($C205-U$1&lt;År1,0,T204*(1-VLOOKUP($A205,[1]Hugst!$R$5:$W$9,MATCH(ROUNDUP((U$1)/10,0)*10,[1]Hugst!$R$4:$W$4,0))))</f>
        <v>#REF!</v>
      </c>
      <c r="V205" s="168" t="e">
        <f ca="1">IF($C205-V$1&lt;År1,0,U204*(1-VLOOKUP($A205,[1]Hugst!$R$5:$W$9,MATCH(ROUNDUP((V$1)/10,0)*10,[1]Hugst!$R$4:$W$4,0))))</f>
        <v>#REF!</v>
      </c>
      <c r="W205" s="168" t="e">
        <f ca="1">IF($C205-W$1&lt;År1,0,V204*(1-VLOOKUP($A205,[1]Hugst!$R$5:$W$9,MATCH(ROUNDUP((W$1)/10,0)*10,[1]Hugst!$R$4:$W$4,0))))</f>
        <v>#REF!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 t="e">
        <f t="shared" ca="1" si="4"/>
        <v>#REF!</v>
      </c>
      <c r="F206" s="168" t="e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#REF!</v>
      </c>
      <c r="G206" s="168" t="e">
        <f ca="1">IF($C206-G$1&lt;År1,0,F205*(1-VLOOKUP($A206,[1]Hugst!$R$5:$W$9,MATCH(ROUNDUP((G$1)/10,0)*10,[1]Hugst!$R$4:$W$4,0))))</f>
        <v>#REF!</v>
      </c>
      <c r="H206" s="168" t="e">
        <f ca="1">IF($C206-H$1&lt;År1,0,G205*(1-VLOOKUP($A206,[1]Hugst!$R$5:$W$9,MATCH(ROUNDUP((H$1)/10,0)*10,[1]Hugst!$R$4:$W$4,0))))</f>
        <v>#REF!</v>
      </c>
      <c r="I206" s="168" t="e">
        <f ca="1">IF($C206-I$1&lt;År1,0,H205*(1-VLOOKUP($A206,[1]Hugst!$R$5:$W$9,MATCH(ROUNDUP((I$1)/10,0)*10,[1]Hugst!$R$4:$W$4,0))))</f>
        <v>#REF!</v>
      </c>
      <c r="J206" s="168" t="e">
        <f ca="1">IF($C206-J$1&lt;År1,0,I205*(1-VLOOKUP($A206,[1]Hugst!$R$5:$W$9,MATCH(ROUNDUP((J$1)/10,0)*10,[1]Hugst!$R$4:$W$4,0))))</f>
        <v>#REF!</v>
      </c>
      <c r="K206" s="168" t="e">
        <f ca="1">IF($C206-K$1&lt;År1,0,J205*(1-VLOOKUP($A206,[1]Hugst!$R$5:$W$9,MATCH(ROUNDUP((K$1)/10,0)*10,[1]Hugst!$R$4:$W$4,0))))</f>
        <v>#REF!</v>
      </c>
      <c r="L206" s="168" t="e">
        <f ca="1">IF($C206-L$1&lt;År1,0,K205*(1-VLOOKUP($A206,[1]Hugst!$R$5:$W$9,MATCH(ROUNDUP((L$1)/10,0)*10,[1]Hugst!$R$4:$W$4,0))))</f>
        <v>#REF!</v>
      </c>
      <c r="M206" s="168" t="e">
        <f ca="1">IF($C206-M$1&lt;År1,0,L205*(1-VLOOKUP($A206,[1]Hugst!$R$5:$W$9,MATCH(ROUNDUP((M$1)/10,0)*10,[1]Hugst!$R$4:$W$4,0))))</f>
        <v>#REF!</v>
      </c>
      <c r="N206" s="168" t="e">
        <f ca="1">IF($C206-N$1&lt;År1,0,M205*(1-VLOOKUP($A206,[1]Hugst!$R$5:$W$9,MATCH(ROUNDUP((N$1)/10,0)*10,[1]Hugst!$R$4:$W$4,0))))</f>
        <v>#REF!</v>
      </c>
      <c r="O206" s="168" t="e">
        <f ca="1">IF($C206-O$1&lt;År1,0,N205*(1-VLOOKUP($A206,[1]Hugst!$R$5:$W$9,MATCH(ROUNDUP((O$1)/10,0)*10,[1]Hugst!$R$4:$W$4,0))))</f>
        <v>#REF!</v>
      </c>
      <c r="P206" s="168" t="e">
        <f ca="1">IF($C206-P$1&lt;År1,0,O205*(1-VLOOKUP($A206,[1]Hugst!$R$5:$W$9,MATCH(ROUNDUP((P$1)/10,0)*10,[1]Hugst!$R$4:$W$4,0))))</f>
        <v>#REF!</v>
      </c>
      <c r="Q206" s="168" t="e">
        <f ca="1">IF($C206-Q$1&lt;År1,0,P205*(1-VLOOKUP($A206,[1]Hugst!$R$5:$W$9,MATCH(ROUNDUP((Q$1)/10,0)*10,[1]Hugst!$R$4:$W$4,0))))</f>
        <v>#REF!</v>
      </c>
      <c r="R206" s="168" t="e">
        <f ca="1">IF($C206-R$1&lt;År1,0,Q205*(1-VLOOKUP($A206,[1]Hugst!$R$5:$W$9,MATCH(ROUNDUP((R$1)/10,0)*10,[1]Hugst!$R$4:$W$4,0))))</f>
        <v>#REF!</v>
      </c>
      <c r="S206" s="168" t="e">
        <f ca="1">IF($C206-S$1&lt;År1,0,R205*(1-VLOOKUP($A206,[1]Hugst!$R$5:$W$9,MATCH(ROUNDUP((S$1)/10,0)*10,[1]Hugst!$R$4:$W$4,0))))</f>
        <v>#REF!</v>
      </c>
      <c r="T206" s="168" t="e">
        <f ca="1">IF($C206-T$1&lt;År1,0,S205*(1-VLOOKUP($A206,[1]Hugst!$R$5:$W$9,MATCH(ROUNDUP((T$1)/10,0)*10,[1]Hugst!$R$4:$W$4,0))))</f>
        <v>#REF!</v>
      </c>
      <c r="U206" s="168" t="e">
        <f ca="1">IF($C206-U$1&lt;År1,0,T205*(1-VLOOKUP($A206,[1]Hugst!$R$5:$W$9,MATCH(ROUNDUP((U$1)/10,0)*10,[1]Hugst!$R$4:$W$4,0))))</f>
        <v>#REF!</v>
      </c>
      <c r="V206" s="168" t="e">
        <f ca="1">IF($C206-V$1&lt;År1,0,U205*(1-VLOOKUP($A206,[1]Hugst!$R$5:$W$9,MATCH(ROUNDUP((V$1)/10,0)*10,[1]Hugst!$R$4:$W$4,0))))</f>
        <v>#REF!</v>
      </c>
      <c r="W206" s="168" t="e">
        <f ca="1">IF($C206-W$1&lt;År1,0,V205*(1-VLOOKUP($A206,[1]Hugst!$R$5:$W$9,MATCH(ROUNDUP((W$1)/10,0)*10,[1]Hugst!$R$4:$W$4,0))))</f>
        <v>#REF!</v>
      </c>
      <c r="X206" s="168" t="e">
        <f ca="1">IF($C206-X$1&lt;År1,0,W205*(1-VLOOKUP($A206,[1]Hugst!$R$5:$W$9,MATCH(ROUNDUP((X$1)/10,0)*10,[1]Hugst!$R$4:$W$4,0))))</f>
        <v>#REF!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 t="e">
        <f t="shared" ca="1" si="4"/>
        <v>#REF!</v>
      </c>
      <c r="F207" s="168" t="e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#REF!</v>
      </c>
      <c r="G207" s="168" t="e">
        <f ca="1">IF($C207-G$1&lt;År1,0,F206*(1-VLOOKUP($A207,[1]Hugst!$R$5:$W$9,MATCH(ROUNDUP((G$1)/10,0)*10,[1]Hugst!$R$4:$W$4,0))))</f>
        <v>#REF!</v>
      </c>
      <c r="H207" s="168" t="e">
        <f ca="1">IF($C207-H$1&lt;År1,0,G206*(1-VLOOKUP($A207,[1]Hugst!$R$5:$W$9,MATCH(ROUNDUP((H$1)/10,0)*10,[1]Hugst!$R$4:$W$4,0))))</f>
        <v>#REF!</v>
      </c>
      <c r="I207" s="168" t="e">
        <f ca="1">IF($C207-I$1&lt;År1,0,H206*(1-VLOOKUP($A207,[1]Hugst!$R$5:$W$9,MATCH(ROUNDUP((I$1)/10,0)*10,[1]Hugst!$R$4:$W$4,0))))</f>
        <v>#REF!</v>
      </c>
      <c r="J207" s="168" t="e">
        <f ca="1">IF($C207-J$1&lt;År1,0,I206*(1-VLOOKUP($A207,[1]Hugst!$R$5:$W$9,MATCH(ROUNDUP((J$1)/10,0)*10,[1]Hugst!$R$4:$W$4,0))))</f>
        <v>#REF!</v>
      </c>
      <c r="K207" s="168" t="e">
        <f ca="1">IF($C207-K$1&lt;År1,0,J206*(1-VLOOKUP($A207,[1]Hugst!$R$5:$W$9,MATCH(ROUNDUP((K$1)/10,0)*10,[1]Hugst!$R$4:$W$4,0))))</f>
        <v>#REF!</v>
      </c>
      <c r="L207" s="168" t="e">
        <f ca="1">IF($C207-L$1&lt;År1,0,K206*(1-VLOOKUP($A207,[1]Hugst!$R$5:$W$9,MATCH(ROUNDUP((L$1)/10,0)*10,[1]Hugst!$R$4:$W$4,0))))</f>
        <v>#REF!</v>
      </c>
      <c r="M207" s="168" t="e">
        <f ca="1">IF($C207-M$1&lt;År1,0,L206*(1-VLOOKUP($A207,[1]Hugst!$R$5:$W$9,MATCH(ROUNDUP((M$1)/10,0)*10,[1]Hugst!$R$4:$W$4,0))))</f>
        <v>#REF!</v>
      </c>
      <c r="N207" s="168" t="e">
        <f ca="1">IF($C207-N$1&lt;År1,0,M206*(1-VLOOKUP($A207,[1]Hugst!$R$5:$W$9,MATCH(ROUNDUP((N$1)/10,0)*10,[1]Hugst!$R$4:$W$4,0))))</f>
        <v>#REF!</v>
      </c>
      <c r="O207" s="168" t="e">
        <f ca="1">IF($C207-O$1&lt;År1,0,N206*(1-VLOOKUP($A207,[1]Hugst!$R$5:$W$9,MATCH(ROUNDUP((O$1)/10,0)*10,[1]Hugst!$R$4:$W$4,0))))</f>
        <v>#REF!</v>
      </c>
      <c r="P207" s="168" t="e">
        <f ca="1">IF($C207-P$1&lt;År1,0,O206*(1-VLOOKUP($A207,[1]Hugst!$R$5:$W$9,MATCH(ROUNDUP((P$1)/10,0)*10,[1]Hugst!$R$4:$W$4,0))))</f>
        <v>#REF!</v>
      </c>
      <c r="Q207" s="168" t="e">
        <f ca="1">IF($C207-Q$1&lt;År1,0,P206*(1-VLOOKUP($A207,[1]Hugst!$R$5:$W$9,MATCH(ROUNDUP((Q$1)/10,0)*10,[1]Hugst!$R$4:$W$4,0))))</f>
        <v>#REF!</v>
      </c>
      <c r="R207" s="168" t="e">
        <f ca="1">IF($C207-R$1&lt;År1,0,Q206*(1-VLOOKUP($A207,[1]Hugst!$R$5:$W$9,MATCH(ROUNDUP((R$1)/10,0)*10,[1]Hugst!$R$4:$W$4,0))))</f>
        <v>#REF!</v>
      </c>
      <c r="S207" s="168" t="e">
        <f ca="1">IF($C207-S$1&lt;År1,0,R206*(1-VLOOKUP($A207,[1]Hugst!$R$5:$W$9,MATCH(ROUNDUP((S$1)/10,0)*10,[1]Hugst!$R$4:$W$4,0))))</f>
        <v>#REF!</v>
      </c>
      <c r="T207" s="168" t="e">
        <f ca="1">IF($C207-T$1&lt;År1,0,S206*(1-VLOOKUP($A207,[1]Hugst!$R$5:$W$9,MATCH(ROUNDUP((T$1)/10,0)*10,[1]Hugst!$R$4:$W$4,0))))</f>
        <v>#REF!</v>
      </c>
      <c r="U207" s="168" t="e">
        <f ca="1">IF($C207-U$1&lt;År1,0,T206*(1-VLOOKUP($A207,[1]Hugst!$R$5:$W$9,MATCH(ROUNDUP((U$1)/10,0)*10,[1]Hugst!$R$4:$W$4,0))))</f>
        <v>#REF!</v>
      </c>
      <c r="V207" s="168" t="e">
        <f ca="1">IF($C207-V$1&lt;År1,0,U206*(1-VLOOKUP($A207,[1]Hugst!$R$5:$W$9,MATCH(ROUNDUP((V$1)/10,0)*10,[1]Hugst!$R$4:$W$4,0))))</f>
        <v>#REF!</v>
      </c>
      <c r="W207" s="168" t="e">
        <f ca="1">IF($C207-W$1&lt;År1,0,V206*(1-VLOOKUP($A207,[1]Hugst!$R$5:$W$9,MATCH(ROUNDUP((W$1)/10,0)*10,[1]Hugst!$R$4:$W$4,0))))</f>
        <v>#REF!</v>
      </c>
      <c r="X207" s="168" t="e">
        <f ca="1">IF($C207-X$1&lt;År1,0,W206*(1-VLOOKUP($A207,[1]Hugst!$R$5:$W$9,MATCH(ROUNDUP((X$1)/10,0)*10,[1]Hugst!$R$4:$W$4,0))))</f>
        <v>#REF!</v>
      </c>
      <c r="Y207" s="168" t="e">
        <f ca="1">IF($C207-Y$1&lt;År1,0,X206*(1-VLOOKUP($A207,[1]Hugst!$R$5:$W$9,MATCH(ROUNDUP((Y$1)/10,0)*10,[1]Hugst!$R$4:$W$4,0))))</f>
        <v>#REF!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 t="e">
        <f t="shared" ca="1" si="4"/>
        <v>#REF!</v>
      </c>
      <c r="F208" s="168" t="e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#REF!</v>
      </c>
      <c r="G208" s="168" t="e">
        <f ca="1">IF($C208-G$1&lt;År1,0,F207*(1-VLOOKUP($A208,[1]Hugst!$R$5:$W$9,MATCH(ROUNDUP((G$1)/10,0)*10,[1]Hugst!$R$4:$W$4,0))))</f>
        <v>#REF!</v>
      </c>
      <c r="H208" s="168" t="e">
        <f ca="1">IF($C208-H$1&lt;År1,0,G207*(1-VLOOKUP($A208,[1]Hugst!$R$5:$W$9,MATCH(ROUNDUP((H$1)/10,0)*10,[1]Hugst!$R$4:$W$4,0))))</f>
        <v>#REF!</v>
      </c>
      <c r="I208" s="168" t="e">
        <f ca="1">IF($C208-I$1&lt;År1,0,H207*(1-VLOOKUP($A208,[1]Hugst!$R$5:$W$9,MATCH(ROUNDUP((I$1)/10,0)*10,[1]Hugst!$R$4:$W$4,0))))</f>
        <v>#REF!</v>
      </c>
      <c r="J208" s="168" t="e">
        <f ca="1">IF($C208-J$1&lt;År1,0,I207*(1-VLOOKUP($A208,[1]Hugst!$R$5:$W$9,MATCH(ROUNDUP((J$1)/10,0)*10,[1]Hugst!$R$4:$W$4,0))))</f>
        <v>#REF!</v>
      </c>
      <c r="K208" s="168" t="e">
        <f ca="1">IF($C208-K$1&lt;År1,0,J207*(1-VLOOKUP($A208,[1]Hugst!$R$5:$W$9,MATCH(ROUNDUP((K$1)/10,0)*10,[1]Hugst!$R$4:$W$4,0))))</f>
        <v>#REF!</v>
      </c>
      <c r="L208" s="168" t="e">
        <f ca="1">IF($C208-L$1&lt;År1,0,K207*(1-VLOOKUP($A208,[1]Hugst!$R$5:$W$9,MATCH(ROUNDUP((L$1)/10,0)*10,[1]Hugst!$R$4:$W$4,0))))</f>
        <v>#REF!</v>
      </c>
      <c r="M208" s="168" t="e">
        <f ca="1">IF($C208-M$1&lt;År1,0,L207*(1-VLOOKUP($A208,[1]Hugst!$R$5:$W$9,MATCH(ROUNDUP((M$1)/10,0)*10,[1]Hugst!$R$4:$W$4,0))))</f>
        <v>#REF!</v>
      </c>
      <c r="N208" s="168" t="e">
        <f ca="1">IF($C208-N$1&lt;År1,0,M207*(1-VLOOKUP($A208,[1]Hugst!$R$5:$W$9,MATCH(ROUNDUP((N$1)/10,0)*10,[1]Hugst!$R$4:$W$4,0))))</f>
        <v>#REF!</v>
      </c>
      <c r="O208" s="168" t="e">
        <f ca="1">IF($C208-O$1&lt;År1,0,N207*(1-VLOOKUP($A208,[1]Hugst!$R$5:$W$9,MATCH(ROUNDUP((O$1)/10,0)*10,[1]Hugst!$R$4:$W$4,0))))</f>
        <v>#REF!</v>
      </c>
      <c r="P208" s="168" t="e">
        <f ca="1">IF($C208-P$1&lt;År1,0,O207*(1-VLOOKUP($A208,[1]Hugst!$R$5:$W$9,MATCH(ROUNDUP((P$1)/10,0)*10,[1]Hugst!$R$4:$W$4,0))))</f>
        <v>#REF!</v>
      </c>
      <c r="Q208" s="168" t="e">
        <f ca="1">IF($C208-Q$1&lt;År1,0,P207*(1-VLOOKUP($A208,[1]Hugst!$R$5:$W$9,MATCH(ROUNDUP((Q$1)/10,0)*10,[1]Hugst!$R$4:$W$4,0))))</f>
        <v>#REF!</v>
      </c>
      <c r="R208" s="168" t="e">
        <f ca="1">IF($C208-R$1&lt;År1,0,Q207*(1-VLOOKUP($A208,[1]Hugst!$R$5:$W$9,MATCH(ROUNDUP((R$1)/10,0)*10,[1]Hugst!$R$4:$W$4,0))))</f>
        <v>#REF!</v>
      </c>
      <c r="S208" s="168" t="e">
        <f ca="1">IF($C208-S$1&lt;År1,0,R207*(1-VLOOKUP($A208,[1]Hugst!$R$5:$W$9,MATCH(ROUNDUP((S$1)/10,0)*10,[1]Hugst!$R$4:$W$4,0))))</f>
        <v>#REF!</v>
      </c>
      <c r="T208" s="168" t="e">
        <f ca="1">IF($C208-T$1&lt;År1,0,S207*(1-VLOOKUP($A208,[1]Hugst!$R$5:$W$9,MATCH(ROUNDUP((T$1)/10,0)*10,[1]Hugst!$R$4:$W$4,0))))</f>
        <v>#REF!</v>
      </c>
      <c r="U208" s="168" t="e">
        <f ca="1">IF($C208-U$1&lt;År1,0,T207*(1-VLOOKUP($A208,[1]Hugst!$R$5:$W$9,MATCH(ROUNDUP((U$1)/10,0)*10,[1]Hugst!$R$4:$W$4,0))))</f>
        <v>#REF!</v>
      </c>
      <c r="V208" s="168" t="e">
        <f ca="1">IF($C208-V$1&lt;År1,0,U207*(1-VLOOKUP($A208,[1]Hugst!$R$5:$W$9,MATCH(ROUNDUP((V$1)/10,0)*10,[1]Hugst!$R$4:$W$4,0))))</f>
        <v>#REF!</v>
      </c>
      <c r="W208" s="168" t="e">
        <f ca="1">IF($C208-W$1&lt;År1,0,V207*(1-VLOOKUP($A208,[1]Hugst!$R$5:$W$9,MATCH(ROUNDUP((W$1)/10,0)*10,[1]Hugst!$R$4:$W$4,0))))</f>
        <v>#REF!</v>
      </c>
      <c r="X208" s="168" t="e">
        <f ca="1">IF($C208-X$1&lt;År1,0,W207*(1-VLOOKUP($A208,[1]Hugst!$R$5:$W$9,MATCH(ROUNDUP((X$1)/10,0)*10,[1]Hugst!$R$4:$W$4,0))))</f>
        <v>#REF!</v>
      </c>
      <c r="Y208" s="168" t="e">
        <f ca="1">IF($C208-Y$1&lt;År1,0,X207*(1-VLOOKUP($A208,[1]Hugst!$R$5:$W$9,MATCH(ROUNDUP((Y$1)/10,0)*10,[1]Hugst!$R$4:$W$4,0))))</f>
        <v>#REF!</v>
      </c>
      <c r="Z208" s="168" t="e">
        <f ca="1">IF($C208-Z$1&lt;År1,0,Y207*(1-VLOOKUP($A208,[1]Hugst!$R$5:$W$9,MATCH(ROUNDUP((Z$1)/10,0)*10,[1]Hugst!$R$4:$W$4,0))))</f>
        <v>#REF!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 t="e">
        <f t="shared" ca="1" si="4"/>
        <v>#REF!</v>
      </c>
      <c r="F209" s="168" t="e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#REF!</v>
      </c>
      <c r="G209" s="168" t="e">
        <f ca="1">IF($C209-G$1&lt;År1,0,F208*(1-VLOOKUP($A209,[1]Hugst!$R$5:$W$9,MATCH(ROUNDUP((G$1)/10,0)*10,[1]Hugst!$R$4:$W$4,0))))</f>
        <v>#REF!</v>
      </c>
      <c r="H209" s="168" t="e">
        <f ca="1">IF($C209-H$1&lt;År1,0,G208*(1-VLOOKUP($A209,[1]Hugst!$R$5:$W$9,MATCH(ROUNDUP((H$1)/10,0)*10,[1]Hugst!$R$4:$W$4,0))))</f>
        <v>#REF!</v>
      </c>
      <c r="I209" s="168" t="e">
        <f ca="1">IF($C209-I$1&lt;År1,0,H208*(1-VLOOKUP($A209,[1]Hugst!$R$5:$W$9,MATCH(ROUNDUP((I$1)/10,0)*10,[1]Hugst!$R$4:$W$4,0))))</f>
        <v>#REF!</v>
      </c>
      <c r="J209" s="168" t="e">
        <f ca="1">IF($C209-J$1&lt;År1,0,I208*(1-VLOOKUP($A209,[1]Hugst!$R$5:$W$9,MATCH(ROUNDUP((J$1)/10,0)*10,[1]Hugst!$R$4:$W$4,0))))</f>
        <v>#REF!</v>
      </c>
      <c r="K209" s="168" t="e">
        <f ca="1">IF($C209-K$1&lt;År1,0,J208*(1-VLOOKUP($A209,[1]Hugst!$R$5:$W$9,MATCH(ROUNDUP((K$1)/10,0)*10,[1]Hugst!$R$4:$W$4,0))))</f>
        <v>#REF!</v>
      </c>
      <c r="L209" s="168" t="e">
        <f ca="1">IF($C209-L$1&lt;År1,0,K208*(1-VLOOKUP($A209,[1]Hugst!$R$5:$W$9,MATCH(ROUNDUP((L$1)/10,0)*10,[1]Hugst!$R$4:$W$4,0))))</f>
        <v>#REF!</v>
      </c>
      <c r="M209" s="168" t="e">
        <f ca="1">IF($C209-M$1&lt;År1,0,L208*(1-VLOOKUP($A209,[1]Hugst!$R$5:$W$9,MATCH(ROUNDUP((M$1)/10,0)*10,[1]Hugst!$R$4:$W$4,0))))</f>
        <v>#REF!</v>
      </c>
      <c r="N209" s="168" t="e">
        <f ca="1">IF($C209-N$1&lt;År1,0,M208*(1-VLOOKUP($A209,[1]Hugst!$R$5:$W$9,MATCH(ROUNDUP((N$1)/10,0)*10,[1]Hugst!$R$4:$W$4,0))))</f>
        <v>#REF!</v>
      </c>
      <c r="O209" s="168" t="e">
        <f ca="1">IF($C209-O$1&lt;År1,0,N208*(1-VLOOKUP($A209,[1]Hugst!$R$5:$W$9,MATCH(ROUNDUP((O$1)/10,0)*10,[1]Hugst!$R$4:$W$4,0))))</f>
        <v>#REF!</v>
      </c>
      <c r="P209" s="168" t="e">
        <f ca="1">IF($C209-P$1&lt;År1,0,O208*(1-VLOOKUP($A209,[1]Hugst!$R$5:$W$9,MATCH(ROUNDUP((P$1)/10,0)*10,[1]Hugst!$R$4:$W$4,0))))</f>
        <v>#REF!</v>
      </c>
      <c r="Q209" s="168" t="e">
        <f ca="1">IF($C209-Q$1&lt;År1,0,P208*(1-VLOOKUP($A209,[1]Hugst!$R$5:$W$9,MATCH(ROUNDUP((Q$1)/10,0)*10,[1]Hugst!$R$4:$W$4,0))))</f>
        <v>#REF!</v>
      </c>
      <c r="R209" s="168" t="e">
        <f ca="1">IF($C209-R$1&lt;År1,0,Q208*(1-VLOOKUP($A209,[1]Hugst!$R$5:$W$9,MATCH(ROUNDUP((R$1)/10,0)*10,[1]Hugst!$R$4:$W$4,0))))</f>
        <v>#REF!</v>
      </c>
      <c r="S209" s="168" t="e">
        <f ca="1">IF($C209-S$1&lt;År1,0,R208*(1-VLOOKUP($A209,[1]Hugst!$R$5:$W$9,MATCH(ROUNDUP((S$1)/10,0)*10,[1]Hugst!$R$4:$W$4,0))))</f>
        <v>#REF!</v>
      </c>
      <c r="T209" s="168" t="e">
        <f ca="1">IF($C209-T$1&lt;År1,0,S208*(1-VLOOKUP($A209,[1]Hugst!$R$5:$W$9,MATCH(ROUNDUP((T$1)/10,0)*10,[1]Hugst!$R$4:$W$4,0))))</f>
        <v>#REF!</v>
      </c>
      <c r="U209" s="168" t="e">
        <f ca="1">IF($C209-U$1&lt;År1,0,T208*(1-VLOOKUP($A209,[1]Hugst!$R$5:$W$9,MATCH(ROUNDUP((U$1)/10,0)*10,[1]Hugst!$R$4:$W$4,0))))</f>
        <v>#REF!</v>
      </c>
      <c r="V209" s="168" t="e">
        <f ca="1">IF($C209-V$1&lt;År1,0,U208*(1-VLOOKUP($A209,[1]Hugst!$R$5:$W$9,MATCH(ROUNDUP((V$1)/10,0)*10,[1]Hugst!$R$4:$W$4,0))))</f>
        <v>#REF!</v>
      </c>
      <c r="W209" s="168" t="e">
        <f ca="1">IF($C209-W$1&lt;År1,0,V208*(1-VLOOKUP($A209,[1]Hugst!$R$5:$W$9,MATCH(ROUNDUP((W$1)/10,0)*10,[1]Hugst!$R$4:$W$4,0))))</f>
        <v>#REF!</v>
      </c>
      <c r="X209" s="168" t="e">
        <f ca="1">IF($C209-X$1&lt;År1,0,W208*(1-VLOOKUP($A209,[1]Hugst!$R$5:$W$9,MATCH(ROUNDUP((X$1)/10,0)*10,[1]Hugst!$R$4:$W$4,0))))</f>
        <v>#REF!</v>
      </c>
      <c r="Y209" s="168" t="e">
        <f ca="1">IF($C209-Y$1&lt;År1,0,X208*(1-VLOOKUP($A209,[1]Hugst!$R$5:$W$9,MATCH(ROUNDUP((Y$1)/10,0)*10,[1]Hugst!$R$4:$W$4,0))))</f>
        <v>#REF!</v>
      </c>
      <c r="Z209" s="168" t="e">
        <f ca="1">IF($C209-Z$1&lt;År1,0,Y208*(1-VLOOKUP($A209,[1]Hugst!$R$5:$W$9,MATCH(ROUNDUP((Z$1)/10,0)*10,[1]Hugst!$R$4:$W$4,0))))</f>
        <v>#REF!</v>
      </c>
      <c r="AA209" s="168" t="e">
        <f ca="1">IF($C209-AA$1&lt;År1,0,Z208*(1-VLOOKUP($A209,[1]Hugst!$R$5:$W$9,MATCH(ROUNDUP((AA$1)/10,0)*10,[1]Hugst!$R$4:$W$4,0))))</f>
        <v>#REF!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 t="e">
        <f t="shared" ca="1" si="4"/>
        <v>#REF!</v>
      </c>
      <c r="F210" s="168" t="e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#REF!</v>
      </c>
      <c r="G210" s="168" t="e">
        <f ca="1">IF($C210-G$1&lt;År1,0,F209*(1-VLOOKUP($A210,[1]Hugst!$R$5:$W$9,MATCH(ROUNDUP((G$1)/10,0)*10,[1]Hugst!$R$4:$W$4,0))))</f>
        <v>#REF!</v>
      </c>
      <c r="H210" s="168" t="e">
        <f ca="1">IF($C210-H$1&lt;År1,0,G209*(1-VLOOKUP($A210,[1]Hugst!$R$5:$W$9,MATCH(ROUNDUP((H$1)/10,0)*10,[1]Hugst!$R$4:$W$4,0))))</f>
        <v>#REF!</v>
      </c>
      <c r="I210" s="168" t="e">
        <f ca="1">IF($C210-I$1&lt;År1,0,H209*(1-VLOOKUP($A210,[1]Hugst!$R$5:$W$9,MATCH(ROUNDUP((I$1)/10,0)*10,[1]Hugst!$R$4:$W$4,0))))</f>
        <v>#REF!</v>
      </c>
      <c r="J210" s="168" t="e">
        <f ca="1">IF($C210-J$1&lt;År1,0,I209*(1-VLOOKUP($A210,[1]Hugst!$R$5:$W$9,MATCH(ROUNDUP((J$1)/10,0)*10,[1]Hugst!$R$4:$W$4,0))))</f>
        <v>#REF!</v>
      </c>
      <c r="K210" s="168" t="e">
        <f ca="1">IF($C210-K$1&lt;År1,0,J209*(1-VLOOKUP($A210,[1]Hugst!$R$5:$W$9,MATCH(ROUNDUP((K$1)/10,0)*10,[1]Hugst!$R$4:$W$4,0))))</f>
        <v>#REF!</v>
      </c>
      <c r="L210" s="168" t="e">
        <f ca="1">IF($C210-L$1&lt;År1,0,K209*(1-VLOOKUP($A210,[1]Hugst!$R$5:$W$9,MATCH(ROUNDUP((L$1)/10,0)*10,[1]Hugst!$R$4:$W$4,0))))</f>
        <v>#REF!</v>
      </c>
      <c r="M210" s="168" t="e">
        <f ca="1">IF($C210-M$1&lt;År1,0,L209*(1-VLOOKUP($A210,[1]Hugst!$R$5:$W$9,MATCH(ROUNDUP((M$1)/10,0)*10,[1]Hugst!$R$4:$W$4,0))))</f>
        <v>#REF!</v>
      </c>
      <c r="N210" s="168" t="e">
        <f ca="1">IF($C210-N$1&lt;År1,0,M209*(1-VLOOKUP($A210,[1]Hugst!$R$5:$W$9,MATCH(ROUNDUP((N$1)/10,0)*10,[1]Hugst!$R$4:$W$4,0))))</f>
        <v>#REF!</v>
      </c>
      <c r="O210" s="168" t="e">
        <f ca="1">IF($C210-O$1&lt;År1,0,N209*(1-VLOOKUP($A210,[1]Hugst!$R$5:$W$9,MATCH(ROUNDUP((O$1)/10,0)*10,[1]Hugst!$R$4:$W$4,0))))</f>
        <v>#REF!</v>
      </c>
      <c r="P210" s="168" t="e">
        <f ca="1">IF($C210-P$1&lt;År1,0,O209*(1-VLOOKUP($A210,[1]Hugst!$R$5:$W$9,MATCH(ROUNDUP((P$1)/10,0)*10,[1]Hugst!$R$4:$W$4,0))))</f>
        <v>#REF!</v>
      </c>
      <c r="Q210" s="168" t="e">
        <f ca="1">IF($C210-Q$1&lt;År1,0,P209*(1-VLOOKUP($A210,[1]Hugst!$R$5:$W$9,MATCH(ROUNDUP((Q$1)/10,0)*10,[1]Hugst!$R$4:$W$4,0))))</f>
        <v>#REF!</v>
      </c>
      <c r="R210" s="168" t="e">
        <f ca="1">IF($C210-R$1&lt;År1,0,Q209*(1-VLOOKUP($A210,[1]Hugst!$R$5:$W$9,MATCH(ROUNDUP((R$1)/10,0)*10,[1]Hugst!$R$4:$W$4,0))))</f>
        <v>#REF!</v>
      </c>
      <c r="S210" s="168" t="e">
        <f ca="1">IF($C210-S$1&lt;År1,0,R209*(1-VLOOKUP($A210,[1]Hugst!$R$5:$W$9,MATCH(ROUNDUP((S$1)/10,0)*10,[1]Hugst!$R$4:$W$4,0))))</f>
        <v>#REF!</v>
      </c>
      <c r="T210" s="168" t="e">
        <f ca="1">IF($C210-T$1&lt;År1,0,S209*(1-VLOOKUP($A210,[1]Hugst!$R$5:$W$9,MATCH(ROUNDUP((T$1)/10,0)*10,[1]Hugst!$R$4:$W$4,0))))</f>
        <v>#REF!</v>
      </c>
      <c r="U210" s="168" t="e">
        <f ca="1">IF($C210-U$1&lt;År1,0,T209*(1-VLOOKUP($A210,[1]Hugst!$R$5:$W$9,MATCH(ROUNDUP((U$1)/10,0)*10,[1]Hugst!$R$4:$W$4,0))))</f>
        <v>#REF!</v>
      </c>
      <c r="V210" s="168" t="e">
        <f ca="1">IF($C210-V$1&lt;År1,0,U209*(1-VLOOKUP($A210,[1]Hugst!$R$5:$W$9,MATCH(ROUNDUP((V$1)/10,0)*10,[1]Hugst!$R$4:$W$4,0))))</f>
        <v>#REF!</v>
      </c>
      <c r="W210" s="168" t="e">
        <f ca="1">IF($C210-W$1&lt;År1,0,V209*(1-VLOOKUP($A210,[1]Hugst!$R$5:$W$9,MATCH(ROUNDUP((W$1)/10,0)*10,[1]Hugst!$R$4:$W$4,0))))</f>
        <v>#REF!</v>
      </c>
      <c r="X210" s="168" t="e">
        <f ca="1">IF($C210-X$1&lt;År1,0,W209*(1-VLOOKUP($A210,[1]Hugst!$R$5:$W$9,MATCH(ROUNDUP((X$1)/10,0)*10,[1]Hugst!$R$4:$W$4,0))))</f>
        <v>#REF!</v>
      </c>
      <c r="Y210" s="168" t="e">
        <f ca="1">IF($C210-Y$1&lt;År1,0,X209*(1-VLOOKUP($A210,[1]Hugst!$R$5:$W$9,MATCH(ROUNDUP((Y$1)/10,0)*10,[1]Hugst!$R$4:$W$4,0))))</f>
        <v>#REF!</v>
      </c>
      <c r="Z210" s="168" t="e">
        <f ca="1">IF($C210-Z$1&lt;År1,0,Y209*(1-VLOOKUP($A210,[1]Hugst!$R$5:$W$9,MATCH(ROUNDUP((Z$1)/10,0)*10,[1]Hugst!$R$4:$W$4,0))))</f>
        <v>#REF!</v>
      </c>
      <c r="AA210" s="168" t="e">
        <f ca="1">IF($C210-AA$1&lt;År1,0,Z209*(1-VLOOKUP($A210,[1]Hugst!$R$5:$W$9,MATCH(ROUNDUP((AA$1)/10,0)*10,[1]Hugst!$R$4:$W$4,0))))</f>
        <v>#REF!</v>
      </c>
      <c r="AB210" s="168" t="e">
        <f ca="1">IF($C210-AB$1&lt;År1,0,AA209*(1-VLOOKUP($A210,[1]Hugst!$R$5:$W$9,MATCH(ROUNDUP((AB$1)/10,0)*10,[1]Hugst!$R$4:$W$4,0))))</f>
        <v>#REF!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 t="e">
        <f t="shared" ca="1" si="4"/>
        <v>#REF!</v>
      </c>
      <c r="F211" s="168" t="e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#REF!</v>
      </c>
      <c r="G211" s="168" t="e">
        <f ca="1">IF($C211-G$1&lt;År1,0,F210*(1-VLOOKUP($A211,[1]Hugst!$R$5:$W$9,MATCH(ROUNDUP((G$1)/10,0)*10,[1]Hugst!$R$4:$W$4,0))))</f>
        <v>#REF!</v>
      </c>
      <c r="H211" s="168" t="e">
        <f ca="1">IF($C211-H$1&lt;År1,0,G210*(1-VLOOKUP($A211,[1]Hugst!$R$5:$W$9,MATCH(ROUNDUP((H$1)/10,0)*10,[1]Hugst!$R$4:$W$4,0))))</f>
        <v>#REF!</v>
      </c>
      <c r="I211" s="168" t="e">
        <f ca="1">IF($C211-I$1&lt;År1,0,H210*(1-VLOOKUP($A211,[1]Hugst!$R$5:$W$9,MATCH(ROUNDUP((I$1)/10,0)*10,[1]Hugst!$R$4:$W$4,0))))</f>
        <v>#REF!</v>
      </c>
      <c r="J211" s="168" t="e">
        <f ca="1">IF($C211-J$1&lt;År1,0,I210*(1-VLOOKUP($A211,[1]Hugst!$R$5:$W$9,MATCH(ROUNDUP((J$1)/10,0)*10,[1]Hugst!$R$4:$W$4,0))))</f>
        <v>#REF!</v>
      </c>
      <c r="K211" s="168" t="e">
        <f ca="1">IF($C211-K$1&lt;År1,0,J210*(1-VLOOKUP($A211,[1]Hugst!$R$5:$W$9,MATCH(ROUNDUP((K$1)/10,0)*10,[1]Hugst!$R$4:$W$4,0))))</f>
        <v>#REF!</v>
      </c>
      <c r="L211" s="168" t="e">
        <f ca="1">IF($C211-L$1&lt;År1,0,K210*(1-VLOOKUP($A211,[1]Hugst!$R$5:$W$9,MATCH(ROUNDUP((L$1)/10,0)*10,[1]Hugst!$R$4:$W$4,0))))</f>
        <v>#REF!</v>
      </c>
      <c r="M211" s="168" t="e">
        <f ca="1">IF($C211-M$1&lt;År1,0,L210*(1-VLOOKUP($A211,[1]Hugst!$R$5:$W$9,MATCH(ROUNDUP((M$1)/10,0)*10,[1]Hugst!$R$4:$W$4,0))))</f>
        <v>#REF!</v>
      </c>
      <c r="N211" s="168" t="e">
        <f ca="1">IF($C211-N$1&lt;År1,0,M210*(1-VLOOKUP($A211,[1]Hugst!$R$5:$W$9,MATCH(ROUNDUP((N$1)/10,0)*10,[1]Hugst!$R$4:$W$4,0))))</f>
        <v>#REF!</v>
      </c>
      <c r="O211" s="168" t="e">
        <f ca="1">IF($C211-O$1&lt;År1,0,N210*(1-VLOOKUP($A211,[1]Hugst!$R$5:$W$9,MATCH(ROUNDUP((O$1)/10,0)*10,[1]Hugst!$R$4:$W$4,0))))</f>
        <v>#REF!</v>
      </c>
      <c r="P211" s="168" t="e">
        <f ca="1">IF($C211-P$1&lt;År1,0,O210*(1-VLOOKUP($A211,[1]Hugst!$R$5:$W$9,MATCH(ROUNDUP((P$1)/10,0)*10,[1]Hugst!$R$4:$W$4,0))))</f>
        <v>#REF!</v>
      </c>
      <c r="Q211" s="168" t="e">
        <f ca="1">IF($C211-Q$1&lt;År1,0,P210*(1-VLOOKUP($A211,[1]Hugst!$R$5:$W$9,MATCH(ROUNDUP((Q$1)/10,0)*10,[1]Hugst!$R$4:$W$4,0))))</f>
        <v>#REF!</v>
      </c>
      <c r="R211" s="168" t="e">
        <f ca="1">IF($C211-R$1&lt;År1,0,Q210*(1-VLOOKUP($A211,[1]Hugst!$R$5:$W$9,MATCH(ROUNDUP((R$1)/10,0)*10,[1]Hugst!$R$4:$W$4,0))))</f>
        <v>#REF!</v>
      </c>
      <c r="S211" s="168" t="e">
        <f ca="1">IF($C211-S$1&lt;År1,0,R210*(1-VLOOKUP($A211,[1]Hugst!$R$5:$W$9,MATCH(ROUNDUP((S$1)/10,0)*10,[1]Hugst!$R$4:$W$4,0))))</f>
        <v>#REF!</v>
      </c>
      <c r="T211" s="168" t="e">
        <f ca="1">IF($C211-T$1&lt;År1,0,S210*(1-VLOOKUP($A211,[1]Hugst!$R$5:$W$9,MATCH(ROUNDUP((T$1)/10,0)*10,[1]Hugst!$R$4:$W$4,0))))</f>
        <v>#REF!</v>
      </c>
      <c r="U211" s="168" t="e">
        <f ca="1">IF($C211-U$1&lt;År1,0,T210*(1-VLOOKUP($A211,[1]Hugst!$R$5:$W$9,MATCH(ROUNDUP((U$1)/10,0)*10,[1]Hugst!$R$4:$W$4,0))))</f>
        <v>#REF!</v>
      </c>
      <c r="V211" s="168" t="e">
        <f ca="1">IF($C211-V$1&lt;År1,0,U210*(1-VLOOKUP($A211,[1]Hugst!$R$5:$W$9,MATCH(ROUNDUP((V$1)/10,0)*10,[1]Hugst!$R$4:$W$4,0))))</f>
        <v>#REF!</v>
      </c>
      <c r="W211" s="168" t="e">
        <f ca="1">IF($C211-W$1&lt;År1,0,V210*(1-VLOOKUP($A211,[1]Hugst!$R$5:$W$9,MATCH(ROUNDUP((W$1)/10,0)*10,[1]Hugst!$R$4:$W$4,0))))</f>
        <v>#REF!</v>
      </c>
      <c r="X211" s="168" t="e">
        <f ca="1">IF($C211-X$1&lt;År1,0,W210*(1-VLOOKUP($A211,[1]Hugst!$R$5:$W$9,MATCH(ROUNDUP((X$1)/10,0)*10,[1]Hugst!$R$4:$W$4,0))))</f>
        <v>#REF!</v>
      </c>
      <c r="Y211" s="168" t="e">
        <f ca="1">IF($C211-Y$1&lt;År1,0,X210*(1-VLOOKUP($A211,[1]Hugst!$R$5:$W$9,MATCH(ROUNDUP((Y$1)/10,0)*10,[1]Hugst!$R$4:$W$4,0))))</f>
        <v>#REF!</v>
      </c>
      <c r="Z211" s="168" t="e">
        <f ca="1">IF($C211-Z$1&lt;År1,0,Y210*(1-VLOOKUP($A211,[1]Hugst!$R$5:$W$9,MATCH(ROUNDUP((Z$1)/10,0)*10,[1]Hugst!$R$4:$W$4,0))))</f>
        <v>#REF!</v>
      </c>
      <c r="AA211" s="168" t="e">
        <f ca="1">IF($C211-AA$1&lt;År1,0,Z210*(1-VLOOKUP($A211,[1]Hugst!$R$5:$W$9,MATCH(ROUNDUP((AA$1)/10,0)*10,[1]Hugst!$R$4:$W$4,0))))</f>
        <v>#REF!</v>
      </c>
      <c r="AB211" s="168" t="e">
        <f ca="1">IF($C211-AB$1&lt;År1,0,AA210*(1-VLOOKUP($A211,[1]Hugst!$R$5:$W$9,MATCH(ROUNDUP((AB$1)/10,0)*10,[1]Hugst!$R$4:$W$4,0))))</f>
        <v>#REF!</v>
      </c>
      <c r="AC211" s="168" t="e">
        <f ca="1">IF($C211-AC$1&lt;År1,0,AB210*(1-VLOOKUP($A211,[1]Hugst!$R$5:$W$9,MATCH(ROUNDUP((AC$1)/10,0)*10,[1]Hugst!$R$4:$W$4,0))))</f>
        <v>#REF!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 t="e">
        <f t="shared" ca="1" si="4"/>
        <v>#REF!</v>
      </c>
      <c r="F212" s="168" t="e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#REF!</v>
      </c>
      <c r="G212" s="168" t="e">
        <f ca="1">IF($C212-G$1&lt;År1,0,F211*(1-VLOOKUP($A212,[1]Hugst!$R$5:$W$9,MATCH(ROUNDUP((G$1)/10,0)*10,[1]Hugst!$R$4:$W$4,0))))</f>
        <v>#REF!</v>
      </c>
      <c r="H212" s="168" t="e">
        <f ca="1">IF($C212-H$1&lt;År1,0,G211*(1-VLOOKUP($A212,[1]Hugst!$R$5:$W$9,MATCH(ROUNDUP((H$1)/10,0)*10,[1]Hugst!$R$4:$W$4,0))))</f>
        <v>#REF!</v>
      </c>
      <c r="I212" s="168" t="e">
        <f ca="1">IF($C212-I$1&lt;År1,0,H211*(1-VLOOKUP($A212,[1]Hugst!$R$5:$W$9,MATCH(ROUNDUP((I$1)/10,0)*10,[1]Hugst!$R$4:$W$4,0))))</f>
        <v>#REF!</v>
      </c>
      <c r="J212" s="168" t="e">
        <f ca="1">IF($C212-J$1&lt;År1,0,I211*(1-VLOOKUP($A212,[1]Hugst!$R$5:$W$9,MATCH(ROUNDUP((J$1)/10,0)*10,[1]Hugst!$R$4:$W$4,0))))</f>
        <v>#REF!</v>
      </c>
      <c r="K212" s="168" t="e">
        <f ca="1">IF($C212-K$1&lt;År1,0,J211*(1-VLOOKUP($A212,[1]Hugst!$R$5:$W$9,MATCH(ROUNDUP((K$1)/10,0)*10,[1]Hugst!$R$4:$W$4,0))))</f>
        <v>#REF!</v>
      </c>
      <c r="L212" s="168" t="e">
        <f ca="1">IF($C212-L$1&lt;År1,0,K211*(1-VLOOKUP($A212,[1]Hugst!$R$5:$W$9,MATCH(ROUNDUP((L$1)/10,0)*10,[1]Hugst!$R$4:$W$4,0))))</f>
        <v>#REF!</v>
      </c>
      <c r="M212" s="168" t="e">
        <f ca="1">IF($C212-M$1&lt;År1,0,L211*(1-VLOOKUP($A212,[1]Hugst!$R$5:$W$9,MATCH(ROUNDUP((M$1)/10,0)*10,[1]Hugst!$R$4:$W$4,0))))</f>
        <v>#REF!</v>
      </c>
      <c r="N212" s="168" t="e">
        <f ca="1">IF($C212-N$1&lt;År1,0,M211*(1-VLOOKUP($A212,[1]Hugst!$R$5:$W$9,MATCH(ROUNDUP((N$1)/10,0)*10,[1]Hugst!$R$4:$W$4,0))))</f>
        <v>#REF!</v>
      </c>
      <c r="O212" s="168" t="e">
        <f ca="1">IF($C212-O$1&lt;År1,0,N211*(1-VLOOKUP($A212,[1]Hugst!$R$5:$W$9,MATCH(ROUNDUP((O$1)/10,0)*10,[1]Hugst!$R$4:$W$4,0))))</f>
        <v>#REF!</v>
      </c>
      <c r="P212" s="168" t="e">
        <f ca="1">IF($C212-P$1&lt;År1,0,O211*(1-VLOOKUP($A212,[1]Hugst!$R$5:$W$9,MATCH(ROUNDUP((P$1)/10,0)*10,[1]Hugst!$R$4:$W$4,0))))</f>
        <v>#REF!</v>
      </c>
      <c r="Q212" s="168" t="e">
        <f ca="1">IF($C212-Q$1&lt;År1,0,P211*(1-VLOOKUP($A212,[1]Hugst!$R$5:$W$9,MATCH(ROUNDUP((Q$1)/10,0)*10,[1]Hugst!$R$4:$W$4,0))))</f>
        <v>#REF!</v>
      </c>
      <c r="R212" s="168" t="e">
        <f ca="1">IF($C212-R$1&lt;År1,0,Q211*(1-VLOOKUP($A212,[1]Hugst!$R$5:$W$9,MATCH(ROUNDUP((R$1)/10,0)*10,[1]Hugst!$R$4:$W$4,0))))</f>
        <v>#REF!</v>
      </c>
      <c r="S212" s="168" t="e">
        <f ca="1">IF($C212-S$1&lt;År1,0,R211*(1-VLOOKUP($A212,[1]Hugst!$R$5:$W$9,MATCH(ROUNDUP((S$1)/10,0)*10,[1]Hugst!$R$4:$W$4,0))))</f>
        <v>#REF!</v>
      </c>
      <c r="T212" s="168" t="e">
        <f ca="1">IF($C212-T$1&lt;År1,0,S211*(1-VLOOKUP($A212,[1]Hugst!$R$5:$W$9,MATCH(ROUNDUP((T$1)/10,0)*10,[1]Hugst!$R$4:$W$4,0))))</f>
        <v>#REF!</v>
      </c>
      <c r="U212" s="168" t="e">
        <f ca="1">IF($C212-U$1&lt;År1,0,T211*(1-VLOOKUP($A212,[1]Hugst!$R$5:$W$9,MATCH(ROUNDUP((U$1)/10,0)*10,[1]Hugst!$R$4:$W$4,0))))</f>
        <v>#REF!</v>
      </c>
      <c r="V212" s="168" t="e">
        <f ca="1">IF($C212-V$1&lt;År1,0,U211*(1-VLOOKUP($A212,[1]Hugst!$R$5:$W$9,MATCH(ROUNDUP((V$1)/10,0)*10,[1]Hugst!$R$4:$W$4,0))))</f>
        <v>#REF!</v>
      </c>
      <c r="W212" s="168" t="e">
        <f ca="1">IF($C212-W$1&lt;År1,0,V211*(1-VLOOKUP($A212,[1]Hugst!$R$5:$W$9,MATCH(ROUNDUP((W$1)/10,0)*10,[1]Hugst!$R$4:$W$4,0))))</f>
        <v>#REF!</v>
      </c>
      <c r="X212" s="168" t="e">
        <f ca="1">IF($C212-X$1&lt;År1,0,W211*(1-VLOOKUP($A212,[1]Hugst!$R$5:$W$9,MATCH(ROUNDUP((X$1)/10,0)*10,[1]Hugst!$R$4:$W$4,0))))</f>
        <v>#REF!</v>
      </c>
      <c r="Y212" s="168" t="e">
        <f ca="1">IF($C212-Y$1&lt;År1,0,X211*(1-VLOOKUP($A212,[1]Hugst!$R$5:$W$9,MATCH(ROUNDUP((Y$1)/10,0)*10,[1]Hugst!$R$4:$W$4,0))))</f>
        <v>#REF!</v>
      </c>
      <c r="Z212" s="168" t="e">
        <f ca="1">IF($C212-Z$1&lt;År1,0,Y211*(1-VLOOKUP($A212,[1]Hugst!$R$5:$W$9,MATCH(ROUNDUP((Z$1)/10,0)*10,[1]Hugst!$R$4:$W$4,0))))</f>
        <v>#REF!</v>
      </c>
      <c r="AA212" s="168" t="e">
        <f ca="1">IF($C212-AA$1&lt;År1,0,Z211*(1-VLOOKUP($A212,[1]Hugst!$R$5:$W$9,MATCH(ROUNDUP((AA$1)/10,0)*10,[1]Hugst!$R$4:$W$4,0))))</f>
        <v>#REF!</v>
      </c>
      <c r="AB212" s="168" t="e">
        <f ca="1">IF($C212-AB$1&lt;År1,0,AA211*(1-VLOOKUP($A212,[1]Hugst!$R$5:$W$9,MATCH(ROUNDUP((AB$1)/10,0)*10,[1]Hugst!$R$4:$W$4,0))))</f>
        <v>#REF!</v>
      </c>
      <c r="AC212" s="168" t="e">
        <f ca="1">IF($C212-AC$1&lt;År1,0,AB211*(1-VLOOKUP($A212,[1]Hugst!$R$5:$W$9,MATCH(ROUNDUP((AC$1)/10,0)*10,[1]Hugst!$R$4:$W$4,0))))</f>
        <v>#REF!</v>
      </c>
      <c r="AD212" s="168" t="e">
        <f ca="1">IF($C212-AD$1&lt;År1,0,AC211*(1-VLOOKUP($A212,[1]Hugst!$R$5:$W$9,MATCH(ROUNDUP((AD$1)/10,0)*10,[1]Hugst!$R$4:$W$4,0))))</f>
        <v>#REF!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 t="e">
        <f t="shared" ca="1" si="4"/>
        <v>#REF!</v>
      </c>
      <c r="F213" s="168" t="e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#REF!</v>
      </c>
      <c r="G213" s="168" t="e">
        <f ca="1">IF($C213-G$1&lt;År1,0,F212*(1-VLOOKUP($A213,[1]Hugst!$R$5:$W$9,MATCH(ROUNDUP((G$1)/10,0)*10,[1]Hugst!$R$4:$W$4,0))))</f>
        <v>#REF!</v>
      </c>
      <c r="H213" s="168" t="e">
        <f ca="1">IF($C213-H$1&lt;År1,0,G212*(1-VLOOKUP($A213,[1]Hugst!$R$5:$W$9,MATCH(ROUNDUP((H$1)/10,0)*10,[1]Hugst!$R$4:$W$4,0))))</f>
        <v>#REF!</v>
      </c>
      <c r="I213" s="168" t="e">
        <f ca="1">IF($C213-I$1&lt;År1,0,H212*(1-VLOOKUP($A213,[1]Hugst!$R$5:$W$9,MATCH(ROUNDUP((I$1)/10,0)*10,[1]Hugst!$R$4:$W$4,0))))</f>
        <v>#REF!</v>
      </c>
      <c r="J213" s="168" t="e">
        <f ca="1">IF($C213-J$1&lt;År1,0,I212*(1-VLOOKUP($A213,[1]Hugst!$R$5:$W$9,MATCH(ROUNDUP((J$1)/10,0)*10,[1]Hugst!$R$4:$W$4,0))))</f>
        <v>#REF!</v>
      </c>
      <c r="K213" s="168" t="e">
        <f ca="1">IF($C213-K$1&lt;År1,0,J212*(1-VLOOKUP($A213,[1]Hugst!$R$5:$W$9,MATCH(ROUNDUP((K$1)/10,0)*10,[1]Hugst!$R$4:$W$4,0))))</f>
        <v>#REF!</v>
      </c>
      <c r="L213" s="168" t="e">
        <f ca="1">IF($C213-L$1&lt;År1,0,K212*(1-VLOOKUP($A213,[1]Hugst!$R$5:$W$9,MATCH(ROUNDUP((L$1)/10,0)*10,[1]Hugst!$R$4:$W$4,0))))</f>
        <v>#REF!</v>
      </c>
      <c r="M213" s="168" t="e">
        <f ca="1">IF($C213-M$1&lt;År1,0,L212*(1-VLOOKUP($A213,[1]Hugst!$R$5:$W$9,MATCH(ROUNDUP((M$1)/10,0)*10,[1]Hugst!$R$4:$W$4,0))))</f>
        <v>#REF!</v>
      </c>
      <c r="N213" s="168" t="e">
        <f ca="1">IF($C213-N$1&lt;År1,0,M212*(1-VLOOKUP($A213,[1]Hugst!$R$5:$W$9,MATCH(ROUNDUP((N$1)/10,0)*10,[1]Hugst!$R$4:$W$4,0))))</f>
        <v>#REF!</v>
      </c>
      <c r="O213" s="168" t="e">
        <f ca="1">IF($C213-O$1&lt;År1,0,N212*(1-VLOOKUP($A213,[1]Hugst!$R$5:$W$9,MATCH(ROUNDUP((O$1)/10,0)*10,[1]Hugst!$R$4:$W$4,0))))</f>
        <v>#REF!</v>
      </c>
      <c r="P213" s="168" t="e">
        <f ca="1">IF($C213-P$1&lt;År1,0,O212*(1-VLOOKUP($A213,[1]Hugst!$R$5:$W$9,MATCH(ROUNDUP((P$1)/10,0)*10,[1]Hugst!$R$4:$W$4,0))))</f>
        <v>#REF!</v>
      </c>
      <c r="Q213" s="168" t="e">
        <f ca="1">IF($C213-Q$1&lt;År1,0,P212*(1-VLOOKUP($A213,[1]Hugst!$R$5:$W$9,MATCH(ROUNDUP((Q$1)/10,0)*10,[1]Hugst!$R$4:$W$4,0))))</f>
        <v>#REF!</v>
      </c>
      <c r="R213" s="168" t="e">
        <f ca="1">IF($C213-R$1&lt;År1,0,Q212*(1-VLOOKUP($A213,[1]Hugst!$R$5:$W$9,MATCH(ROUNDUP((R$1)/10,0)*10,[1]Hugst!$R$4:$W$4,0))))</f>
        <v>#REF!</v>
      </c>
      <c r="S213" s="168" t="e">
        <f ca="1">IF($C213-S$1&lt;År1,0,R212*(1-VLOOKUP($A213,[1]Hugst!$R$5:$W$9,MATCH(ROUNDUP((S$1)/10,0)*10,[1]Hugst!$R$4:$W$4,0))))</f>
        <v>#REF!</v>
      </c>
      <c r="T213" s="168" t="e">
        <f ca="1">IF($C213-T$1&lt;År1,0,S212*(1-VLOOKUP($A213,[1]Hugst!$R$5:$W$9,MATCH(ROUNDUP((T$1)/10,0)*10,[1]Hugst!$R$4:$W$4,0))))</f>
        <v>#REF!</v>
      </c>
      <c r="U213" s="168" t="e">
        <f ca="1">IF($C213-U$1&lt;År1,0,T212*(1-VLOOKUP($A213,[1]Hugst!$R$5:$W$9,MATCH(ROUNDUP((U$1)/10,0)*10,[1]Hugst!$R$4:$W$4,0))))</f>
        <v>#REF!</v>
      </c>
      <c r="V213" s="168" t="e">
        <f ca="1">IF($C213-V$1&lt;År1,0,U212*(1-VLOOKUP($A213,[1]Hugst!$R$5:$W$9,MATCH(ROUNDUP((V$1)/10,0)*10,[1]Hugst!$R$4:$W$4,0))))</f>
        <v>#REF!</v>
      </c>
      <c r="W213" s="168" t="e">
        <f ca="1">IF($C213-W$1&lt;År1,0,V212*(1-VLOOKUP($A213,[1]Hugst!$R$5:$W$9,MATCH(ROUNDUP((W$1)/10,0)*10,[1]Hugst!$R$4:$W$4,0))))</f>
        <v>#REF!</v>
      </c>
      <c r="X213" s="168" t="e">
        <f ca="1">IF($C213-X$1&lt;År1,0,W212*(1-VLOOKUP($A213,[1]Hugst!$R$5:$W$9,MATCH(ROUNDUP((X$1)/10,0)*10,[1]Hugst!$R$4:$W$4,0))))</f>
        <v>#REF!</v>
      </c>
      <c r="Y213" s="168" t="e">
        <f ca="1">IF($C213-Y$1&lt;År1,0,X212*(1-VLOOKUP($A213,[1]Hugst!$R$5:$W$9,MATCH(ROUNDUP((Y$1)/10,0)*10,[1]Hugst!$R$4:$W$4,0))))</f>
        <v>#REF!</v>
      </c>
      <c r="Z213" s="168" t="e">
        <f ca="1">IF($C213-Z$1&lt;År1,0,Y212*(1-VLOOKUP($A213,[1]Hugst!$R$5:$W$9,MATCH(ROUNDUP((Z$1)/10,0)*10,[1]Hugst!$R$4:$W$4,0))))</f>
        <v>#REF!</v>
      </c>
      <c r="AA213" s="168" t="e">
        <f ca="1">IF($C213-AA$1&lt;År1,0,Z212*(1-VLOOKUP($A213,[1]Hugst!$R$5:$W$9,MATCH(ROUNDUP((AA$1)/10,0)*10,[1]Hugst!$R$4:$W$4,0))))</f>
        <v>#REF!</v>
      </c>
      <c r="AB213" s="168" t="e">
        <f ca="1">IF($C213-AB$1&lt;År1,0,AA212*(1-VLOOKUP($A213,[1]Hugst!$R$5:$W$9,MATCH(ROUNDUP((AB$1)/10,0)*10,[1]Hugst!$R$4:$W$4,0))))</f>
        <v>#REF!</v>
      </c>
      <c r="AC213" s="168" t="e">
        <f ca="1">IF($C213-AC$1&lt;År1,0,AB212*(1-VLOOKUP($A213,[1]Hugst!$R$5:$W$9,MATCH(ROUNDUP((AC$1)/10,0)*10,[1]Hugst!$R$4:$W$4,0))))</f>
        <v>#REF!</v>
      </c>
      <c r="AD213" s="168" t="e">
        <f ca="1">IF($C213-AD$1&lt;År1,0,AC212*(1-VLOOKUP($A213,[1]Hugst!$R$5:$W$9,MATCH(ROUNDUP((AD$1)/10,0)*10,[1]Hugst!$R$4:$W$4,0))))</f>
        <v>#REF!</v>
      </c>
      <c r="AE213" s="168" t="e">
        <f ca="1">IF($C213-AE$1&lt;År1,0,AD212*(1-VLOOKUP($A213,[1]Hugst!$R$5:$W$9,MATCH(ROUNDUP((AE$1)/10,0)*10,[1]Hugst!$R$4:$W$4,0))))</f>
        <v>#REF!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 t="e">
        <f t="shared" ca="1" si="4"/>
        <v>#REF!</v>
      </c>
      <c r="F214" s="168" t="e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#REF!</v>
      </c>
      <c r="G214" s="168" t="e">
        <f ca="1">IF($C214-G$1&lt;År1,0,F213*(1-VLOOKUP($A214,[1]Hugst!$R$5:$W$9,MATCH(ROUNDUP((G$1)/10,0)*10,[1]Hugst!$R$4:$W$4,0))))</f>
        <v>#REF!</v>
      </c>
      <c r="H214" s="168" t="e">
        <f ca="1">IF($C214-H$1&lt;År1,0,G213*(1-VLOOKUP($A214,[1]Hugst!$R$5:$W$9,MATCH(ROUNDUP((H$1)/10,0)*10,[1]Hugst!$R$4:$W$4,0))))</f>
        <v>#REF!</v>
      </c>
      <c r="I214" s="168" t="e">
        <f ca="1">IF($C214-I$1&lt;År1,0,H213*(1-VLOOKUP($A214,[1]Hugst!$R$5:$W$9,MATCH(ROUNDUP((I$1)/10,0)*10,[1]Hugst!$R$4:$W$4,0))))</f>
        <v>#REF!</v>
      </c>
      <c r="J214" s="168" t="e">
        <f ca="1">IF($C214-J$1&lt;År1,0,I213*(1-VLOOKUP($A214,[1]Hugst!$R$5:$W$9,MATCH(ROUNDUP((J$1)/10,0)*10,[1]Hugst!$R$4:$W$4,0))))</f>
        <v>#REF!</v>
      </c>
      <c r="K214" s="168" t="e">
        <f ca="1">IF($C214-K$1&lt;År1,0,J213*(1-VLOOKUP($A214,[1]Hugst!$R$5:$W$9,MATCH(ROUNDUP((K$1)/10,0)*10,[1]Hugst!$R$4:$W$4,0))))</f>
        <v>#REF!</v>
      </c>
      <c r="L214" s="168" t="e">
        <f ca="1">IF($C214-L$1&lt;År1,0,K213*(1-VLOOKUP($A214,[1]Hugst!$R$5:$W$9,MATCH(ROUNDUP((L$1)/10,0)*10,[1]Hugst!$R$4:$W$4,0))))</f>
        <v>#REF!</v>
      </c>
      <c r="M214" s="168" t="e">
        <f ca="1">IF($C214-M$1&lt;År1,0,L213*(1-VLOOKUP($A214,[1]Hugst!$R$5:$W$9,MATCH(ROUNDUP((M$1)/10,0)*10,[1]Hugst!$R$4:$W$4,0))))</f>
        <v>#REF!</v>
      </c>
      <c r="N214" s="168" t="e">
        <f ca="1">IF($C214-N$1&lt;År1,0,M213*(1-VLOOKUP($A214,[1]Hugst!$R$5:$W$9,MATCH(ROUNDUP((N$1)/10,0)*10,[1]Hugst!$R$4:$W$4,0))))</f>
        <v>#REF!</v>
      </c>
      <c r="O214" s="168" t="e">
        <f ca="1">IF($C214-O$1&lt;År1,0,N213*(1-VLOOKUP($A214,[1]Hugst!$R$5:$W$9,MATCH(ROUNDUP((O$1)/10,0)*10,[1]Hugst!$R$4:$W$4,0))))</f>
        <v>#REF!</v>
      </c>
      <c r="P214" s="168" t="e">
        <f ca="1">IF($C214-P$1&lt;År1,0,O213*(1-VLOOKUP($A214,[1]Hugst!$R$5:$W$9,MATCH(ROUNDUP((P$1)/10,0)*10,[1]Hugst!$R$4:$W$4,0))))</f>
        <v>#REF!</v>
      </c>
      <c r="Q214" s="168" t="e">
        <f ca="1">IF($C214-Q$1&lt;År1,0,P213*(1-VLOOKUP($A214,[1]Hugst!$R$5:$W$9,MATCH(ROUNDUP((Q$1)/10,0)*10,[1]Hugst!$R$4:$W$4,0))))</f>
        <v>#REF!</v>
      </c>
      <c r="R214" s="168" t="e">
        <f ca="1">IF($C214-R$1&lt;År1,0,Q213*(1-VLOOKUP($A214,[1]Hugst!$R$5:$W$9,MATCH(ROUNDUP((R$1)/10,0)*10,[1]Hugst!$R$4:$W$4,0))))</f>
        <v>#REF!</v>
      </c>
      <c r="S214" s="168" t="e">
        <f ca="1">IF($C214-S$1&lt;År1,0,R213*(1-VLOOKUP($A214,[1]Hugst!$R$5:$W$9,MATCH(ROUNDUP((S$1)/10,0)*10,[1]Hugst!$R$4:$W$4,0))))</f>
        <v>#REF!</v>
      </c>
      <c r="T214" s="168" t="e">
        <f ca="1">IF($C214-T$1&lt;År1,0,S213*(1-VLOOKUP($A214,[1]Hugst!$R$5:$W$9,MATCH(ROUNDUP((T$1)/10,0)*10,[1]Hugst!$R$4:$W$4,0))))</f>
        <v>#REF!</v>
      </c>
      <c r="U214" s="168" t="e">
        <f ca="1">IF($C214-U$1&lt;År1,0,T213*(1-VLOOKUP($A214,[1]Hugst!$R$5:$W$9,MATCH(ROUNDUP((U$1)/10,0)*10,[1]Hugst!$R$4:$W$4,0))))</f>
        <v>#REF!</v>
      </c>
      <c r="V214" s="168" t="e">
        <f ca="1">IF($C214-V$1&lt;År1,0,U213*(1-VLOOKUP($A214,[1]Hugst!$R$5:$W$9,MATCH(ROUNDUP((V$1)/10,0)*10,[1]Hugst!$R$4:$W$4,0))))</f>
        <v>#REF!</v>
      </c>
      <c r="W214" s="168" t="e">
        <f ca="1">IF($C214-W$1&lt;År1,0,V213*(1-VLOOKUP($A214,[1]Hugst!$R$5:$W$9,MATCH(ROUNDUP((W$1)/10,0)*10,[1]Hugst!$R$4:$W$4,0))))</f>
        <v>#REF!</v>
      </c>
      <c r="X214" s="168" t="e">
        <f ca="1">IF($C214-X$1&lt;År1,0,W213*(1-VLOOKUP($A214,[1]Hugst!$R$5:$W$9,MATCH(ROUNDUP((X$1)/10,0)*10,[1]Hugst!$R$4:$W$4,0))))</f>
        <v>#REF!</v>
      </c>
      <c r="Y214" s="168" t="e">
        <f ca="1">IF($C214-Y$1&lt;År1,0,X213*(1-VLOOKUP($A214,[1]Hugst!$R$5:$W$9,MATCH(ROUNDUP((Y$1)/10,0)*10,[1]Hugst!$R$4:$W$4,0))))</f>
        <v>#REF!</v>
      </c>
      <c r="Z214" s="168" t="e">
        <f ca="1">IF($C214-Z$1&lt;År1,0,Y213*(1-VLOOKUP($A214,[1]Hugst!$R$5:$W$9,MATCH(ROUNDUP((Z$1)/10,0)*10,[1]Hugst!$R$4:$W$4,0))))</f>
        <v>#REF!</v>
      </c>
      <c r="AA214" s="168" t="e">
        <f ca="1">IF($C214-AA$1&lt;År1,0,Z213*(1-VLOOKUP($A214,[1]Hugst!$R$5:$W$9,MATCH(ROUNDUP((AA$1)/10,0)*10,[1]Hugst!$R$4:$W$4,0))))</f>
        <v>#REF!</v>
      </c>
      <c r="AB214" s="168" t="e">
        <f ca="1">IF($C214-AB$1&lt;År1,0,AA213*(1-VLOOKUP($A214,[1]Hugst!$R$5:$W$9,MATCH(ROUNDUP((AB$1)/10,0)*10,[1]Hugst!$R$4:$W$4,0))))</f>
        <v>#REF!</v>
      </c>
      <c r="AC214" s="168" t="e">
        <f ca="1">IF($C214-AC$1&lt;År1,0,AB213*(1-VLOOKUP($A214,[1]Hugst!$R$5:$W$9,MATCH(ROUNDUP((AC$1)/10,0)*10,[1]Hugst!$R$4:$W$4,0))))</f>
        <v>#REF!</v>
      </c>
      <c r="AD214" s="168" t="e">
        <f ca="1">IF($C214-AD$1&lt;År1,0,AC213*(1-VLOOKUP($A214,[1]Hugst!$R$5:$W$9,MATCH(ROUNDUP((AD$1)/10,0)*10,[1]Hugst!$R$4:$W$4,0))))</f>
        <v>#REF!</v>
      </c>
      <c r="AE214" s="168" t="e">
        <f ca="1">IF($C214-AE$1&lt;År1,0,AD213*(1-VLOOKUP($A214,[1]Hugst!$R$5:$W$9,MATCH(ROUNDUP((AE$1)/10,0)*10,[1]Hugst!$R$4:$W$4,0))))</f>
        <v>#REF!</v>
      </c>
      <c r="AF214" s="168" t="e">
        <f ca="1">IF($C214-AF$1&lt;År1,0,AE213*(1-VLOOKUP($A214,[1]Hugst!$R$5:$W$9,MATCH(ROUNDUP((AF$1)/10,0)*10,[1]Hugst!$R$4:$W$4,0))))</f>
        <v>#REF!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 t="e">
        <f t="shared" ca="1" si="4"/>
        <v>#REF!</v>
      </c>
      <c r="F215" s="168" t="e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#REF!</v>
      </c>
      <c r="G215" s="168" t="e">
        <f ca="1">IF($C215-G$1&lt;År1,0,F214*(1-VLOOKUP($A215,[1]Hugst!$R$5:$W$9,MATCH(ROUNDUP((G$1)/10,0)*10,[1]Hugst!$R$4:$W$4,0))))</f>
        <v>#REF!</v>
      </c>
      <c r="H215" s="168" t="e">
        <f ca="1">IF($C215-H$1&lt;År1,0,G214*(1-VLOOKUP($A215,[1]Hugst!$R$5:$W$9,MATCH(ROUNDUP((H$1)/10,0)*10,[1]Hugst!$R$4:$W$4,0))))</f>
        <v>#REF!</v>
      </c>
      <c r="I215" s="168" t="e">
        <f ca="1">IF($C215-I$1&lt;År1,0,H214*(1-VLOOKUP($A215,[1]Hugst!$R$5:$W$9,MATCH(ROUNDUP((I$1)/10,0)*10,[1]Hugst!$R$4:$W$4,0))))</f>
        <v>#REF!</v>
      </c>
      <c r="J215" s="168" t="e">
        <f ca="1">IF($C215-J$1&lt;År1,0,I214*(1-VLOOKUP($A215,[1]Hugst!$R$5:$W$9,MATCH(ROUNDUP((J$1)/10,0)*10,[1]Hugst!$R$4:$W$4,0))))</f>
        <v>#REF!</v>
      </c>
      <c r="K215" s="168" t="e">
        <f ca="1">IF($C215-K$1&lt;År1,0,J214*(1-VLOOKUP($A215,[1]Hugst!$R$5:$W$9,MATCH(ROUNDUP((K$1)/10,0)*10,[1]Hugst!$R$4:$W$4,0))))</f>
        <v>#REF!</v>
      </c>
      <c r="L215" s="168" t="e">
        <f ca="1">IF($C215-L$1&lt;År1,0,K214*(1-VLOOKUP($A215,[1]Hugst!$R$5:$W$9,MATCH(ROUNDUP((L$1)/10,0)*10,[1]Hugst!$R$4:$W$4,0))))</f>
        <v>#REF!</v>
      </c>
      <c r="M215" s="168" t="e">
        <f ca="1">IF($C215-M$1&lt;År1,0,L214*(1-VLOOKUP($A215,[1]Hugst!$R$5:$W$9,MATCH(ROUNDUP((M$1)/10,0)*10,[1]Hugst!$R$4:$W$4,0))))</f>
        <v>#REF!</v>
      </c>
      <c r="N215" s="168" t="e">
        <f ca="1">IF($C215-N$1&lt;År1,0,M214*(1-VLOOKUP($A215,[1]Hugst!$R$5:$W$9,MATCH(ROUNDUP((N$1)/10,0)*10,[1]Hugst!$R$4:$W$4,0))))</f>
        <v>#REF!</v>
      </c>
      <c r="O215" s="168" t="e">
        <f ca="1">IF($C215-O$1&lt;År1,0,N214*(1-VLOOKUP($A215,[1]Hugst!$R$5:$W$9,MATCH(ROUNDUP((O$1)/10,0)*10,[1]Hugst!$R$4:$W$4,0))))</f>
        <v>#REF!</v>
      </c>
      <c r="P215" s="168" t="e">
        <f ca="1">IF($C215-P$1&lt;År1,0,O214*(1-VLOOKUP($A215,[1]Hugst!$R$5:$W$9,MATCH(ROUNDUP((P$1)/10,0)*10,[1]Hugst!$R$4:$W$4,0))))</f>
        <v>#REF!</v>
      </c>
      <c r="Q215" s="168" t="e">
        <f ca="1">IF($C215-Q$1&lt;År1,0,P214*(1-VLOOKUP($A215,[1]Hugst!$R$5:$W$9,MATCH(ROUNDUP((Q$1)/10,0)*10,[1]Hugst!$R$4:$W$4,0))))</f>
        <v>#REF!</v>
      </c>
      <c r="R215" s="168" t="e">
        <f ca="1">IF($C215-R$1&lt;År1,0,Q214*(1-VLOOKUP($A215,[1]Hugst!$R$5:$W$9,MATCH(ROUNDUP((R$1)/10,0)*10,[1]Hugst!$R$4:$W$4,0))))</f>
        <v>#REF!</v>
      </c>
      <c r="S215" s="168" t="e">
        <f ca="1">IF($C215-S$1&lt;År1,0,R214*(1-VLOOKUP($A215,[1]Hugst!$R$5:$W$9,MATCH(ROUNDUP((S$1)/10,0)*10,[1]Hugst!$R$4:$W$4,0))))</f>
        <v>#REF!</v>
      </c>
      <c r="T215" s="168" t="e">
        <f ca="1">IF($C215-T$1&lt;År1,0,S214*(1-VLOOKUP($A215,[1]Hugst!$R$5:$W$9,MATCH(ROUNDUP((T$1)/10,0)*10,[1]Hugst!$R$4:$W$4,0))))</f>
        <v>#REF!</v>
      </c>
      <c r="U215" s="168" t="e">
        <f ca="1">IF($C215-U$1&lt;År1,0,T214*(1-VLOOKUP($A215,[1]Hugst!$R$5:$W$9,MATCH(ROUNDUP((U$1)/10,0)*10,[1]Hugst!$R$4:$W$4,0))))</f>
        <v>#REF!</v>
      </c>
      <c r="V215" s="168" t="e">
        <f ca="1">IF($C215-V$1&lt;År1,0,U214*(1-VLOOKUP($A215,[1]Hugst!$R$5:$W$9,MATCH(ROUNDUP((V$1)/10,0)*10,[1]Hugst!$R$4:$W$4,0))))</f>
        <v>#REF!</v>
      </c>
      <c r="W215" s="168" t="e">
        <f ca="1">IF($C215-W$1&lt;År1,0,V214*(1-VLOOKUP($A215,[1]Hugst!$R$5:$W$9,MATCH(ROUNDUP((W$1)/10,0)*10,[1]Hugst!$R$4:$W$4,0))))</f>
        <v>#REF!</v>
      </c>
      <c r="X215" s="168" t="e">
        <f ca="1">IF($C215-X$1&lt;År1,0,W214*(1-VLOOKUP($A215,[1]Hugst!$R$5:$W$9,MATCH(ROUNDUP((X$1)/10,0)*10,[1]Hugst!$R$4:$W$4,0))))</f>
        <v>#REF!</v>
      </c>
      <c r="Y215" s="168" t="e">
        <f ca="1">IF($C215-Y$1&lt;År1,0,X214*(1-VLOOKUP($A215,[1]Hugst!$R$5:$W$9,MATCH(ROUNDUP((Y$1)/10,0)*10,[1]Hugst!$R$4:$W$4,0))))</f>
        <v>#REF!</v>
      </c>
      <c r="Z215" s="168" t="e">
        <f ca="1">IF($C215-Z$1&lt;År1,0,Y214*(1-VLOOKUP($A215,[1]Hugst!$R$5:$W$9,MATCH(ROUNDUP((Z$1)/10,0)*10,[1]Hugst!$R$4:$W$4,0))))</f>
        <v>#REF!</v>
      </c>
      <c r="AA215" s="168" t="e">
        <f ca="1">IF($C215-AA$1&lt;År1,0,Z214*(1-VLOOKUP($A215,[1]Hugst!$R$5:$W$9,MATCH(ROUNDUP((AA$1)/10,0)*10,[1]Hugst!$R$4:$W$4,0))))</f>
        <v>#REF!</v>
      </c>
      <c r="AB215" s="168" t="e">
        <f ca="1">IF($C215-AB$1&lt;År1,0,AA214*(1-VLOOKUP($A215,[1]Hugst!$R$5:$W$9,MATCH(ROUNDUP((AB$1)/10,0)*10,[1]Hugst!$R$4:$W$4,0))))</f>
        <v>#REF!</v>
      </c>
      <c r="AC215" s="168" t="e">
        <f ca="1">IF($C215-AC$1&lt;År1,0,AB214*(1-VLOOKUP($A215,[1]Hugst!$R$5:$W$9,MATCH(ROUNDUP((AC$1)/10,0)*10,[1]Hugst!$R$4:$W$4,0))))</f>
        <v>#REF!</v>
      </c>
      <c r="AD215" s="168" t="e">
        <f ca="1">IF($C215-AD$1&lt;År1,0,AC214*(1-VLOOKUP($A215,[1]Hugst!$R$5:$W$9,MATCH(ROUNDUP((AD$1)/10,0)*10,[1]Hugst!$R$4:$W$4,0))))</f>
        <v>#REF!</v>
      </c>
      <c r="AE215" s="168" t="e">
        <f ca="1">IF($C215-AE$1&lt;År1,0,AD214*(1-VLOOKUP($A215,[1]Hugst!$R$5:$W$9,MATCH(ROUNDUP((AE$1)/10,0)*10,[1]Hugst!$R$4:$W$4,0))))</f>
        <v>#REF!</v>
      </c>
      <c r="AF215" s="168" t="e">
        <f ca="1">IF($C215-AF$1&lt;År1,0,AE214*(1-VLOOKUP($A215,[1]Hugst!$R$5:$W$9,MATCH(ROUNDUP((AF$1)/10,0)*10,[1]Hugst!$R$4:$W$4,0))))</f>
        <v>#REF!</v>
      </c>
      <c r="AG215" s="168" t="e">
        <f ca="1">IF($C215-AG$1&lt;År1,0,AF214*(1-VLOOKUP($A215,[1]Hugst!$R$5:$W$9,MATCH(ROUNDUP((AG$1)/10,0)*10,[1]Hugst!$R$4:$W$4,0))))</f>
        <v>#REF!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 t="e">
        <f t="shared" ca="1" si="4"/>
        <v>#REF!</v>
      </c>
      <c r="F216" s="168" t="e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#REF!</v>
      </c>
      <c r="G216" s="168" t="e">
        <f ca="1">IF($C216-G$1&lt;År1,0,F215*(1-VLOOKUP($A216,[1]Hugst!$R$5:$W$9,MATCH(ROUNDUP((G$1)/10,0)*10,[1]Hugst!$R$4:$W$4,0))))</f>
        <v>#REF!</v>
      </c>
      <c r="H216" s="168" t="e">
        <f ca="1">IF($C216-H$1&lt;År1,0,G215*(1-VLOOKUP($A216,[1]Hugst!$R$5:$W$9,MATCH(ROUNDUP((H$1)/10,0)*10,[1]Hugst!$R$4:$W$4,0))))</f>
        <v>#REF!</v>
      </c>
      <c r="I216" s="168" t="e">
        <f ca="1">IF($C216-I$1&lt;År1,0,H215*(1-VLOOKUP($A216,[1]Hugst!$R$5:$W$9,MATCH(ROUNDUP((I$1)/10,0)*10,[1]Hugst!$R$4:$W$4,0))))</f>
        <v>#REF!</v>
      </c>
      <c r="J216" s="168" t="e">
        <f ca="1">IF($C216-J$1&lt;År1,0,I215*(1-VLOOKUP($A216,[1]Hugst!$R$5:$W$9,MATCH(ROUNDUP((J$1)/10,0)*10,[1]Hugst!$R$4:$W$4,0))))</f>
        <v>#REF!</v>
      </c>
      <c r="K216" s="168" t="e">
        <f ca="1">IF($C216-K$1&lt;År1,0,J215*(1-VLOOKUP($A216,[1]Hugst!$R$5:$W$9,MATCH(ROUNDUP((K$1)/10,0)*10,[1]Hugst!$R$4:$W$4,0))))</f>
        <v>#REF!</v>
      </c>
      <c r="L216" s="168" t="e">
        <f ca="1">IF($C216-L$1&lt;År1,0,K215*(1-VLOOKUP($A216,[1]Hugst!$R$5:$W$9,MATCH(ROUNDUP((L$1)/10,0)*10,[1]Hugst!$R$4:$W$4,0))))</f>
        <v>#REF!</v>
      </c>
      <c r="M216" s="168" t="e">
        <f ca="1">IF($C216-M$1&lt;År1,0,L215*(1-VLOOKUP($A216,[1]Hugst!$R$5:$W$9,MATCH(ROUNDUP((M$1)/10,0)*10,[1]Hugst!$R$4:$W$4,0))))</f>
        <v>#REF!</v>
      </c>
      <c r="N216" s="168" t="e">
        <f ca="1">IF($C216-N$1&lt;År1,0,M215*(1-VLOOKUP($A216,[1]Hugst!$R$5:$W$9,MATCH(ROUNDUP((N$1)/10,0)*10,[1]Hugst!$R$4:$W$4,0))))</f>
        <v>#REF!</v>
      </c>
      <c r="O216" s="168" t="e">
        <f ca="1">IF($C216-O$1&lt;År1,0,N215*(1-VLOOKUP($A216,[1]Hugst!$R$5:$W$9,MATCH(ROUNDUP((O$1)/10,0)*10,[1]Hugst!$R$4:$W$4,0))))</f>
        <v>#REF!</v>
      </c>
      <c r="P216" s="168" t="e">
        <f ca="1">IF($C216-P$1&lt;År1,0,O215*(1-VLOOKUP($A216,[1]Hugst!$R$5:$W$9,MATCH(ROUNDUP((P$1)/10,0)*10,[1]Hugst!$R$4:$W$4,0))))</f>
        <v>#REF!</v>
      </c>
      <c r="Q216" s="168" t="e">
        <f ca="1">IF($C216-Q$1&lt;År1,0,P215*(1-VLOOKUP($A216,[1]Hugst!$R$5:$W$9,MATCH(ROUNDUP((Q$1)/10,0)*10,[1]Hugst!$R$4:$W$4,0))))</f>
        <v>#REF!</v>
      </c>
      <c r="R216" s="168" t="e">
        <f ca="1">IF($C216-R$1&lt;År1,0,Q215*(1-VLOOKUP($A216,[1]Hugst!$R$5:$W$9,MATCH(ROUNDUP((R$1)/10,0)*10,[1]Hugst!$R$4:$W$4,0))))</f>
        <v>#REF!</v>
      </c>
      <c r="S216" s="168" t="e">
        <f ca="1">IF($C216-S$1&lt;År1,0,R215*(1-VLOOKUP($A216,[1]Hugst!$R$5:$W$9,MATCH(ROUNDUP((S$1)/10,0)*10,[1]Hugst!$R$4:$W$4,0))))</f>
        <v>#REF!</v>
      </c>
      <c r="T216" s="168" t="e">
        <f ca="1">IF($C216-T$1&lt;År1,0,S215*(1-VLOOKUP($A216,[1]Hugst!$R$5:$W$9,MATCH(ROUNDUP((T$1)/10,0)*10,[1]Hugst!$R$4:$W$4,0))))</f>
        <v>#REF!</v>
      </c>
      <c r="U216" s="168" t="e">
        <f ca="1">IF($C216-U$1&lt;År1,0,T215*(1-VLOOKUP($A216,[1]Hugst!$R$5:$W$9,MATCH(ROUNDUP((U$1)/10,0)*10,[1]Hugst!$R$4:$W$4,0))))</f>
        <v>#REF!</v>
      </c>
      <c r="V216" s="168" t="e">
        <f ca="1">IF($C216-V$1&lt;År1,0,U215*(1-VLOOKUP($A216,[1]Hugst!$R$5:$W$9,MATCH(ROUNDUP((V$1)/10,0)*10,[1]Hugst!$R$4:$W$4,0))))</f>
        <v>#REF!</v>
      </c>
      <c r="W216" s="168" t="e">
        <f ca="1">IF($C216-W$1&lt;År1,0,V215*(1-VLOOKUP($A216,[1]Hugst!$R$5:$W$9,MATCH(ROUNDUP((W$1)/10,0)*10,[1]Hugst!$R$4:$W$4,0))))</f>
        <v>#REF!</v>
      </c>
      <c r="X216" s="168" t="e">
        <f ca="1">IF($C216-X$1&lt;År1,0,W215*(1-VLOOKUP($A216,[1]Hugst!$R$5:$W$9,MATCH(ROUNDUP((X$1)/10,0)*10,[1]Hugst!$R$4:$W$4,0))))</f>
        <v>#REF!</v>
      </c>
      <c r="Y216" s="168" t="e">
        <f ca="1">IF($C216-Y$1&lt;År1,0,X215*(1-VLOOKUP($A216,[1]Hugst!$R$5:$W$9,MATCH(ROUNDUP((Y$1)/10,0)*10,[1]Hugst!$R$4:$W$4,0))))</f>
        <v>#REF!</v>
      </c>
      <c r="Z216" s="168" t="e">
        <f ca="1">IF($C216-Z$1&lt;År1,0,Y215*(1-VLOOKUP($A216,[1]Hugst!$R$5:$W$9,MATCH(ROUNDUP((Z$1)/10,0)*10,[1]Hugst!$R$4:$W$4,0))))</f>
        <v>#REF!</v>
      </c>
      <c r="AA216" s="168" t="e">
        <f ca="1">IF($C216-AA$1&lt;År1,0,Z215*(1-VLOOKUP($A216,[1]Hugst!$R$5:$W$9,MATCH(ROUNDUP((AA$1)/10,0)*10,[1]Hugst!$R$4:$W$4,0))))</f>
        <v>#REF!</v>
      </c>
      <c r="AB216" s="168" t="e">
        <f ca="1">IF($C216-AB$1&lt;År1,0,AA215*(1-VLOOKUP($A216,[1]Hugst!$R$5:$W$9,MATCH(ROUNDUP((AB$1)/10,0)*10,[1]Hugst!$R$4:$W$4,0))))</f>
        <v>#REF!</v>
      </c>
      <c r="AC216" s="168" t="e">
        <f ca="1">IF($C216-AC$1&lt;År1,0,AB215*(1-VLOOKUP($A216,[1]Hugst!$R$5:$W$9,MATCH(ROUNDUP((AC$1)/10,0)*10,[1]Hugst!$R$4:$W$4,0))))</f>
        <v>#REF!</v>
      </c>
      <c r="AD216" s="168" t="e">
        <f ca="1">IF($C216-AD$1&lt;År1,0,AC215*(1-VLOOKUP($A216,[1]Hugst!$R$5:$W$9,MATCH(ROUNDUP((AD$1)/10,0)*10,[1]Hugst!$R$4:$W$4,0))))</f>
        <v>#REF!</v>
      </c>
      <c r="AE216" s="168" t="e">
        <f ca="1">IF($C216-AE$1&lt;År1,0,AD215*(1-VLOOKUP($A216,[1]Hugst!$R$5:$W$9,MATCH(ROUNDUP((AE$1)/10,0)*10,[1]Hugst!$R$4:$W$4,0))))</f>
        <v>#REF!</v>
      </c>
      <c r="AF216" s="168" t="e">
        <f ca="1">IF($C216-AF$1&lt;År1,0,AE215*(1-VLOOKUP($A216,[1]Hugst!$R$5:$W$9,MATCH(ROUNDUP((AF$1)/10,0)*10,[1]Hugst!$R$4:$W$4,0))))</f>
        <v>#REF!</v>
      </c>
      <c r="AG216" s="168" t="e">
        <f ca="1">IF($C216-AG$1&lt;År1,0,AF215*(1-VLOOKUP($A216,[1]Hugst!$R$5:$W$9,MATCH(ROUNDUP((AG$1)/10,0)*10,[1]Hugst!$R$4:$W$4,0))))</f>
        <v>#REF!</v>
      </c>
      <c r="AH216" s="168" t="e">
        <f ca="1">IF($C216-AH$1&lt;År1,0,AG215*(1-VLOOKUP($A216,[1]Hugst!$R$5:$W$9,MATCH(ROUNDUP((AH$1)/10,0)*10,[1]Hugst!$R$4:$W$4,0))))</f>
        <v>#REF!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 t="e">
        <f t="shared" ca="1" si="4"/>
        <v>#REF!</v>
      </c>
      <c r="F217" s="168" t="e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#REF!</v>
      </c>
      <c r="G217" s="168" t="e">
        <f ca="1">IF($C217-G$1&lt;År1,0,F216*(1-VLOOKUP($A217,[1]Hugst!$R$5:$W$9,MATCH(ROUNDUP((G$1)/10,0)*10,[1]Hugst!$R$4:$W$4,0))))</f>
        <v>#REF!</v>
      </c>
      <c r="H217" s="168" t="e">
        <f ca="1">IF($C217-H$1&lt;År1,0,G216*(1-VLOOKUP($A217,[1]Hugst!$R$5:$W$9,MATCH(ROUNDUP((H$1)/10,0)*10,[1]Hugst!$R$4:$W$4,0))))</f>
        <v>#REF!</v>
      </c>
      <c r="I217" s="168" t="e">
        <f ca="1">IF($C217-I$1&lt;År1,0,H216*(1-VLOOKUP($A217,[1]Hugst!$R$5:$W$9,MATCH(ROUNDUP((I$1)/10,0)*10,[1]Hugst!$R$4:$W$4,0))))</f>
        <v>#REF!</v>
      </c>
      <c r="J217" s="168" t="e">
        <f ca="1">IF($C217-J$1&lt;År1,0,I216*(1-VLOOKUP($A217,[1]Hugst!$R$5:$W$9,MATCH(ROUNDUP((J$1)/10,0)*10,[1]Hugst!$R$4:$W$4,0))))</f>
        <v>#REF!</v>
      </c>
      <c r="K217" s="168" t="e">
        <f ca="1">IF($C217-K$1&lt;År1,0,J216*(1-VLOOKUP($A217,[1]Hugst!$R$5:$W$9,MATCH(ROUNDUP((K$1)/10,0)*10,[1]Hugst!$R$4:$W$4,0))))</f>
        <v>#REF!</v>
      </c>
      <c r="L217" s="168" t="e">
        <f ca="1">IF($C217-L$1&lt;År1,0,K216*(1-VLOOKUP($A217,[1]Hugst!$R$5:$W$9,MATCH(ROUNDUP((L$1)/10,0)*10,[1]Hugst!$R$4:$W$4,0))))</f>
        <v>#REF!</v>
      </c>
      <c r="M217" s="168" t="e">
        <f ca="1">IF($C217-M$1&lt;År1,0,L216*(1-VLOOKUP($A217,[1]Hugst!$R$5:$W$9,MATCH(ROUNDUP((M$1)/10,0)*10,[1]Hugst!$R$4:$W$4,0))))</f>
        <v>#REF!</v>
      </c>
      <c r="N217" s="168" t="e">
        <f ca="1">IF($C217-N$1&lt;År1,0,M216*(1-VLOOKUP($A217,[1]Hugst!$R$5:$W$9,MATCH(ROUNDUP((N$1)/10,0)*10,[1]Hugst!$R$4:$W$4,0))))</f>
        <v>#REF!</v>
      </c>
      <c r="O217" s="168" t="e">
        <f ca="1">IF($C217-O$1&lt;År1,0,N216*(1-VLOOKUP($A217,[1]Hugst!$R$5:$W$9,MATCH(ROUNDUP((O$1)/10,0)*10,[1]Hugst!$R$4:$W$4,0))))</f>
        <v>#REF!</v>
      </c>
      <c r="P217" s="168" t="e">
        <f ca="1">IF($C217-P$1&lt;År1,0,O216*(1-VLOOKUP($A217,[1]Hugst!$R$5:$W$9,MATCH(ROUNDUP((P$1)/10,0)*10,[1]Hugst!$R$4:$W$4,0))))</f>
        <v>#REF!</v>
      </c>
      <c r="Q217" s="168" t="e">
        <f ca="1">IF($C217-Q$1&lt;År1,0,P216*(1-VLOOKUP($A217,[1]Hugst!$R$5:$W$9,MATCH(ROUNDUP((Q$1)/10,0)*10,[1]Hugst!$R$4:$W$4,0))))</f>
        <v>#REF!</v>
      </c>
      <c r="R217" s="168" t="e">
        <f ca="1">IF($C217-R$1&lt;År1,0,Q216*(1-VLOOKUP($A217,[1]Hugst!$R$5:$W$9,MATCH(ROUNDUP((R$1)/10,0)*10,[1]Hugst!$R$4:$W$4,0))))</f>
        <v>#REF!</v>
      </c>
      <c r="S217" s="168" t="e">
        <f ca="1">IF($C217-S$1&lt;År1,0,R216*(1-VLOOKUP($A217,[1]Hugst!$R$5:$W$9,MATCH(ROUNDUP((S$1)/10,0)*10,[1]Hugst!$R$4:$W$4,0))))</f>
        <v>#REF!</v>
      </c>
      <c r="T217" s="168" t="e">
        <f ca="1">IF($C217-T$1&lt;År1,0,S216*(1-VLOOKUP($A217,[1]Hugst!$R$5:$W$9,MATCH(ROUNDUP((T$1)/10,0)*10,[1]Hugst!$R$4:$W$4,0))))</f>
        <v>#REF!</v>
      </c>
      <c r="U217" s="168" t="e">
        <f ca="1">IF($C217-U$1&lt;År1,0,T216*(1-VLOOKUP($A217,[1]Hugst!$R$5:$W$9,MATCH(ROUNDUP((U$1)/10,0)*10,[1]Hugst!$R$4:$W$4,0))))</f>
        <v>#REF!</v>
      </c>
      <c r="V217" s="168" t="e">
        <f ca="1">IF($C217-V$1&lt;År1,0,U216*(1-VLOOKUP($A217,[1]Hugst!$R$5:$W$9,MATCH(ROUNDUP((V$1)/10,0)*10,[1]Hugst!$R$4:$W$4,0))))</f>
        <v>#REF!</v>
      </c>
      <c r="W217" s="168" t="e">
        <f ca="1">IF($C217-W$1&lt;År1,0,V216*(1-VLOOKUP($A217,[1]Hugst!$R$5:$W$9,MATCH(ROUNDUP((W$1)/10,0)*10,[1]Hugst!$R$4:$W$4,0))))</f>
        <v>#REF!</v>
      </c>
      <c r="X217" s="168" t="e">
        <f ca="1">IF($C217-X$1&lt;År1,0,W216*(1-VLOOKUP($A217,[1]Hugst!$R$5:$W$9,MATCH(ROUNDUP((X$1)/10,0)*10,[1]Hugst!$R$4:$W$4,0))))</f>
        <v>#REF!</v>
      </c>
      <c r="Y217" s="168" t="e">
        <f ca="1">IF($C217-Y$1&lt;År1,0,X216*(1-VLOOKUP($A217,[1]Hugst!$R$5:$W$9,MATCH(ROUNDUP((Y$1)/10,0)*10,[1]Hugst!$R$4:$W$4,0))))</f>
        <v>#REF!</v>
      </c>
      <c r="Z217" s="168" t="e">
        <f ca="1">IF($C217-Z$1&lt;År1,0,Y216*(1-VLOOKUP($A217,[1]Hugst!$R$5:$W$9,MATCH(ROUNDUP((Z$1)/10,0)*10,[1]Hugst!$R$4:$W$4,0))))</f>
        <v>#REF!</v>
      </c>
      <c r="AA217" s="168" t="e">
        <f ca="1">IF($C217-AA$1&lt;År1,0,Z216*(1-VLOOKUP($A217,[1]Hugst!$R$5:$W$9,MATCH(ROUNDUP((AA$1)/10,0)*10,[1]Hugst!$R$4:$W$4,0))))</f>
        <v>#REF!</v>
      </c>
      <c r="AB217" s="168" t="e">
        <f ca="1">IF($C217-AB$1&lt;År1,0,AA216*(1-VLOOKUP($A217,[1]Hugst!$R$5:$W$9,MATCH(ROUNDUP((AB$1)/10,0)*10,[1]Hugst!$R$4:$W$4,0))))</f>
        <v>#REF!</v>
      </c>
      <c r="AC217" s="168" t="e">
        <f ca="1">IF($C217-AC$1&lt;År1,0,AB216*(1-VLOOKUP($A217,[1]Hugst!$R$5:$W$9,MATCH(ROUNDUP((AC$1)/10,0)*10,[1]Hugst!$R$4:$W$4,0))))</f>
        <v>#REF!</v>
      </c>
      <c r="AD217" s="168" t="e">
        <f ca="1">IF($C217-AD$1&lt;År1,0,AC216*(1-VLOOKUP($A217,[1]Hugst!$R$5:$W$9,MATCH(ROUNDUP((AD$1)/10,0)*10,[1]Hugst!$R$4:$W$4,0))))</f>
        <v>#REF!</v>
      </c>
      <c r="AE217" s="168" t="e">
        <f ca="1">IF($C217-AE$1&lt;År1,0,AD216*(1-VLOOKUP($A217,[1]Hugst!$R$5:$W$9,MATCH(ROUNDUP((AE$1)/10,0)*10,[1]Hugst!$R$4:$W$4,0))))</f>
        <v>#REF!</v>
      </c>
      <c r="AF217" s="168" t="e">
        <f ca="1">IF($C217-AF$1&lt;År1,0,AE216*(1-VLOOKUP($A217,[1]Hugst!$R$5:$W$9,MATCH(ROUNDUP((AF$1)/10,0)*10,[1]Hugst!$R$4:$W$4,0))))</f>
        <v>#REF!</v>
      </c>
      <c r="AG217" s="168" t="e">
        <f ca="1">IF($C217-AG$1&lt;År1,0,AF216*(1-VLOOKUP($A217,[1]Hugst!$R$5:$W$9,MATCH(ROUNDUP((AG$1)/10,0)*10,[1]Hugst!$R$4:$W$4,0))))</f>
        <v>#REF!</v>
      </c>
      <c r="AH217" s="168" t="e">
        <f ca="1">IF($C217-AH$1&lt;År1,0,AG216*(1-VLOOKUP($A217,[1]Hugst!$R$5:$W$9,MATCH(ROUNDUP((AH$1)/10,0)*10,[1]Hugst!$R$4:$W$4,0))))</f>
        <v>#REF!</v>
      </c>
      <c r="AI217" s="168" t="e">
        <f ca="1">IF($C217-AI$1&lt;År1,0,AH216*(1-VLOOKUP($A217,[1]Hugst!$R$5:$W$9,MATCH(ROUNDUP((AI$1)/10,0)*10,[1]Hugst!$R$4:$W$4,0))))</f>
        <v>#REF!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 t="e">
        <f t="shared" ca="1" si="4"/>
        <v>#REF!</v>
      </c>
      <c r="F218" s="168" t="e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#REF!</v>
      </c>
      <c r="G218" s="168" t="e">
        <f ca="1">IF($C218-G$1&lt;År1,0,F217*(1-VLOOKUP($A218,[1]Hugst!$R$5:$W$9,MATCH(ROUNDUP((G$1)/10,0)*10,[1]Hugst!$R$4:$W$4,0))))</f>
        <v>#REF!</v>
      </c>
      <c r="H218" s="168" t="e">
        <f ca="1">IF($C218-H$1&lt;År1,0,G217*(1-VLOOKUP($A218,[1]Hugst!$R$5:$W$9,MATCH(ROUNDUP((H$1)/10,0)*10,[1]Hugst!$R$4:$W$4,0))))</f>
        <v>#REF!</v>
      </c>
      <c r="I218" s="168" t="e">
        <f ca="1">IF($C218-I$1&lt;År1,0,H217*(1-VLOOKUP($A218,[1]Hugst!$R$5:$W$9,MATCH(ROUNDUP((I$1)/10,0)*10,[1]Hugst!$R$4:$W$4,0))))</f>
        <v>#REF!</v>
      </c>
      <c r="J218" s="168" t="e">
        <f ca="1">IF($C218-J$1&lt;År1,0,I217*(1-VLOOKUP($A218,[1]Hugst!$R$5:$W$9,MATCH(ROUNDUP((J$1)/10,0)*10,[1]Hugst!$R$4:$W$4,0))))</f>
        <v>#REF!</v>
      </c>
      <c r="K218" s="168" t="e">
        <f ca="1">IF($C218-K$1&lt;År1,0,J217*(1-VLOOKUP($A218,[1]Hugst!$R$5:$W$9,MATCH(ROUNDUP((K$1)/10,0)*10,[1]Hugst!$R$4:$W$4,0))))</f>
        <v>#REF!</v>
      </c>
      <c r="L218" s="168" t="e">
        <f ca="1">IF($C218-L$1&lt;År1,0,K217*(1-VLOOKUP($A218,[1]Hugst!$R$5:$W$9,MATCH(ROUNDUP((L$1)/10,0)*10,[1]Hugst!$R$4:$W$4,0))))</f>
        <v>#REF!</v>
      </c>
      <c r="M218" s="168" t="e">
        <f ca="1">IF($C218-M$1&lt;År1,0,L217*(1-VLOOKUP($A218,[1]Hugst!$R$5:$W$9,MATCH(ROUNDUP((M$1)/10,0)*10,[1]Hugst!$R$4:$W$4,0))))</f>
        <v>#REF!</v>
      </c>
      <c r="N218" s="168" t="e">
        <f ca="1">IF($C218-N$1&lt;År1,0,M217*(1-VLOOKUP($A218,[1]Hugst!$R$5:$W$9,MATCH(ROUNDUP((N$1)/10,0)*10,[1]Hugst!$R$4:$W$4,0))))</f>
        <v>#REF!</v>
      </c>
      <c r="O218" s="168" t="e">
        <f ca="1">IF($C218-O$1&lt;År1,0,N217*(1-VLOOKUP($A218,[1]Hugst!$R$5:$W$9,MATCH(ROUNDUP((O$1)/10,0)*10,[1]Hugst!$R$4:$W$4,0))))</f>
        <v>#REF!</v>
      </c>
      <c r="P218" s="168" t="e">
        <f ca="1">IF($C218-P$1&lt;År1,0,O217*(1-VLOOKUP($A218,[1]Hugst!$R$5:$W$9,MATCH(ROUNDUP((P$1)/10,0)*10,[1]Hugst!$R$4:$W$4,0))))</f>
        <v>#REF!</v>
      </c>
      <c r="Q218" s="168" t="e">
        <f ca="1">IF($C218-Q$1&lt;År1,0,P217*(1-VLOOKUP($A218,[1]Hugst!$R$5:$W$9,MATCH(ROUNDUP((Q$1)/10,0)*10,[1]Hugst!$R$4:$W$4,0))))</f>
        <v>#REF!</v>
      </c>
      <c r="R218" s="168" t="e">
        <f ca="1">IF($C218-R$1&lt;År1,0,Q217*(1-VLOOKUP($A218,[1]Hugst!$R$5:$W$9,MATCH(ROUNDUP((R$1)/10,0)*10,[1]Hugst!$R$4:$W$4,0))))</f>
        <v>#REF!</v>
      </c>
      <c r="S218" s="168" t="e">
        <f ca="1">IF($C218-S$1&lt;År1,0,R217*(1-VLOOKUP($A218,[1]Hugst!$R$5:$W$9,MATCH(ROUNDUP((S$1)/10,0)*10,[1]Hugst!$R$4:$W$4,0))))</f>
        <v>#REF!</v>
      </c>
      <c r="T218" s="168" t="e">
        <f ca="1">IF($C218-T$1&lt;År1,0,S217*(1-VLOOKUP($A218,[1]Hugst!$R$5:$W$9,MATCH(ROUNDUP((T$1)/10,0)*10,[1]Hugst!$R$4:$W$4,0))))</f>
        <v>#REF!</v>
      </c>
      <c r="U218" s="168" t="e">
        <f ca="1">IF($C218-U$1&lt;År1,0,T217*(1-VLOOKUP($A218,[1]Hugst!$R$5:$W$9,MATCH(ROUNDUP((U$1)/10,0)*10,[1]Hugst!$R$4:$W$4,0))))</f>
        <v>#REF!</v>
      </c>
      <c r="V218" s="168" t="e">
        <f ca="1">IF($C218-V$1&lt;År1,0,U217*(1-VLOOKUP($A218,[1]Hugst!$R$5:$W$9,MATCH(ROUNDUP((V$1)/10,0)*10,[1]Hugst!$R$4:$W$4,0))))</f>
        <v>#REF!</v>
      </c>
      <c r="W218" s="168" t="e">
        <f ca="1">IF($C218-W$1&lt;År1,0,V217*(1-VLOOKUP($A218,[1]Hugst!$R$5:$W$9,MATCH(ROUNDUP((W$1)/10,0)*10,[1]Hugst!$R$4:$W$4,0))))</f>
        <v>#REF!</v>
      </c>
      <c r="X218" s="168" t="e">
        <f ca="1">IF($C218-X$1&lt;År1,0,W217*(1-VLOOKUP($A218,[1]Hugst!$R$5:$W$9,MATCH(ROUNDUP((X$1)/10,0)*10,[1]Hugst!$R$4:$W$4,0))))</f>
        <v>#REF!</v>
      </c>
      <c r="Y218" s="168" t="e">
        <f ca="1">IF($C218-Y$1&lt;År1,0,X217*(1-VLOOKUP($A218,[1]Hugst!$R$5:$W$9,MATCH(ROUNDUP((Y$1)/10,0)*10,[1]Hugst!$R$4:$W$4,0))))</f>
        <v>#REF!</v>
      </c>
      <c r="Z218" s="168" t="e">
        <f ca="1">IF($C218-Z$1&lt;År1,0,Y217*(1-VLOOKUP($A218,[1]Hugst!$R$5:$W$9,MATCH(ROUNDUP((Z$1)/10,0)*10,[1]Hugst!$R$4:$W$4,0))))</f>
        <v>#REF!</v>
      </c>
      <c r="AA218" s="168" t="e">
        <f ca="1">IF($C218-AA$1&lt;År1,0,Z217*(1-VLOOKUP($A218,[1]Hugst!$R$5:$W$9,MATCH(ROUNDUP((AA$1)/10,0)*10,[1]Hugst!$R$4:$W$4,0))))</f>
        <v>#REF!</v>
      </c>
      <c r="AB218" s="168" t="e">
        <f ca="1">IF($C218-AB$1&lt;År1,0,AA217*(1-VLOOKUP($A218,[1]Hugst!$R$5:$W$9,MATCH(ROUNDUP((AB$1)/10,0)*10,[1]Hugst!$R$4:$W$4,0))))</f>
        <v>#REF!</v>
      </c>
      <c r="AC218" s="168" t="e">
        <f ca="1">IF($C218-AC$1&lt;År1,0,AB217*(1-VLOOKUP($A218,[1]Hugst!$R$5:$W$9,MATCH(ROUNDUP((AC$1)/10,0)*10,[1]Hugst!$R$4:$W$4,0))))</f>
        <v>#REF!</v>
      </c>
      <c r="AD218" s="168" t="e">
        <f ca="1">IF($C218-AD$1&lt;År1,0,AC217*(1-VLOOKUP($A218,[1]Hugst!$R$5:$W$9,MATCH(ROUNDUP((AD$1)/10,0)*10,[1]Hugst!$R$4:$W$4,0))))</f>
        <v>#REF!</v>
      </c>
      <c r="AE218" s="168" t="e">
        <f ca="1">IF($C218-AE$1&lt;År1,0,AD217*(1-VLOOKUP($A218,[1]Hugst!$R$5:$W$9,MATCH(ROUNDUP((AE$1)/10,0)*10,[1]Hugst!$R$4:$W$4,0))))</f>
        <v>#REF!</v>
      </c>
      <c r="AF218" s="168" t="e">
        <f ca="1">IF($C218-AF$1&lt;År1,0,AE217*(1-VLOOKUP($A218,[1]Hugst!$R$5:$W$9,MATCH(ROUNDUP((AF$1)/10,0)*10,[1]Hugst!$R$4:$W$4,0))))</f>
        <v>#REF!</v>
      </c>
      <c r="AG218" s="168" t="e">
        <f ca="1">IF($C218-AG$1&lt;År1,0,AF217*(1-VLOOKUP($A218,[1]Hugst!$R$5:$W$9,MATCH(ROUNDUP((AG$1)/10,0)*10,[1]Hugst!$R$4:$W$4,0))))</f>
        <v>#REF!</v>
      </c>
      <c r="AH218" s="168" t="e">
        <f ca="1">IF($C218-AH$1&lt;År1,0,AG217*(1-VLOOKUP($A218,[1]Hugst!$R$5:$W$9,MATCH(ROUNDUP((AH$1)/10,0)*10,[1]Hugst!$R$4:$W$4,0))))</f>
        <v>#REF!</v>
      </c>
      <c r="AI218" s="168" t="e">
        <f ca="1">IF($C218-AI$1&lt;År1,0,AH217*(1-VLOOKUP($A218,[1]Hugst!$R$5:$W$9,MATCH(ROUNDUP((AI$1)/10,0)*10,[1]Hugst!$R$4:$W$4,0))))</f>
        <v>#REF!</v>
      </c>
      <c r="AJ218" s="168" t="e">
        <f ca="1">IF($C218-AJ$1&lt;År1,0,AI217*(1-VLOOKUP($A218,[1]Hugst!$R$5:$W$9,MATCH(ROUNDUP((AJ$1)/10,0)*10,[1]Hugst!$R$4:$W$4,0))))</f>
        <v>#REF!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 t="e">
        <f t="shared" ref="E220:E248" ca="1" si="5">IF(C220=2020,SUM(G220:AJ220),SUM(F219:AJ219)-SUM(G220:AJ220))</f>
        <v>#REF!</v>
      </c>
      <c r="F220" s="168" t="e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#REF!</v>
      </c>
      <c r="G220" s="168" t="e">
        <f ca="1">IF($C220-G$1&lt;År1,0,F219*(1-VLOOKUP($A220,[1]Hugst!$R$5:$W$9,MATCH(ROUNDUP((G$1)/10,0)*10,[1]Hugst!$R$4:$W$4,0))))</f>
        <v>#REF!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 t="e">
        <f t="shared" ca="1" si="5"/>
        <v>#REF!</v>
      </c>
      <c r="F221" s="168" t="e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#REF!</v>
      </c>
      <c r="G221" s="168" t="e">
        <f ca="1">IF($C221-G$1&lt;År1,0,F220*(1-VLOOKUP($A221,[1]Hugst!$R$5:$W$9,MATCH(ROUNDUP((G$1)/10,0)*10,[1]Hugst!$R$4:$W$4,0))))</f>
        <v>#REF!</v>
      </c>
      <c r="H221" s="168" t="e">
        <f ca="1">IF($C221-H$1&lt;År1,0,G220*(1-VLOOKUP($A221,[1]Hugst!$R$5:$W$9,MATCH(ROUNDUP((H$1)/10,0)*10,[1]Hugst!$R$4:$W$4,0))))</f>
        <v>#REF!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 t="e">
        <f t="shared" ca="1" si="5"/>
        <v>#REF!</v>
      </c>
      <c r="F222" s="168" t="e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#REF!</v>
      </c>
      <c r="G222" s="168" t="e">
        <f ca="1">IF($C222-G$1&lt;År1,0,F221*(1-VLOOKUP($A222,[1]Hugst!$R$5:$W$9,MATCH(ROUNDUP((G$1)/10,0)*10,[1]Hugst!$R$4:$W$4,0))))</f>
        <v>#REF!</v>
      </c>
      <c r="H222" s="168" t="e">
        <f ca="1">IF($C222-H$1&lt;År1,0,G221*(1-VLOOKUP($A222,[1]Hugst!$R$5:$W$9,MATCH(ROUNDUP((H$1)/10,0)*10,[1]Hugst!$R$4:$W$4,0))))</f>
        <v>#REF!</v>
      </c>
      <c r="I222" s="168" t="e">
        <f ca="1">IF($C222-I$1&lt;År1,0,H221*(1-VLOOKUP($A222,[1]Hugst!$R$5:$W$9,MATCH(ROUNDUP((I$1)/10,0)*10,[1]Hugst!$R$4:$W$4,0))))</f>
        <v>#REF!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 t="e">
        <f t="shared" ca="1" si="5"/>
        <v>#REF!</v>
      </c>
      <c r="F223" s="168" t="e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#REF!</v>
      </c>
      <c r="G223" s="168" t="e">
        <f ca="1">IF($C223-G$1&lt;År1,0,F222*(1-VLOOKUP($A223,[1]Hugst!$R$5:$W$9,MATCH(ROUNDUP((G$1)/10,0)*10,[1]Hugst!$R$4:$W$4,0))))</f>
        <v>#REF!</v>
      </c>
      <c r="H223" s="168" t="e">
        <f ca="1">IF($C223-H$1&lt;År1,0,G222*(1-VLOOKUP($A223,[1]Hugst!$R$5:$W$9,MATCH(ROUNDUP((H$1)/10,0)*10,[1]Hugst!$R$4:$W$4,0))))</f>
        <v>#REF!</v>
      </c>
      <c r="I223" s="168" t="e">
        <f ca="1">IF($C223-I$1&lt;År1,0,H222*(1-VLOOKUP($A223,[1]Hugst!$R$5:$W$9,MATCH(ROUNDUP((I$1)/10,0)*10,[1]Hugst!$R$4:$W$4,0))))</f>
        <v>#REF!</v>
      </c>
      <c r="J223" s="168" t="e">
        <f ca="1">IF($C223-J$1&lt;År1,0,I222*(1-VLOOKUP($A223,[1]Hugst!$R$5:$W$9,MATCH(ROUNDUP((J$1)/10,0)*10,[1]Hugst!$R$4:$W$4,0))))</f>
        <v>#REF!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 t="e">
        <f t="shared" ca="1" si="5"/>
        <v>#REF!</v>
      </c>
      <c r="F224" s="168" t="e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#REF!</v>
      </c>
      <c r="G224" s="168" t="e">
        <f ca="1">IF($C224-G$1&lt;År1,0,F223*(1-VLOOKUP($A224,[1]Hugst!$R$5:$W$9,MATCH(ROUNDUP((G$1)/10,0)*10,[1]Hugst!$R$4:$W$4,0))))</f>
        <v>#REF!</v>
      </c>
      <c r="H224" s="168" t="e">
        <f ca="1">IF($C224-H$1&lt;År1,0,G223*(1-VLOOKUP($A224,[1]Hugst!$R$5:$W$9,MATCH(ROUNDUP((H$1)/10,0)*10,[1]Hugst!$R$4:$W$4,0))))</f>
        <v>#REF!</v>
      </c>
      <c r="I224" s="168" t="e">
        <f ca="1">IF($C224-I$1&lt;År1,0,H223*(1-VLOOKUP($A224,[1]Hugst!$R$5:$W$9,MATCH(ROUNDUP((I$1)/10,0)*10,[1]Hugst!$R$4:$W$4,0))))</f>
        <v>#REF!</v>
      </c>
      <c r="J224" s="168" t="e">
        <f ca="1">IF($C224-J$1&lt;År1,0,I223*(1-VLOOKUP($A224,[1]Hugst!$R$5:$W$9,MATCH(ROUNDUP((J$1)/10,0)*10,[1]Hugst!$R$4:$W$4,0))))</f>
        <v>#REF!</v>
      </c>
      <c r="K224" s="168" t="e">
        <f ca="1">IF($C224-K$1&lt;År1,0,J223*(1-VLOOKUP($A224,[1]Hugst!$R$5:$W$9,MATCH(ROUNDUP((K$1)/10,0)*10,[1]Hugst!$R$4:$W$4,0))))</f>
        <v>#REF!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 t="e">
        <f t="shared" ca="1" si="5"/>
        <v>#REF!</v>
      </c>
      <c r="F225" s="168" t="e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#REF!</v>
      </c>
      <c r="G225" s="168" t="e">
        <f ca="1">IF($C225-G$1&lt;År1,0,F224*(1-VLOOKUP($A225,[1]Hugst!$R$5:$W$9,MATCH(ROUNDUP((G$1)/10,0)*10,[1]Hugst!$R$4:$W$4,0))))</f>
        <v>#REF!</v>
      </c>
      <c r="H225" s="168" t="e">
        <f ca="1">IF($C225-H$1&lt;År1,0,G224*(1-VLOOKUP($A225,[1]Hugst!$R$5:$W$9,MATCH(ROUNDUP((H$1)/10,0)*10,[1]Hugst!$R$4:$W$4,0))))</f>
        <v>#REF!</v>
      </c>
      <c r="I225" s="168" t="e">
        <f ca="1">IF($C225-I$1&lt;År1,0,H224*(1-VLOOKUP($A225,[1]Hugst!$R$5:$W$9,MATCH(ROUNDUP((I$1)/10,0)*10,[1]Hugst!$R$4:$W$4,0))))</f>
        <v>#REF!</v>
      </c>
      <c r="J225" s="168" t="e">
        <f ca="1">IF($C225-J$1&lt;År1,0,I224*(1-VLOOKUP($A225,[1]Hugst!$R$5:$W$9,MATCH(ROUNDUP((J$1)/10,0)*10,[1]Hugst!$R$4:$W$4,0))))</f>
        <v>#REF!</v>
      </c>
      <c r="K225" s="168" t="e">
        <f ca="1">IF($C225-K$1&lt;År1,0,J224*(1-VLOOKUP($A225,[1]Hugst!$R$5:$W$9,MATCH(ROUNDUP((K$1)/10,0)*10,[1]Hugst!$R$4:$W$4,0))))</f>
        <v>#REF!</v>
      </c>
      <c r="L225" s="168" t="e">
        <f ca="1">IF($C225-L$1&lt;År1,0,K224*(1-VLOOKUP($A225,[1]Hugst!$R$5:$W$9,MATCH(ROUNDUP((L$1)/10,0)*10,[1]Hugst!$R$4:$W$4,0))))</f>
        <v>#REF!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 t="e">
        <f t="shared" ca="1" si="5"/>
        <v>#REF!</v>
      </c>
      <c r="F226" s="168" t="e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#REF!</v>
      </c>
      <c r="G226" s="168" t="e">
        <f ca="1">IF($C226-G$1&lt;År1,0,F225*(1-VLOOKUP($A226,[1]Hugst!$R$5:$W$9,MATCH(ROUNDUP((G$1)/10,0)*10,[1]Hugst!$R$4:$W$4,0))))</f>
        <v>#REF!</v>
      </c>
      <c r="H226" s="168" t="e">
        <f ca="1">IF($C226-H$1&lt;År1,0,G225*(1-VLOOKUP($A226,[1]Hugst!$R$5:$W$9,MATCH(ROUNDUP((H$1)/10,0)*10,[1]Hugst!$R$4:$W$4,0))))</f>
        <v>#REF!</v>
      </c>
      <c r="I226" s="168" t="e">
        <f ca="1">IF($C226-I$1&lt;År1,0,H225*(1-VLOOKUP($A226,[1]Hugst!$R$5:$W$9,MATCH(ROUNDUP((I$1)/10,0)*10,[1]Hugst!$R$4:$W$4,0))))</f>
        <v>#REF!</v>
      </c>
      <c r="J226" s="168" t="e">
        <f ca="1">IF($C226-J$1&lt;År1,0,I225*(1-VLOOKUP($A226,[1]Hugst!$R$5:$W$9,MATCH(ROUNDUP((J$1)/10,0)*10,[1]Hugst!$R$4:$W$4,0))))</f>
        <v>#REF!</v>
      </c>
      <c r="K226" s="168" t="e">
        <f ca="1">IF($C226-K$1&lt;År1,0,J225*(1-VLOOKUP($A226,[1]Hugst!$R$5:$W$9,MATCH(ROUNDUP((K$1)/10,0)*10,[1]Hugst!$R$4:$W$4,0))))</f>
        <v>#REF!</v>
      </c>
      <c r="L226" s="168" t="e">
        <f ca="1">IF($C226-L$1&lt;År1,0,K225*(1-VLOOKUP($A226,[1]Hugst!$R$5:$W$9,MATCH(ROUNDUP((L$1)/10,0)*10,[1]Hugst!$R$4:$W$4,0))))</f>
        <v>#REF!</v>
      </c>
      <c r="M226" s="168" t="e">
        <f ca="1">IF($C226-M$1&lt;År1,0,L225*(1-VLOOKUP($A226,[1]Hugst!$R$5:$W$9,MATCH(ROUNDUP((M$1)/10,0)*10,[1]Hugst!$R$4:$W$4,0))))</f>
        <v>#REF!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 t="e">
        <f t="shared" ca="1" si="5"/>
        <v>#REF!</v>
      </c>
      <c r="F227" s="168" t="e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#REF!</v>
      </c>
      <c r="G227" s="168" t="e">
        <f ca="1">IF($C227-G$1&lt;År1,0,F226*(1-VLOOKUP($A227,[1]Hugst!$R$5:$W$9,MATCH(ROUNDUP((G$1)/10,0)*10,[1]Hugst!$R$4:$W$4,0))))</f>
        <v>#REF!</v>
      </c>
      <c r="H227" s="168" t="e">
        <f ca="1">IF($C227-H$1&lt;År1,0,G226*(1-VLOOKUP($A227,[1]Hugst!$R$5:$W$9,MATCH(ROUNDUP((H$1)/10,0)*10,[1]Hugst!$R$4:$W$4,0))))</f>
        <v>#REF!</v>
      </c>
      <c r="I227" s="168" t="e">
        <f ca="1">IF($C227-I$1&lt;År1,0,H226*(1-VLOOKUP($A227,[1]Hugst!$R$5:$W$9,MATCH(ROUNDUP((I$1)/10,0)*10,[1]Hugst!$R$4:$W$4,0))))</f>
        <v>#REF!</v>
      </c>
      <c r="J227" s="168" t="e">
        <f ca="1">IF($C227-J$1&lt;År1,0,I226*(1-VLOOKUP($A227,[1]Hugst!$R$5:$W$9,MATCH(ROUNDUP((J$1)/10,0)*10,[1]Hugst!$R$4:$W$4,0))))</f>
        <v>#REF!</v>
      </c>
      <c r="K227" s="168" t="e">
        <f ca="1">IF($C227-K$1&lt;År1,0,J226*(1-VLOOKUP($A227,[1]Hugst!$R$5:$W$9,MATCH(ROUNDUP((K$1)/10,0)*10,[1]Hugst!$R$4:$W$4,0))))</f>
        <v>#REF!</v>
      </c>
      <c r="L227" s="168" t="e">
        <f ca="1">IF($C227-L$1&lt;År1,0,K226*(1-VLOOKUP($A227,[1]Hugst!$R$5:$W$9,MATCH(ROUNDUP((L$1)/10,0)*10,[1]Hugst!$R$4:$W$4,0))))</f>
        <v>#REF!</v>
      </c>
      <c r="M227" s="168" t="e">
        <f ca="1">IF($C227-M$1&lt;År1,0,L226*(1-VLOOKUP($A227,[1]Hugst!$R$5:$W$9,MATCH(ROUNDUP((M$1)/10,0)*10,[1]Hugst!$R$4:$W$4,0))))</f>
        <v>#REF!</v>
      </c>
      <c r="N227" s="168" t="e">
        <f ca="1">IF($C227-N$1&lt;År1,0,M226*(1-VLOOKUP($A227,[1]Hugst!$R$5:$W$9,MATCH(ROUNDUP((N$1)/10,0)*10,[1]Hugst!$R$4:$W$4,0))))</f>
        <v>#REF!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 t="e">
        <f t="shared" ca="1" si="5"/>
        <v>#REF!</v>
      </c>
      <c r="F228" s="168" t="e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#REF!</v>
      </c>
      <c r="G228" s="168" t="e">
        <f ca="1">IF($C228-G$1&lt;År1,0,F227*(1-VLOOKUP($A228,[1]Hugst!$R$5:$W$9,MATCH(ROUNDUP((G$1)/10,0)*10,[1]Hugst!$R$4:$W$4,0))))</f>
        <v>#REF!</v>
      </c>
      <c r="H228" s="168" t="e">
        <f ca="1">IF($C228-H$1&lt;År1,0,G227*(1-VLOOKUP($A228,[1]Hugst!$R$5:$W$9,MATCH(ROUNDUP((H$1)/10,0)*10,[1]Hugst!$R$4:$W$4,0))))</f>
        <v>#REF!</v>
      </c>
      <c r="I228" s="168" t="e">
        <f ca="1">IF($C228-I$1&lt;År1,0,H227*(1-VLOOKUP($A228,[1]Hugst!$R$5:$W$9,MATCH(ROUNDUP((I$1)/10,0)*10,[1]Hugst!$R$4:$W$4,0))))</f>
        <v>#REF!</v>
      </c>
      <c r="J228" s="168" t="e">
        <f ca="1">IF($C228-J$1&lt;År1,0,I227*(1-VLOOKUP($A228,[1]Hugst!$R$5:$W$9,MATCH(ROUNDUP((J$1)/10,0)*10,[1]Hugst!$R$4:$W$4,0))))</f>
        <v>#REF!</v>
      </c>
      <c r="K228" s="168" t="e">
        <f ca="1">IF($C228-K$1&lt;År1,0,J227*(1-VLOOKUP($A228,[1]Hugst!$R$5:$W$9,MATCH(ROUNDUP((K$1)/10,0)*10,[1]Hugst!$R$4:$W$4,0))))</f>
        <v>#REF!</v>
      </c>
      <c r="L228" s="168" t="e">
        <f ca="1">IF($C228-L$1&lt;År1,0,K227*(1-VLOOKUP($A228,[1]Hugst!$R$5:$W$9,MATCH(ROUNDUP((L$1)/10,0)*10,[1]Hugst!$R$4:$W$4,0))))</f>
        <v>#REF!</v>
      </c>
      <c r="M228" s="168" t="e">
        <f ca="1">IF($C228-M$1&lt;År1,0,L227*(1-VLOOKUP($A228,[1]Hugst!$R$5:$W$9,MATCH(ROUNDUP((M$1)/10,0)*10,[1]Hugst!$R$4:$W$4,0))))</f>
        <v>#REF!</v>
      </c>
      <c r="N228" s="168" t="e">
        <f ca="1">IF($C228-N$1&lt;År1,0,M227*(1-VLOOKUP($A228,[1]Hugst!$R$5:$W$9,MATCH(ROUNDUP((N$1)/10,0)*10,[1]Hugst!$R$4:$W$4,0))))</f>
        <v>#REF!</v>
      </c>
      <c r="O228" s="168" t="e">
        <f ca="1">IF($C228-O$1&lt;År1,0,N227*(1-VLOOKUP($A228,[1]Hugst!$R$5:$W$9,MATCH(ROUNDUP((O$1)/10,0)*10,[1]Hugst!$R$4:$W$4,0))))</f>
        <v>#REF!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 t="e">
        <f t="shared" ca="1" si="5"/>
        <v>#REF!</v>
      </c>
      <c r="F229" s="168" t="e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#REF!</v>
      </c>
      <c r="G229" s="168" t="e">
        <f ca="1">IF($C229-G$1&lt;År1,0,F228*(1-VLOOKUP($A229,[1]Hugst!$R$5:$W$9,MATCH(ROUNDUP((G$1)/10,0)*10,[1]Hugst!$R$4:$W$4,0))))</f>
        <v>#REF!</v>
      </c>
      <c r="H229" s="168" t="e">
        <f ca="1">IF($C229-H$1&lt;År1,0,G228*(1-VLOOKUP($A229,[1]Hugst!$R$5:$W$9,MATCH(ROUNDUP((H$1)/10,0)*10,[1]Hugst!$R$4:$W$4,0))))</f>
        <v>#REF!</v>
      </c>
      <c r="I229" s="168" t="e">
        <f ca="1">IF($C229-I$1&lt;År1,0,H228*(1-VLOOKUP($A229,[1]Hugst!$R$5:$W$9,MATCH(ROUNDUP((I$1)/10,0)*10,[1]Hugst!$R$4:$W$4,0))))</f>
        <v>#REF!</v>
      </c>
      <c r="J229" s="168" t="e">
        <f ca="1">IF($C229-J$1&lt;År1,0,I228*(1-VLOOKUP($A229,[1]Hugst!$R$5:$W$9,MATCH(ROUNDUP((J$1)/10,0)*10,[1]Hugst!$R$4:$W$4,0))))</f>
        <v>#REF!</v>
      </c>
      <c r="K229" s="168" t="e">
        <f ca="1">IF($C229-K$1&lt;År1,0,J228*(1-VLOOKUP($A229,[1]Hugst!$R$5:$W$9,MATCH(ROUNDUP((K$1)/10,0)*10,[1]Hugst!$R$4:$W$4,0))))</f>
        <v>#REF!</v>
      </c>
      <c r="L229" s="168" t="e">
        <f ca="1">IF($C229-L$1&lt;År1,0,K228*(1-VLOOKUP($A229,[1]Hugst!$R$5:$W$9,MATCH(ROUNDUP((L$1)/10,0)*10,[1]Hugst!$R$4:$W$4,0))))</f>
        <v>#REF!</v>
      </c>
      <c r="M229" s="168" t="e">
        <f ca="1">IF($C229-M$1&lt;År1,0,L228*(1-VLOOKUP($A229,[1]Hugst!$R$5:$W$9,MATCH(ROUNDUP((M$1)/10,0)*10,[1]Hugst!$R$4:$W$4,0))))</f>
        <v>#REF!</v>
      </c>
      <c r="N229" s="168" t="e">
        <f ca="1">IF($C229-N$1&lt;År1,0,M228*(1-VLOOKUP($A229,[1]Hugst!$R$5:$W$9,MATCH(ROUNDUP((N$1)/10,0)*10,[1]Hugst!$R$4:$W$4,0))))</f>
        <v>#REF!</v>
      </c>
      <c r="O229" s="168" t="e">
        <f ca="1">IF($C229-O$1&lt;År1,0,N228*(1-VLOOKUP($A229,[1]Hugst!$R$5:$W$9,MATCH(ROUNDUP((O$1)/10,0)*10,[1]Hugst!$R$4:$W$4,0))))</f>
        <v>#REF!</v>
      </c>
      <c r="P229" s="168" t="e">
        <f ca="1">IF($C229-P$1&lt;År1,0,O228*(1-VLOOKUP($A229,[1]Hugst!$R$5:$W$9,MATCH(ROUNDUP((P$1)/10,0)*10,[1]Hugst!$R$4:$W$4,0))))</f>
        <v>#REF!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 t="e">
        <f t="shared" ca="1" si="5"/>
        <v>#REF!</v>
      </c>
      <c r="F230" s="168" t="e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#REF!</v>
      </c>
      <c r="G230" s="168" t="e">
        <f ca="1">IF($C230-G$1&lt;År1,0,F229*(1-VLOOKUP($A230,[1]Hugst!$R$5:$W$9,MATCH(ROUNDUP((G$1)/10,0)*10,[1]Hugst!$R$4:$W$4,0))))</f>
        <v>#REF!</v>
      </c>
      <c r="H230" s="168" t="e">
        <f ca="1">IF($C230-H$1&lt;År1,0,G229*(1-VLOOKUP($A230,[1]Hugst!$R$5:$W$9,MATCH(ROUNDUP((H$1)/10,0)*10,[1]Hugst!$R$4:$W$4,0))))</f>
        <v>#REF!</v>
      </c>
      <c r="I230" s="168" t="e">
        <f ca="1">IF($C230-I$1&lt;År1,0,H229*(1-VLOOKUP($A230,[1]Hugst!$R$5:$W$9,MATCH(ROUNDUP((I$1)/10,0)*10,[1]Hugst!$R$4:$W$4,0))))</f>
        <v>#REF!</v>
      </c>
      <c r="J230" s="168" t="e">
        <f ca="1">IF($C230-J$1&lt;År1,0,I229*(1-VLOOKUP($A230,[1]Hugst!$R$5:$W$9,MATCH(ROUNDUP((J$1)/10,0)*10,[1]Hugst!$R$4:$W$4,0))))</f>
        <v>#REF!</v>
      </c>
      <c r="K230" s="168" t="e">
        <f ca="1">IF($C230-K$1&lt;År1,0,J229*(1-VLOOKUP($A230,[1]Hugst!$R$5:$W$9,MATCH(ROUNDUP((K$1)/10,0)*10,[1]Hugst!$R$4:$W$4,0))))</f>
        <v>#REF!</v>
      </c>
      <c r="L230" s="168" t="e">
        <f ca="1">IF($C230-L$1&lt;År1,0,K229*(1-VLOOKUP($A230,[1]Hugst!$R$5:$W$9,MATCH(ROUNDUP((L$1)/10,0)*10,[1]Hugst!$R$4:$W$4,0))))</f>
        <v>#REF!</v>
      </c>
      <c r="M230" s="168" t="e">
        <f ca="1">IF($C230-M$1&lt;År1,0,L229*(1-VLOOKUP($A230,[1]Hugst!$R$5:$W$9,MATCH(ROUNDUP((M$1)/10,0)*10,[1]Hugst!$R$4:$W$4,0))))</f>
        <v>#REF!</v>
      </c>
      <c r="N230" s="168" t="e">
        <f ca="1">IF($C230-N$1&lt;År1,0,M229*(1-VLOOKUP($A230,[1]Hugst!$R$5:$W$9,MATCH(ROUNDUP((N$1)/10,0)*10,[1]Hugst!$R$4:$W$4,0))))</f>
        <v>#REF!</v>
      </c>
      <c r="O230" s="168" t="e">
        <f ca="1">IF($C230-O$1&lt;År1,0,N229*(1-VLOOKUP($A230,[1]Hugst!$R$5:$W$9,MATCH(ROUNDUP((O$1)/10,0)*10,[1]Hugst!$R$4:$W$4,0))))</f>
        <v>#REF!</v>
      </c>
      <c r="P230" s="168" t="e">
        <f ca="1">IF($C230-P$1&lt;År1,0,O229*(1-VLOOKUP($A230,[1]Hugst!$R$5:$W$9,MATCH(ROUNDUP((P$1)/10,0)*10,[1]Hugst!$R$4:$W$4,0))))</f>
        <v>#REF!</v>
      </c>
      <c r="Q230" s="168" t="e">
        <f ca="1">IF($C230-Q$1&lt;År1,0,P229*(1-VLOOKUP($A230,[1]Hugst!$R$5:$W$9,MATCH(ROUNDUP((Q$1)/10,0)*10,[1]Hugst!$R$4:$W$4,0))))</f>
        <v>#REF!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 t="e">
        <f t="shared" ca="1" si="5"/>
        <v>#REF!</v>
      </c>
      <c r="F231" s="168" t="e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#REF!</v>
      </c>
      <c r="G231" s="168" t="e">
        <f ca="1">IF($C231-G$1&lt;År1,0,F230*(1-VLOOKUP($A231,[1]Hugst!$R$5:$W$9,MATCH(ROUNDUP((G$1)/10,0)*10,[1]Hugst!$R$4:$W$4,0))))</f>
        <v>#REF!</v>
      </c>
      <c r="H231" s="168" t="e">
        <f ca="1">IF($C231-H$1&lt;År1,0,G230*(1-VLOOKUP($A231,[1]Hugst!$R$5:$W$9,MATCH(ROUNDUP((H$1)/10,0)*10,[1]Hugst!$R$4:$W$4,0))))</f>
        <v>#REF!</v>
      </c>
      <c r="I231" s="168" t="e">
        <f ca="1">IF($C231-I$1&lt;År1,0,H230*(1-VLOOKUP($A231,[1]Hugst!$R$5:$W$9,MATCH(ROUNDUP((I$1)/10,0)*10,[1]Hugst!$R$4:$W$4,0))))</f>
        <v>#REF!</v>
      </c>
      <c r="J231" s="168" t="e">
        <f ca="1">IF($C231-J$1&lt;År1,0,I230*(1-VLOOKUP($A231,[1]Hugst!$R$5:$W$9,MATCH(ROUNDUP((J$1)/10,0)*10,[1]Hugst!$R$4:$W$4,0))))</f>
        <v>#REF!</v>
      </c>
      <c r="K231" s="168" t="e">
        <f ca="1">IF($C231-K$1&lt;År1,0,J230*(1-VLOOKUP($A231,[1]Hugst!$R$5:$W$9,MATCH(ROUNDUP((K$1)/10,0)*10,[1]Hugst!$R$4:$W$4,0))))</f>
        <v>#REF!</v>
      </c>
      <c r="L231" s="168" t="e">
        <f ca="1">IF($C231-L$1&lt;År1,0,K230*(1-VLOOKUP($A231,[1]Hugst!$R$5:$W$9,MATCH(ROUNDUP((L$1)/10,0)*10,[1]Hugst!$R$4:$W$4,0))))</f>
        <v>#REF!</v>
      </c>
      <c r="M231" s="168" t="e">
        <f ca="1">IF($C231-M$1&lt;År1,0,L230*(1-VLOOKUP($A231,[1]Hugst!$R$5:$W$9,MATCH(ROUNDUP((M$1)/10,0)*10,[1]Hugst!$R$4:$W$4,0))))</f>
        <v>#REF!</v>
      </c>
      <c r="N231" s="168" t="e">
        <f ca="1">IF($C231-N$1&lt;År1,0,M230*(1-VLOOKUP($A231,[1]Hugst!$R$5:$W$9,MATCH(ROUNDUP((N$1)/10,0)*10,[1]Hugst!$R$4:$W$4,0))))</f>
        <v>#REF!</v>
      </c>
      <c r="O231" s="168" t="e">
        <f ca="1">IF($C231-O$1&lt;År1,0,N230*(1-VLOOKUP($A231,[1]Hugst!$R$5:$W$9,MATCH(ROUNDUP((O$1)/10,0)*10,[1]Hugst!$R$4:$W$4,0))))</f>
        <v>#REF!</v>
      </c>
      <c r="P231" s="168" t="e">
        <f ca="1">IF($C231-P$1&lt;År1,0,O230*(1-VLOOKUP($A231,[1]Hugst!$R$5:$W$9,MATCH(ROUNDUP((P$1)/10,0)*10,[1]Hugst!$R$4:$W$4,0))))</f>
        <v>#REF!</v>
      </c>
      <c r="Q231" s="168" t="e">
        <f ca="1">IF($C231-Q$1&lt;År1,0,P230*(1-VLOOKUP($A231,[1]Hugst!$R$5:$W$9,MATCH(ROUNDUP((Q$1)/10,0)*10,[1]Hugst!$R$4:$W$4,0))))</f>
        <v>#REF!</v>
      </c>
      <c r="R231" s="168" t="e">
        <f ca="1">IF($C231-R$1&lt;År1,0,Q230*(1-VLOOKUP($A231,[1]Hugst!$R$5:$W$9,MATCH(ROUNDUP((R$1)/10,0)*10,[1]Hugst!$R$4:$W$4,0))))</f>
        <v>#REF!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 t="e">
        <f t="shared" ca="1" si="5"/>
        <v>#REF!</v>
      </c>
      <c r="F232" s="168" t="e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#REF!</v>
      </c>
      <c r="G232" s="168" t="e">
        <f ca="1">IF($C232-G$1&lt;År1,0,F231*(1-VLOOKUP($A232,[1]Hugst!$R$5:$W$9,MATCH(ROUNDUP((G$1)/10,0)*10,[1]Hugst!$R$4:$W$4,0))))</f>
        <v>#REF!</v>
      </c>
      <c r="H232" s="168" t="e">
        <f ca="1">IF($C232-H$1&lt;År1,0,G231*(1-VLOOKUP($A232,[1]Hugst!$R$5:$W$9,MATCH(ROUNDUP((H$1)/10,0)*10,[1]Hugst!$R$4:$W$4,0))))</f>
        <v>#REF!</v>
      </c>
      <c r="I232" s="168" t="e">
        <f ca="1">IF($C232-I$1&lt;År1,0,H231*(1-VLOOKUP($A232,[1]Hugst!$R$5:$W$9,MATCH(ROUNDUP((I$1)/10,0)*10,[1]Hugst!$R$4:$W$4,0))))</f>
        <v>#REF!</v>
      </c>
      <c r="J232" s="168" t="e">
        <f ca="1">IF($C232-J$1&lt;År1,0,I231*(1-VLOOKUP($A232,[1]Hugst!$R$5:$W$9,MATCH(ROUNDUP((J$1)/10,0)*10,[1]Hugst!$R$4:$W$4,0))))</f>
        <v>#REF!</v>
      </c>
      <c r="K232" s="168" t="e">
        <f ca="1">IF($C232-K$1&lt;År1,0,J231*(1-VLOOKUP($A232,[1]Hugst!$R$5:$W$9,MATCH(ROUNDUP((K$1)/10,0)*10,[1]Hugst!$R$4:$W$4,0))))</f>
        <v>#REF!</v>
      </c>
      <c r="L232" s="168" t="e">
        <f ca="1">IF($C232-L$1&lt;År1,0,K231*(1-VLOOKUP($A232,[1]Hugst!$R$5:$W$9,MATCH(ROUNDUP((L$1)/10,0)*10,[1]Hugst!$R$4:$W$4,0))))</f>
        <v>#REF!</v>
      </c>
      <c r="M232" s="168" t="e">
        <f ca="1">IF($C232-M$1&lt;År1,0,L231*(1-VLOOKUP($A232,[1]Hugst!$R$5:$W$9,MATCH(ROUNDUP((M$1)/10,0)*10,[1]Hugst!$R$4:$W$4,0))))</f>
        <v>#REF!</v>
      </c>
      <c r="N232" s="168" t="e">
        <f ca="1">IF($C232-N$1&lt;År1,0,M231*(1-VLOOKUP($A232,[1]Hugst!$R$5:$W$9,MATCH(ROUNDUP((N$1)/10,0)*10,[1]Hugst!$R$4:$W$4,0))))</f>
        <v>#REF!</v>
      </c>
      <c r="O232" s="168" t="e">
        <f ca="1">IF($C232-O$1&lt;År1,0,N231*(1-VLOOKUP($A232,[1]Hugst!$R$5:$W$9,MATCH(ROUNDUP((O$1)/10,0)*10,[1]Hugst!$R$4:$W$4,0))))</f>
        <v>#REF!</v>
      </c>
      <c r="P232" s="168" t="e">
        <f ca="1">IF($C232-P$1&lt;År1,0,O231*(1-VLOOKUP($A232,[1]Hugst!$R$5:$W$9,MATCH(ROUNDUP((P$1)/10,0)*10,[1]Hugst!$R$4:$W$4,0))))</f>
        <v>#REF!</v>
      </c>
      <c r="Q232" s="168" t="e">
        <f ca="1">IF($C232-Q$1&lt;År1,0,P231*(1-VLOOKUP($A232,[1]Hugst!$R$5:$W$9,MATCH(ROUNDUP((Q$1)/10,0)*10,[1]Hugst!$R$4:$W$4,0))))</f>
        <v>#REF!</v>
      </c>
      <c r="R232" s="168" t="e">
        <f ca="1">IF($C232-R$1&lt;År1,0,Q231*(1-VLOOKUP($A232,[1]Hugst!$R$5:$W$9,MATCH(ROUNDUP((R$1)/10,0)*10,[1]Hugst!$R$4:$W$4,0))))</f>
        <v>#REF!</v>
      </c>
      <c r="S232" s="168" t="e">
        <f ca="1">IF($C232-S$1&lt;År1,0,R231*(1-VLOOKUP($A232,[1]Hugst!$R$5:$W$9,MATCH(ROUNDUP((S$1)/10,0)*10,[1]Hugst!$R$4:$W$4,0))))</f>
        <v>#REF!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 t="e">
        <f t="shared" ca="1" si="5"/>
        <v>#REF!</v>
      </c>
      <c r="F233" s="168" t="e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#REF!</v>
      </c>
      <c r="G233" s="168" t="e">
        <f ca="1">IF($C233-G$1&lt;År1,0,F232*(1-VLOOKUP($A233,[1]Hugst!$R$5:$W$9,MATCH(ROUNDUP((G$1)/10,0)*10,[1]Hugst!$R$4:$W$4,0))))</f>
        <v>#REF!</v>
      </c>
      <c r="H233" s="168" t="e">
        <f ca="1">IF($C233-H$1&lt;År1,0,G232*(1-VLOOKUP($A233,[1]Hugst!$R$5:$W$9,MATCH(ROUNDUP((H$1)/10,0)*10,[1]Hugst!$R$4:$W$4,0))))</f>
        <v>#REF!</v>
      </c>
      <c r="I233" s="168" t="e">
        <f ca="1">IF($C233-I$1&lt;År1,0,H232*(1-VLOOKUP($A233,[1]Hugst!$R$5:$W$9,MATCH(ROUNDUP((I$1)/10,0)*10,[1]Hugst!$R$4:$W$4,0))))</f>
        <v>#REF!</v>
      </c>
      <c r="J233" s="168" t="e">
        <f ca="1">IF($C233-J$1&lt;År1,0,I232*(1-VLOOKUP($A233,[1]Hugst!$R$5:$W$9,MATCH(ROUNDUP((J$1)/10,0)*10,[1]Hugst!$R$4:$W$4,0))))</f>
        <v>#REF!</v>
      </c>
      <c r="K233" s="168" t="e">
        <f ca="1">IF($C233-K$1&lt;År1,0,J232*(1-VLOOKUP($A233,[1]Hugst!$R$5:$W$9,MATCH(ROUNDUP((K$1)/10,0)*10,[1]Hugst!$R$4:$W$4,0))))</f>
        <v>#REF!</v>
      </c>
      <c r="L233" s="168" t="e">
        <f ca="1">IF($C233-L$1&lt;År1,0,K232*(1-VLOOKUP($A233,[1]Hugst!$R$5:$W$9,MATCH(ROUNDUP((L$1)/10,0)*10,[1]Hugst!$R$4:$W$4,0))))</f>
        <v>#REF!</v>
      </c>
      <c r="M233" s="168" t="e">
        <f ca="1">IF($C233-M$1&lt;År1,0,L232*(1-VLOOKUP($A233,[1]Hugst!$R$5:$W$9,MATCH(ROUNDUP((M$1)/10,0)*10,[1]Hugst!$R$4:$W$4,0))))</f>
        <v>#REF!</v>
      </c>
      <c r="N233" s="168" t="e">
        <f ca="1">IF($C233-N$1&lt;År1,0,M232*(1-VLOOKUP($A233,[1]Hugst!$R$5:$W$9,MATCH(ROUNDUP((N$1)/10,0)*10,[1]Hugst!$R$4:$W$4,0))))</f>
        <v>#REF!</v>
      </c>
      <c r="O233" s="168" t="e">
        <f ca="1">IF($C233-O$1&lt;År1,0,N232*(1-VLOOKUP($A233,[1]Hugst!$R$5:$W$9,MATCH(ROUNDUP((O$1)/10,0)*10,[1]Hugst!$R$4:$W$4,0))))</f>
        <v>#REF!</v>
      </c>
      <c r="P233" s="168" t="e">
        <f ca="1">IF($C233-P$1&lt;År1,0,O232*(1-VLOOKUP($A233,[1]Hugst!$R$5:$W$9,MATCH(ROUNDUP((P$1)/10,0)*10,[1]Hugst!$R$4:$W$4,0))))</f>
        <v>#REF!</v>
      </c>
      <c r="Q233" s="168" t="e">
        <f ca="1">IF($C233-Q$1&lt;År1,0,P232*(1-VLOOKUP($A233,[1]Hugst!$R$5:$W$9,MATCH(ROUNDUP((Q$1)/10,0)*10,[1]Hugst!$R$4:$W$4,0))))</f>
        <v>#REF!</v>
      </c>
      <c r="R233" s="168" t="e">
        <f ca="1">IF($C233-R$1&lt;År1,0,Q232*(1-VLOOKUP($A233,[1]Hugst!$R$5:$W$9,MATCH(ROUNDUP((R$1)/10,0)*10,[1]Hugst!$R$4:$W$4,0))))</f>
        <v>#REF!</v>
      </c>
      <c r="S233" s="168" t="e">
        <f ca="1">IF($C233-S$1&lt;År1,0,R232*(1-VLOOKUP($A233,[1]Hugst!$R$5:$W$9,MATCH(ROUNDUP((S$1)/10,0)*10,[1]Hugst!$R$4:$W$4,0))))</f>
        <v>#REF!</v>
      </c>
      <c r="T233" s="168" t="e">
        <f ca="1">IF($C233-T$1&lt;År1,0,S232*(1-VLOOKUP($A233,[1]Hugst!$R$5:$W$9,MATCH(ROUNDUP((T$1)/10,0)*10,[1]Hugst!$R$4:$W$4,0))))</f>
        <v>#REF!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 t="e">
        <f t="shared" ca="1" si="5"/>
        <v>#REF!</v>
      </c>
      <c r="F234" s="168" t="e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#REF!</v>
      </c>
      <c r="G234" s="168" t="e">
        <f ca="1">IF($C234-G$1&lt;År1,0,F233*(1-VLOOKUP($A234,[1]Hugst!$R$5:$W$9,MATCH(ROUNDUP((G$1)/10,0)*10,[1]Hugst!$R$4:$W$4,0))))</f>
        <v>#REF!</v>
      </c>
      <c r="H234" s="168" t="e">
        <f ca="1">IF($C234-H$1&lt;År1,0,G233*(1-VLOOKUP($A234,[1]Hugst!$R$5:$W$9,MATCH(ROUNDUP((H$1)/10,0)*10,[1]Hugst!$R$4:$W$4,0))))</f>
        <v>#REF!</v>
      </c>
      <c r="I234" s="168" t="e">
        <f ca="1">IF($C234-I$1&lt;År1,0,H233*(1-VLOOKUP($A234,[1]Hugst!$R$5:$W$9,MATCH(ROUNDUP((I$1)/10,0)*10,[1]Hugst!$R$4:$W$4,0))))</f>
        <v>#REF!</v>
      </c>
      <c r="J234" s="168" t="e">
        <f ca="1">IF($C234-J$1&lt;År1,0,I233*(1-VLOOKUP($A234,[1]Hugst!$R$5:$W$9,MATCH(ROUNDUP((J$1)/10,0)*10,[1]Hugst!$R$4:$W$4,0))))</f>
        <v>#REF!</v>
      </c>
      <c r="K234" s="168" t="e">
        <f ca="1">IF($C234-K$1&lt;År1,0,J233*(1-VLOOKUP($A234,[1]Hugst!$R$5:$W$9,MATCH(ROUNDUP((K$1)/10,0)*10,[1]Hugst!$R$4:$W$4,0))))</f>
        <v>#REF!</v>
      </c>
      <c r="L234" s="168" t="e">
        <f ca="1">IF($C234-L$1&lt;År1,0,K233*(1-VLOOKUP($A234,[1]Hugst!$R$5:$W$9,MATCH(ROUNDUP((L$1)/10,0)*10,[1]Hugst!$R$4:$W$4,0))))</f>
        <v>#REF!</v>
      </c>
      <c r="M234" s="168" t="e">
        <f ca="1">IF($C234-M$1&lt;År1,0,L233*(1-VLOOKUP($A234,[1]Hugst!$R$5:$W$9,MATCH(ROUNDUP((M$1)/10,0)*10,[1]Hugst!$R$4:$W$4,0))))</f>
        <v>#REF!</v>
      </c>
      <c r="N234" s="168" t="e">
        <f ca="1">IF($C234-N$1&lt;År1,0,M233*(1-VLOOKUP($A234,[1]Hugst!$R$5:$W$9,MATCH(ROUNDUP((N$1)/10,0)*10,[1]Hugst!$R$4:$W$4,0))))</f>
        <v>#REF!</v>
      </c>
      <c r="O234" s="168" t="e">
        <f ca="1">IF($C234-O$1&lt;År1,0,N233*(1-VLOOKUP($A234,[1]Hugst!$R$5:$W$9,MATCH(ROUNDUP((O$1)/10,0)*10,[1]Hugst!$R$4:$W$4,0))))</f>
        <v>#REF!</v>
      </c>
      <c r="P234" s="168" t="e">
        <f ca="1">IF($C234-P$1&lt;År1,0,O233*(1-VLOOKUP($A234,[1]Hugst!$R$5:$W$9,MATCH(ROUNDUP((P$1)/10,0)*10,[1]Hugst!$R$4:$W$4,0))))</f>
        <v>#REF!</v>
      </c>
      <c r="Q234" s="168" t="e">
        <f ca="1">IF($C234-Q$1&lt;År1,0,P233*(1-VLOOKUP($A234,[1]Hugst!$R$5:$W$9,MATCH(ROUNDUP((Q$1)/10,0)*10,[1]Hugst!$R$4:$W$4,0))))</f>
        <v>#REF!</v>
      </c>
      <c r="R234" s="168" t="e">
        <f ca="1">IF($C234-R$1&lt;År1,0,Q233*(1-VLOOKUP($A234,[1]Hugst!$R$5:$W$9,MATCH(ROUNDUP((R$1)/10,0)*10,[1]Hugst!$R$4:$W$4,0))))</f>
        <v>#REF!</v>
      </c>
      <c r="S234" s="168" t="e">
        <f ca="1">IF($C234-S$1&lt;År1,0,R233*(1-VLOOKUP($A234,[1]Hugst!$R$5:$W$9,MATCH(ROUNDUP((S$1)/10,0)*10,[1]Hugst!$R$4:$W$4,0))))</f>
        <v>#REF!</v>
      </c>
      <c r="T234" s="168" t="e">
        <f ca="1">IF($C234-T$1&lt;År1,0,S233*(1-VLOOKUP($A234,[1]Hugst!$R$5:$W$9,MATCH(ROUNDUP((T$1)/10,0)*10,[1]Hugst!$R$4:$W$4,0))))</f>
        <v>#REF!</v>
      </c>
      <c r="U234" s="168" t="e">
        <f ca="1">IF($C234-U$1&lt;År1,0,T233*(1-VLOOKUP($A234,[1]Hugst!$R$5:$W$9,MATCH(ROUNDUP((U$1)/10,0)*10,[1]Hugst!$R$4:$W$4,0))))</f>
        <v>#REF!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 t="e">
        <f t="shared" ca="1" si="5"/>
        <v>#REF!</v>
      </c>
      <c r="F235" s="168" t="e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#REF!</v>
      </c>
      <c r="G235" s="168" t="e">
        <f ca="1">IF($C235-G$1&lt;År1,0,F234*(1-VLOOKUP($A235,[1]Hugst!$R$5:$W$9,MATCH(ROUNDUP((G$1)/10,0)*10,[1]Hugst!$R$4:$W$4,0))))</f>
        <v>#REF!</v>
      </c>
      <c r="H235" s="168" t="e">
        <f ca="1">IF($C235-H$1&lt;År1,0,G234*(1-VLOOKUP($A235,[1]Hugst!$R$5:$W$9,MATCH(ROUNDUP((H$1)/10,0)*10,[1]Hugst!$R$4:$W$4,0))))</f>
        <v>#REF!</v>
      </c>
      <c r="I235" s="168" t="e">
        <f ca="1">IF($C235-I$1&lt;År1,0,H234*(1-VLOOKUP($A235,[1]Hugst!$R$5:$W$9,MATCH(ROUNDUP((I$1)/10,0)*10,[1]Hugst!$R$4:$W$4,0))))</f>
        <v>#REF!</v>
      </c>
      <c r="J235" s="168" t="e">
        <f ca="1">IF($C235-J$1&lt;År1,0,I234*(1-VLOOKUP($A235,[1]Hugst!$R$5:$W$9,MATCH(ROUNDUP((J$1)/10,0)*10,[1]Hugst!$R$4:$W$4,0))))</f>
        <v>#REF!</v>
      </c>
      <c r="K235" s="168" t="e">
        <f ca="1">IF($C235-K$1&lt;År1,0,J234*(1-VLOOKUP($A235,[1]Hugst!$R$5:$W$9,MATCH(ROUNDUP((K$1)/10,0)*10,[1]Hugst!$R$4:$W$4,0))))</f>
        <v>#REF!</v>
      </c>
      <c r="L235" s="168" t="e">
        <f ca="1">IF($C235-L$1&lt;År1,0,K234*(1-VLOOKUP($A235,[1]Hugst!$R$5:$W$9,MATCH(ROUNDUP((L$1)/10,0)*10,[1]Hugst!$R$4:$W$4,0))))</f>
        <v>#REF!</v>
      </c>
      <c r="M235" s="168" t="e">
        <f ca="1">IF($C235-M$1&lt;År1,0,L234*(1-VLOOKUP($A235,[1]Hugst!$R$5:$W$9,MATCH(ROUNDUP((M$1)/10,0)*10,[1]Hugst!$R$4:$W$4,0))))</f>
        <v>#REF!</v>
      </c>
      <c r="N235" s="168" t="e">
        <f ca="1">IF($C235-N$1&lt;År1,0,M234*(1-VLOOKUP($A235,[1]Hugst!$R$5:$W$9,MATCH(ROUNDUP((N$1)/10,0)*10,[1]Hugst!$R$4:$W$4,0))))</f>
        <v>#REF!</v>
      </c>
      <c r="O235" s="168" t="e">
        <f ca="1">IF($C235-O$1&lt;År1,0,N234*(1-VLOOKUP($A235,[1]Hugst!$R$5:$W$9,MATCH(ROUNDUP((O$1)/10,0)*10,[1]Hugst!$R$4:$W$4,0))))</f>
        <v>#REF!</v>
      </c>
      <c r="P235" s="168" t="e">
        <f ca="1">IF($C235-P$1&lt;År1,0,O234*(1-VLOOKUP($A235,[1]Hugst!$R$5:$W$9,MATCH(ROUNDUP((P$1)/10,0)*10,[1]Hugst!$R$4:$W$4,0))))</f>
        <v>#REF!</v>
      </c>
      <c r="Q235" s="168" t="e">
        <f ca="1">IF($C235-Q$1&lt;År1,0,P234*(1-VLOOKUP($A235,[1]Hugst!$R$5:$W$9,MATCH(ROUNDUP((Q$1)/10,0)*10,[1]Hugst!$R$4:$W$4,0))))</f>
        <v>#REF!</v>
      </c>
      <c r="R235" s="168" t="e">
        <f ca="1">IF($C235-R$1&lt;År1,0,Q234*(1-VLOOKUP($A235,[1]Hugst!$R$5:$W$9,MATCH(ROUNDUP((R$1)/10,0)*10,[1]Hugst!$R$4:$W$4,0))))</f>
        <v>#REF!</v>
      </c>
      <c r="S235" s="168" t="e">
        <f ca="1">IF($C235-S$1&lt;År1,0,R234*(1-VLOOKUP($A235,[1]Hugst!$R$5:$W$9,MATCH(ROUNDUP((S$1)/10,0)*10,[1]Hugst!$R$4:$W$4,0))))</f>
        <v>#REF!</v>
      </c>
      <c r="T235" s="168" t="e">
        <f ca="1">IF($C235-T$1&lt;År1,0,S234*(1-VLOOKUP($A235,[1]Hugst!$R$5:$W$9,MATCH(ROUNDUP((T$1)/10,0)*10,[1]Hugst!$R$4:$W$4,0))))</f>
        <v>#REF!</v>
      </c>
      <c r="U235" s="168" t="e">
        <f ca="1">IF($C235-U$1&lt;År1,0,T234*(1-VLOOKUP($A235,[1]Hugst!$R$5:$W$9,MATCH(ROUNDUP((U$1)/10,0)*10,[1]Hugst!$R$4:$W$4,0))))</f>
        <v>#REF!</v>
      </c>
      <c r="V235" s="168" t="e">
        <f ca="1">IF($C235-V$1&lt;År1,0,U234*(1-VLOOKUP($A235,[1]Hugst!$R$5:$W$9,MATCH(ROUNDUP((V$1)/10,0)*10,[1]Hugst!$R$4:$W$4,0))))</f>
        <v>#REF!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 t="e">
        <f t="shared" ca="1" si="5"/>
        <v>#REF!</v>
      </c>
      <c r="F236" s="168" t="e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#REF!</v>
      </c>
      <c r="G236" s="168" t="e">
        <f ca="1">IF($C236-G$1&lt;År1,0,F235*(1-VLOOKUP($A236,[1]Hugst!$R$5:$W$9,MATCH(ROUNDUP((G$1)/10,0)*10,[1]Hugst!$R$4:$W$4,0))))</f>
        <v>#REF!</v>
      </c>
      <c r="H236" s="168" t="e">
        <f ca="1">IF($C236-H$1&lt;År1,0,G235*(1-VLOOKUP($A236,[1]Hugst!$R$5:$W$9,MATCH(ROUNDUP((H$1)/10,0)*10,[1]Hugst!$R$4:$W$4,0))))</f>
        <v>#REF!</v>
      </c>
      <c r="I236" s="168" t="e">
        <f ca="1">IF($C236-I$1&lt;År1,0,H235*(1-VLOOKUP($A236,[1]Hugst!$R$5:$W$9,MATCH(ROUNDUP((I$1)/10,0)*10,[1]Hugst!$R$4:$W$4,0))))</f>
        <v>#REF!</v>
      </c>
      <c r="J236" s="168" t="e">
        <f ca="1">IF($C236-J$1&lt;År1,0,I235*(1-VLOOKUP($A236,[1]Hugst!$R$5:$W$9,MATCH(ROUNDUP((J$1)/10,0)*10,[1]Hugst!$R$4:$W$4,0))))</f>
        <v>#REF!</v>
      </c>
      <c r="K236" s="168" t="e">
        <f ca="1">IF($C236-K$1&lt;År1,0,J235*(1-VLOOKUP($A236,[1]Hugst!$R$5:$W$9,MATCH(ROUNDUP((K$1)/10,0)*10,[1]Hugst!$R$4:$W$4,0))))</f>
        <v>#REF!</v>
      </c>
      <c r="L236" s="168" t="e">
        <f ca="1">IF($C236-L$1&lt;År1,0,K235*(1-VLOOKUP($A236,[1]Hugst!$R$5:$W$9,MATCH(ROUNDUP((L$1)/10,0)*10,[1]Hugst!$R$4:$W$4,0))))</f>
        <v>#REF!</v>
      </c>
      <c r="M236" s="168" t="e">
        <f ca="1">IF($C236-M$1&lt;År1,0,L235*(1-VLOOKUP($A236,[1]Hugst!$R$5:$W$9,MATCH(ROUNDUP((M$1)/10,0)*10,[1]Hugst!$R$4:$W$4,0))))</f>
        <v>#REF!</v>
      </c>
      <c r="N236" s="168" t="e">
        <f ca="1">IF($C236-N$1&lt;År1,0,M235*(1-VLOOKUP($A236,[1]Hugst!$R$5:$W$9,MATCH(ROUNDUP((N$1)/10,0)*10,[1]Hugst!$R$4:$W$4,0))))</f>
        <v>#REF!</v>
      </c>
      <c r="O236" s="168" t="e">
        <f ca="1">IF($C236-O$1&lt;År1,0,N235*(1-VLOOKUP($A236,[1]Hugst!$R$5:$W$9,MATCH(ROUNDUP((O$1)/10,0)*10,[1]Hugst!$R$4:$W$4,0))))</f>
        <v>#REF!</v>
      </c>
      <c r="P236" s="168" t="e">
        <f ca="1">IF($C236-P$1&lt;År1,0,O235*(1-VLOOKUP($A236,[1]Hugst!$R$5:$W$9,MATCH(ROUNDUP((P$1)/10,0)*10,[1]Hugst!$R$4:$W$4,0))))</f>
        <v>#REF!</v>
      </c>
      <c r="Q236" s="168" t="e">
        <f ca="1">IF($C236-Q$1&lt;År1,0,P235*(1-VLOOKUP($A236,[1]Hugst!$R$5:$W$9,MATCH(ROUNDUP((Q$1)/10,0)*10,[1]Hugst!$R$4:$W$4,0))))</f>
        <v>#REF!</v>
      </c>
      <c r="R236" s="168" t="e">
        <f ca="1">IF($C236-R$1&lt;År1,0,Q235*(1-VLOOKUP($A236,[1]Hugst!$R$5:$W$9,MATCH(ROUNDUP((R$1)/10,0)*10,[1]Hugst!$R$4:$W$4,0))))</f>
        <v>#REF!</v>
      </c>
      <c r="S236" s="168" t="e">
        <f ca="1">IF($C236-S$1&lt;År1,0,R235*(1-VLOOKUP($A236,[1]Hugst!$R$5:$W$9,MATCH(ROUNDUP((S$1)/10,0)*10,[1]Hugst!$R$4:$W$4,0))))</f>
        <v>#REF!</v>
      </c>
      <c r="T236" s="168" t="e">
        <f ca="1">IF($C236-T$1&lt;År1,0,S235*(1-VLOOKUP($A236,[1]Hugst!$R$5:$W$9,MATCH(ROUNDUP((T$1)/10,0)*10,[1]Hugst!$R$4:$W$4,0))))</f>
        <v>#REF!</v>
      </c>
      <c r="U236" s="168" t="e">
        <f ca="1">IF($C236-U$1&lt;År1,0,T235*(1-VLOOKUP($A236,[1]Hugst!$R$5:$W$9,MATCH(ROUNDUP((U$1)/10,0)*10,[1]Hugst!$R$4:$W$4,0))))</f>
        <v>#REF!</v>
      </c>
      <c r="V236" s="168" t="e">
        <f ca="1">IF($C236-V$1&lt;År1,0,U235*(1-VLOOKUP($A236,[1]Hugst!$R$5:$W$9,MATCH(ROUNDUP((V$1)/10,0)*10,[1]Hugst!$R$4:$W$4,0))))</f>
        <v>#REF!</v>
      </c>
      <c r="W236" s="168" t="e">
        <f ca="1">IF($C236-W$1&lt;År1,0,V235*(1-VLOOKUP($A236,[1]Hugst!$R$5:$W$9,MATCH(ROUNDUP((W$1)/10,0)*10,[1]Hugst!$R$4:$W$4,0))))</f>
        <v>#REF!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 t="e">
        <f t="shared" ca="1" si="5"/>
        <v>#REF!</v>
      </c>
      <c r="F237" s="168" t="e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#REF!</v>
      </c>
      <c r="G237" s="168" t="e">
        <f ca="1">IF($C237-G$1&lt;År1,0,F236*(1-VLOOKUP($A237,[1]Hugst!$R$5:$W$9,MATCH(ROUNDUP((G$1)/10,0)*10,[1]Hugst!$R$4:$W$4,0))))</f>
        <v>#REF!</v>
      </c>
      <c r="H237" s="168" t="e">
        <f ca="1">IF($C237-H$1&lt;År1,0,G236*(1-VLOOKUP($A237,[1]Hugst!$R$5:$W$9,MATCH(ROUNDUP((H$1)/10,0)*10,[1]Hugst!$R$4:$W$4,0))))</f>
        <v>#REF!</v>
      </c>
      <c r="I237" s="168" t="e">
        <f ca="1">IF($C237-I$1&lt;År1,0,H236*(1-VLOOKUP($A237,[1]Hugst!$R$5:$W$9,MATCH(ROUNDUP((I$1)/10,0)*10,[1]Hugst!$R$4:$W$4,0))))</f>
        <v>#REF!</v>
      </c>
      <c r="J237" s="168" t="e">
        <f ca="1">IF($C237-J$1&lt;År1,0,I236*(1-VLOOKUP($A237,[1]Hugst!$R$5:$W$9,MATCH(ROUNDUP((J$1)/10,0)*10,[1]Hugst!$R$4:$W$4,0))))</f>
        <v>#REF!</v>
      </c>
      <c r="K237" s="168" t="e">
        <f ca="1">IF($C237-K$1&lt;År1,0,J236*(1-VLOOKUP($A237,[1]Hugst!$R$5:$W$9,MATCH(ROUNDUP((K$1)/10,0)*10,[1]Hugst!$R$4:$W$4,0))))</f>
        <v>#REF!</v>
      </c>
      <c r="L237" s="168" t="e">
        <f ca="1">IF($C237-L$1&lt;År1,0,K236*(1-VLOOKUP($A237,[1]Hugst!$R$5:$W$9,MATCH(ROUNDUP((L$1)/10,0)*10,[1]Hugst!$R$4:$W$4,0))))</f>
        <v>#REF!</v>
      </c>
      <c r="M237" s="168" t="e">
        <f ca="1">IF($C237-M$1&lt;År1,0,L236*(1-VLOOKUP($A237,[1]Hugst!$R$5:$W$9,MATCH(ROUNDUP((M$1)/10,0)*10,[1]Hugst!$R$4:$W$4,0))))</f>
        <v>#REF!</v>
      </c>
      <c r="N237" s="168" t="e">
        <f ca="1">IF($C237-N$1&lt;År1,0,M236*(1-VLOOKUP($A237,[1]Hugst!$R$5:$W$9,MATCH(ROUNDUP((N$1)/10,0)*10,[1]Hugst!$R$4:$W$4,0))))</f>
        <v>#REF!</v>
      </c>
      <c r="O237" s="168" t="e">
        <f ca="1">IF($C237-O$1&lt;År1,0,N236*(1-VLOOKUP($A237,[1]Hugst!$R$5:$W$9,MATCH(ROUNDUP((O$1)/10,0)*10,[1]Hugst!$R$4:$W$4,0))))</f>
        <v>#REF!</v>
      </c>
      <c r="P237" s="168" t="e">
        <f ca="1">IF($C237-P$1&lt;År1,0,O236*(1-VLOOKUP($A237,[1]Hugst!$R$5:$W$9,MATCH(ROUNDUP((P$1)/10,0)*10,[1]Hugst!$R$4:$W$4,0))))</f>
        <v>#REF!</v>
      </c>
      <c r="Q237" s="168" t="e">
        <f ca="1">IF($C237-Q$1&lt;År1,0,P236*(1-VLOOKUP($A237,[1]Hugst!$R$5:$W$9,MATCH(ROUNDUP((Q$1)/10,0)*10,[1]Hugst!$R$4:$W$4,0))))</f>
        <v>#REF!</v>
      </c>
      <c r="R237" s="168" t="e">
        <f ca="1">IF($C237-R$1&lt;År1,0,Q236*(1-VLOOKUP($A237,[1]Hugst!$R$5:$W$9,MATCH(ROUNDUP((R$1)/10,0)*10,[1]Hugst!$R$4:$W$4,0))))</f>
        <v>#REF!</v>
      </c>
      <c r="S237" s="168" t="e">
        <f ca="1">IF($C237-S$1&lt;År1,0,R236*(1-VLOOKUP($A237,[1]Hugst!$R$5:$W$9,MATCH(ROUNDUP((S$1)/10,0)*10,[1]Hugst!$R$4:$W$4,0))))</f>
        <v>#REF!</v>
      </c>
      <c r="T237" s="168" t="e">
        <f ca="1">IF($C237-T$1&lt;År1,0,S236*(1-VLOOKUP($A237,[1]Hugst!$R$5:$W$9,MATCH(ROUNDUP((T$1)/10,0)*10,[1]Hugst!$R$4:$W$4,0))))</f>
        <v>#REF!</v>
      </c>
      <c r="U237" s="168" t="e">
        <f ca="1">IF($C237-U$1&lt;År1,0,T236*(1-VLOOKUP($A237,[1]Hugst!$R$5:$W$9,MATCH(ROUNDUP((U$1)/10,0)*10,[1]Hugst!$R$4:$W$4,0))))</f>
        <v>#REF!</v>
      </c>
      <c r="V237" s="168" t="e">
        <f ca="1">IF($C237-V$1&lt;År1,0,U236*(1-VLOOKUP($A237,[1]Hugst!$R$5:$W$9,MATCH(ROUNDUP((V$1)/10,0)*10,[1]Hugst!$R$4:$W$4,0))))</f>
        <v>#REF!</v>
      </c>
      <c r="W237" s="168" t="e">
        <f ca="1">IF($C237-W$1&lt;År1,0,V236*(1-VLOOKUP($A237,[1]Hugst!$R$5:$W$9,MATCH(ROUNDUP((W$1)/10,0)*10,[1]Hugst!$R$4:$W$4,0))))</f>
        <v>#REF!</v>
      </c>
      <c r="X237" s="168" t="e">
        <f ca="1">IF($C237-X$1&lt;År1,0,W236*(1-VLOOKUP($A237,[1]Hugst!$R$5:$W$9,MATCH(ROUNDUP((X$1)/10,0)*10,[1]Hugst!$R$4:$W$4,0))))</f>
        <v>#REF!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 t="e">
        <f t="shared" ca="1" si="5"/>
        <v>#REF!</v>
      </c>
      <c r="F238" s="168" t="e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#REF!</v>
      </c>
      <c r="G238" s="168" t="e">
        <f ca="1">IF($C238-G$1&lt;År1,0,F237*(1-VLOOKUP($A238,[1]Hugst!$R$5:$W$9,MATCH(ROUNDUP((G$1)/10,0)*10,[1]Hugst!$R$4:$W$4,0))))</f>
        <v>#REF!</v>
      </c>
      <c r="H238" s="168" t="e">
        <f ca="1">IF($C238-H$1&lt;År1,0,G237*(1-VLOOKUP($A238,[1]Hugst!$R$5:$W$9,MATCH(ROUNDUP((H$1)/10,0)*10,[1]Hugst!$R$4:$W$4,0))))</f>
        <v>#REF!</v>
      </c>
      <c r="I238" s="168" t="e">
        <f ca="1">IF($C238-I$1&lt;År1,0,H237*(1-VLOOKUP($A238,[1]Hugst!$R$5:$W$9,MATCH(ROUNDUP((I$1)/10,0)*10,[1]Hugst!$R$4:$W$4,0))))</f>
        <v>#REF!</v>
      </c>
      <c r="J238" s="168" t="e">
        <f ca="1">IF($C238-J$1&lt;År1,0,I237*(1-VLOOKUP($A238,[1]Hugst!$R$5:$W$9,MATCH(ROUNDUP((J$1)/10,0)*10,[1]Hugst!$R$4:$W$4,0))))</f>
        <v>#REF!</v>
      </c>
      <c r="K238" s="168" t="e">
        <f ca="1">IF($C238-K$1&lt;År1,0,J237*(1-VLOOKUP($A238,[1]Hugst!$R$5:$W$9,MATCH(ROUNDUP((K$1)/10,0)*10,[1]Hugst!$R$4:$W$4,0))))</f>
        <v>#REF!</v>
      </c>
      <c r="L238" s="168" t="e">
        <f ca="1">IF($C238-L$1&lt;År1,0,K237*(1-VLOOKUP($A238,[1]Hugst!$R$5:$W$9,MATCH(ROUNDUP((L$1)/10,0)*10,[1]Hugst!$R$4:$W$4,0))))</f>
        <v>#REF!</v>
      </c>
      <c r="M238" s="168" t="e">
        <f ca="1">IF($C238-M$1&lt;År1,0,L237*(1-VLOOKUP($A238,[1]Hugst!$R$5:$W$9,MATCH(ROUNDUP((M$1)/10,0)*10,[1]Hugst!$R$4:$W$4,0))))</f>
        <v>#REF!</v>
      </c>
      <c r="N238" s="168" t="e">
        <f ca="1">IF($C238-N$1&lt;År1,0,M237*(1-VLOOKUP($A238,[1]Hugst!$R$5:$W$9,MATCH(ROUNDUP((N$1)/10,0)*10,[1]Hugst!$R$4:$W$4,0))))</f>
        <v>#REF!</v>
      </c>
      <c r="O238" s="168" t="e">
        <f ca="1">IF($C238-O$1&lt;År1,0,N237*(1-VLOOKUP($A238,[1]Hugst!$R$5:$W$9,MATCH(ROUNDUP((O$1)/10,0)*10,[1]Hugst!$R$4:$W$4,0))))</f>
        <v>#REF!</v>
      </c>
      <c r="P238" s="168" t="e">
        <f ca="1">IF($C238-P$1&lt;År1,0,O237*(1-VLOOKUP($A238,[1]Hugst!$R$5:$W$9,MATCH(ROUNDUP((P$1)/10,0)*10,[1]Hugst!$R$4:$W$4,0))))</f>
        <v>#REF!</v>
      </c>
      <c r="Q238" s="168" t="e">
        <f ca="1">IF($C238-Q$1&lt;År1,0,P237*(1-VLOOKUP($A238,[1]Hugst!$R$5:$W$9,MATCH(ROUNDUP((Q$1)/10,0)*10,[1]Hugst!$R$4:$W$4,0))))</f>
        <v>#REF!</v>
      </c>
      <c r="R238" s="168" t="e">
        <f ca="1">IF($C238-R$1&lt;År1,0,Q237*(1-VLOOKUP($A238,[1]Hugst!$R$5:$W$9,MATCH(ROUNDUP((R$1)/10,0)*10,[1]Hugst!$R$4:$W$4,0))))</f>
        <v>#REF!</v>
      </c>
      <c r="S238" s="168" t="e">
        <f ca="1">IF($C238-S$1&lt;År1,0,R237*(1-VLOOKUP($A238,[1]Hugst!$R$5:$W$9,MATCH(ROUNDUP((S$1)/10,0)*10,[1]Hugst!$R$4:$W$4,0))))</f>
        <v>#REF!</v>
      </c>
      <c r="T238" s="168" t="e">
        <f ca="1">IF($C238-T$1&lt;År1,0,S237*(1-VLOOKUP($A238,[1]Hugst!$R$5:$W$9,MATCH(ROUNDUP((T$1)/10,0)*10,[1]Hugst!$R$4:$W$4,0))))</f>
        <v>#REF!</v>
      </c>
      <c r="U238" s="168" t="e">
        <f ca="1">IF($C238-U$1&lt;År1,0,T237*(1-VLOOKUP($A238,[1]Hugst!$R$5:$W$9,MATCH(ROUNDUP((U$1)/10,0)*10,[1]Hugst!$R$4:$W$4,0))))</f>
        <v>#REF!</v>
      </c>
      <c r="V238" s="168" t="e">
        <f ca="1">IF($C238-V$1&lt;År1,0,U237*(1-VLOOKUP($A238,[1]Hugst!$R$5:$W$9,MATCH(ROUNDUP((V$1)/10,0)*10,[1]Hugst!$R$4:$W$4,0))))</f>
        <v>#REF!</v>
      </c>
      <c r="W238" s="168" t="e">
        <f ca="1">IF($C238-W$1&lt;År1,0,V237*(1-VLOOKUP($A238,[1]Hugst!$R$5:$W$9,MATCH(ROUNDUP((W$1)/10,0)*10,[1]Hugst!$R$4:$W$4,0))))</f>
        <v>#REF!</v>
      </c>
      <c r="X238" s="168" t="e">
        <f ca="1">IF($C238-X$1&lt;År1,0,W237*(1-VLOOKUP($A238,[1]Hugst!$R$5:$W$9,MATCH(ROUNDUP((X$1)/10,0)*10,[1]Hugst!$R$4:$W$4,0))))</f>
        <v>#REF!</v>
      </c>
      <c r="Y238" s="168" t="e">
        <f ca="1">IF($C238-Y$1&lt;År1,0,X237*(1-VLOOKUP($A238,[1]Hugst!$R$5:$W$9,MATCH(ROUNDUP((Y$1)/10,0)*10,[1]Hugst!$R$4:$W$4,0))))</f>
        <v>#REF!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 t="e">
        <f t="shared" ca="1" si="5"/>
        <v>#REF!</v>
      </c>
      <c r="F239" s="168" t="e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#REF!</v>
      </c>
      <c r="G239" s="168" t="e">
        <f ca="1">IF($C239-G$1&lt;År1,0,F238*(1-VLOOKUP($A239,[1]Hugst!$R$5:$W$9,MATCH(ROUNDUP((G$1)/10,0)*10,[1]Hugst!$R$4:$W$4,0))))</f>
        <v>#REF!</v>
      </c>
      <c r="H239" s="168" t="e">
        <f ca="1">IF($C239-H$1&lt;År1,0,G238*(1-VLOOKUP($A239,[1]Hugst!$R$5:$W$9,MATCH(ROUNDUP((H$1)/10,0)*10,[1]Hugst!$R$4:$W$4,0))))</f>
        <v>#REF!</v>
      </c>
      <c r="I239" s="168" t="e">
        <f ca="1">IF($C239-I$1&lt;År1,0,H238*(1-VLOOKUP($A239,[1]Hugst!$R$5:$W$9,MATCH(ROUNDUP((I$1)/10,0)*10,[1]Hugst!$R$4:$W$4,0))))</f>
        <v>#REF!</v>
      </c>
      <c r="J239" s="168" t="e">
        <f ca="1">IF($C239-J$1&lt;År1,0,I238*(1-VLOOKUP($A239,[1]Hugst!$R$5:$W$9,MATCH(ROUNDUP((J$1)/10,0)*10,[1]Hugst!$R$4:$W$4,0))))</f>
        <v>#REF!</v>
      </c>
      <c r="K239" s="168" t="e">
        <f ca="1">IF($C239-K$1&lt;År1,0,J238*(1-VLOOKUP($A239,[1]Hugst!$R$5:$W$9,MATCH(ROUNDUP((K$1)/10,0)*10,[1]Hugst!$R$4:$W$4,0))))</f>
        <v>#REF!</v>
      </c>
      <c r="L239" s="168" t="e">
        <f ca="1">IF($C239-L$1&lt;År1,0,K238*(1-VLOOKUP($A239,[1]Hugst!$R$5:$W$9,MATCH(ROUNDUP((L$1)/10,0)*10,[1]Hugst!$R$4:$W$4,0))))</f>
        <v>#REF!</v>
      </c>
      <c r="M239" s="168" t="e">
        <f ca="1">IF($C239-M$1&lt;År1,0,L238*(1-VLOOKUP($A239,[1]Hugst!$R$5:$W$9,MATCH(ROUNDUP((M$1)/10,0)*10,[1]Hugst!$R$4:$W$4,0))))</f>
        <v>#REF!</v>
      </c>
      <c r="N239" s="168" t="e">
        <f ca="1">IF($C239-N$1&lt;År1,0,M238*(1-VLOOKUP($A239,[1]Hugst!$R$5:$W$9,MATCH(ROUNDUP((N$1)/10,0)*10,[1]Hugst!$R$4:$W$4,0))))</f>
        <v>#REF!</v>
      </c>
      <c r="O239" s="168" t="e">
        <f ca="1">IF($C239-O$1&lt;År1,0,N238*(1-VLOOKUP($A239,[1]Hugst!$R$5:$W$9,MATCH(ROUNDUP((O$1)/10,0)*10,[1]Hugst!$R$4:$W$4,0))))</f>
        <v>#REF!</v>
      </c>
      <c r="P239" s="168" t="e">
        <f ca="1">IF($C239-P$1&lt;År1,0,O238*(1-VLOOKUP($A239,[1]Hugst!$R$5:$W$9,MATCH(ROUNDUP((P$1)/10,0)*10,[1]Hugst!$R$4:$W$4,0))))</f>
        <v>#REF!</v>
      </c>
      <c r="Q239" s="168" t="e">
        <f ca="1">IF($C239-Q$1&lt;År1,0,P238*(1-VLOOKUP($A239,[1]Hugst!$R$5:$W$9,MATCH(ROUNDUP((Q$1)/10,0)*10,[1]Hugst!$R$4:$W$4,0))))</f>
        <v>#REF!</v>
      </c>
      <c r="R239" s="168" t="e">
        <f ca="1">IF($C239-R$1&lt;År1,0,Q238*(1-VLOOKUP($A239,[1]Hugst!$R$5:$W$9,MATCH(ROUNDUP((R$1)/10,0)*10,[1]Hugst!$R$4:$W$4,0))))</f>
        <v>#REF!</v>
      </c>
      <c r="S239" s="168" t="e">
        <f ca="1">IF($C239-S$1&lt;År1,0,R238*(1-VLOOKUP($A239,[1]Hugst!$R$5:$W$9,MATCH(ROUNDUP((S$1)/10,0)*10,[1]Hugst!$R$4:$W$4,0))))</f>
        <v>#REF!</v>
      </c>
      <c r="T239" s="168" t="e">
        <f ca="1">IF($C239-T$1&lt;År1,0,S238*(1-VLOOKUP($A239,[1]Hugst!$R$5:$W$9,MATCH(ROUNDUP((T$1)/10,0)*10,[1]Hugst!$R$4:$W$4,0))))</f>
        <v>#REF!</v>
      </c>
      <c r="U239" s="168" t="e">
        <f ca="1">IF($C239-U$1&lt;År1,0,T238*(1-VLOOKUP($A239,[1]Hugst!$R$5:$W$9,MATCH(ROUNDUP((U$1)/10,0)*10,[1]Hugst!$R$4:$W$4,0))))</f>
        <v>#REF!</v>
      </c>
      <c r="V239" s="168" t="e">
        <f ca="1">IF($C239-V$1&lt;År1,0,U238*(1-VLOOKUP($A239,[1]Hugst!$R$5:$W$9,MATCH(ROUNDUP((V$1)/10,0)*10,[1]Hugst!$R$4:$W$4,0))))</f>
        <v>#REF!</v>
      </c>
      <c r="W239" s="168" t="e">
        <f ca="1">IF($C239-W$1&lt;År1,0,V238*(1-VLOOKUP($A239,[1]Hugst!$R$5:$W$9,MATCH(ROUNDUP((W$1)/10,0)*10,[1]Hugst!$R$4:$W$4,0))))</f>
        <v>#REF!</v>
      </c>
      <c r="X239" s="168" t="e">
        <f ca="1">IF($C239-X$1&lt;År1,0,W238*(1-VLOOKUP($A239,[1]Hugst!$R$5:$W$9,MATCH(ROUNDUP((X$1)/10,0)*10,[1]Hugst!$R$4:$W$4,0))))</f>
        <v>#REF!</v>
      </c>
      <c r="Y239" s="168" t="e">
        <f ca="1">IF($C239-Y$1&lt;År1,0,X238*(1-VLOOKUP($A239,[1]Hugst!$R$5:$W$9,MATCH(ROUNDUP((Y$1)/10,0)*10,[1]Hugst!$R$4:$W$4,0))))</f>
        <v>#REF!</v>
      </c>
      <c r="Z239" s="168" t="e">
        <f ca="1">IF($C239-Z$1&lt;År1,0,Y238*(1-VLOOKUP($A239,[1]Hugst!$R$5:$W$9,MATCH(ROUNDUP((Z$1)/10,0)*10,[1]Hugst!$R$4:$W$4,0))))</f>
        <v>#REF!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 t="e">
        <f t="shared" ca="1" si="5"/>
        <v>#REF!</v>
      </c>
      <c r="F240" s="168" t="e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#REF!</v>
      </c>
      <c r="G240" s="168" t="e">
        <f ca="1">IF($C240-G$1&lt;År1,0,F239*(1-VLOOKUP($A240,[1]Hugst!$R$5:$W$9,MATCH(ROUNDUP((G$1)/10,0)*10,[1]Hugst!$R$4:$W$4,0))))</f>
        <v>#REF!</v>
      </c>
      <c r="H240" s="168" t="e">
        <f ca="1">IF($C240-H$1&lt;År1,0,G239*(1-VLOOKUP($A240,[1]Hugst!$R$5:$W$9,MATCH(ROUNDUP((H$1)/10,0)*10,[1]Hugst!$R$4:$W$4,0))))</f>
        <v>#REF!</v>
      </c>
      <c r="I240" s="168" t="e">
        <f ca="1">IF($C240-I$1&lt;År1,0,H239*(1-VLOOKUP($A240,[1]Hugst!$R$5:$W$9,MATCH(ROUNDUP((I$1)/10,0)*10,[1]Hugst!$R$4:$W$4,0))))</f>
        <v>#REF!</v>
      </c>
      <c r="J240" s="168" t="e">
        <f ca="1">IF($C240-J$1&lt;År1,0,I239*(1-VLOOKUP($A240,[1]Hugst!$R$5:$W$9,MATCH(ROUNDUP((J$1)/10,0)*10,[1]Hugst!$R$4:$W$4,0))))</f>
        <v>#REF!</v>
      </c>
      <c r="K240" s="168" t="e">
        <f ca="1">IF($C240-K$1&lt;År1,0,J239*(1-VLOOKUP($A240,[1]Hugst!$R$5:$W$9,MATCH(ROUNDUP((K$1)/10,0)*10,[1]Hugst!$R$4:$W$4,0))))</f>
        <v>#REF!</v>
      </c>
      <c r="L240" s="168" t="e">
        <f ca="1">IF($C240-L$1&lt;År1,0,K239*(1-VLOOKUP($A240,[1]Hugst!$R$5:$W$9,MATCH(ROUNDUP((L$1)/10,0)*10,[1]Hugst!$R$4:$W$4,0))))</f>
        <v>#REF!</v>
      </c>
      <c r="M240" s="168" t="e">
        <f ca="1">IF($C240-M$1&lt;År1,0,L239*(1-VLOOKUP($A240,[1]Hugst!$R$5:$W$9,MATCH(ROUNDUP((M$1)/10,0)*10,[1]Hugst!$R$4:$W$4,0))))</f>
        <v>#REF!</v>
      </c>
      <c r="N240" s="168" t="e">
        <f ca="1">IF($C240-N$1&lt;År1,0,M239*(1-VLOOKUP($A240,[1]Hugst!$R$5:$W$9,MATCH(ROUNDUP((N$1)/10,0)*10,[1]Hugst!$R$4:$W$4,0))))</f>
        <v>#REF!</v>
      </c>
      <c r="O240" s="168" t="e">
        <f ca="1">IF($C240-O$1&lt;År1,0,N239*(1-VLOOKUP($A240,[1]Hugst!$R$5:$W$9,MATCH(ROUNDUP((O$1)/10,0)*10,[1]Hugst!$R$4:$W$4,0))))</f>
        <v>#REF!</v>
      </c>
      <c r="P240" s="168" t="e">
        <f ca="1">IF($C240-P$1&lt;År1,0,O239*(1-VLOOKUP($A240,[1]Hugst!$R$5:$W$9,MATCH(ROUNDUP((P$1)/10,0)*10,[1]Hugst!$R$4:$W$4,0))))</f>
        <v>#REF!</v>
      </c>
      <c r="Q240" s="168" t="e">
        <f ca="1">IF($C240-Q$1&lt;År1,0,P239*(1-VLOOKUP($A240,[1]Hugst!$R$5:$W$9,MATCH(ROUNDUP((Q$1)/10,0)*10,[1]Hugst!$R$4:$W$4,0))))</f>
        <v>#REF!</v>
      </c>
      <c r="R240" s="168" t="e">
        <f ca="1">IF($C240-R$1&lt;År1,0,Q239*(1-VLOOKUP($A240,[1]Hugst!$R$5:$W$9,MATCH(ROUNDUP((R$1)/10,0)*10,[1]Hugst!$R$4:$W$4,0))))</f>
        <v>#REF!</v>
      </c>
      <c r="S240" s="168" t="e">
        <f ca="1">IF($C240-S$1&lt;År1,0,R239*(1-VLOOKUP($A240,[1]Hugst!$R$5:$W$9,MATCH(ROUNDUP((S$1)/10,0)*10,[1]Hugst!$R$4:$W$4,0))))</f>
        <v>#REF!</v>
      </c>
      <c r="T240" s="168" t="e">
        <f ca="1">IF($C240-T$1&lt;År1,0,S239*(1-VLOOKUP($A240,[1]Hugst!$R$5:$W$9,MATCH(ROUNDUP((T$1)/10,0)*10,[1]Hugst!$R$4:$W$4,0))))</f>
        <v>#REF!</v>
      </c>
      <c r="U240" s="168" t="e">
        <f ca="1">IF($C240-U$1&lt;År1,0,T239*(1-VLOOKUP($A240,[1]Hugst!$R$5:$W$9,MATCH(ROUNDUP((U$1)/10,0)*10,[1]Hugst!$R$4:$W$4,0))))</f>
        <v>#REF!</v>
      </c>
      <c r="V240" s="168" t="e">
        <f ca="1">IF($C240-V$1&lt;År1,0,U239*(1-VLOOKUP($A240,[1]Hugst!$R$5:$W$9,MATCH(ROUNDUP((V$1)/10,0)*10,[1]Hugst!$R$4:$W$4,0))))</f>
        <v>#REF!</v>
      </c>
      <c r="W240" s="168" t="e">
        <f ca="1">IF($C240-W$1&lt;År1,0,V239*(1-VLOOKUP($A240,[1]Hugst!$R$5:$W$9,MATCH(ROUNDUP((W$1)/10,0)*10,[1]Hugst!$R$4:$W$4,0))))</f>
        <v>#REF!</v>
      </c>
      <c r="X240" s="168" t="e">
        <f ca="1">IF($C240-X$1&lt;År1,0,W239*(1-VLOOKUP($A240,[1]Hugst!$R$5:$W$9,MATCH(ROUNDUP((X$1)/10,0)*10,[1]Hugst!$R$4:$W$4,0))))</f>
        <v>#REF!</v>
      </c>
      <c r="Y240" s="168" t="e">
        <f ca="1">IF($C240-Y$1&lt;År1,0,X239*(1-VLOOKUP($A240,[1]Hugst!$R$5:$W$9,MATCH(ROUNDUP((Y$1)/10,0)*10,[1]Hugst!$R$4:$W$4,0))))</f>
        <v>#REF!</v>
      </c>
      <c r="Z240" s="168" t="e">
        <f ca="1">IF($C240-Z$1&lt;År1,0,Y239*(1-VLOOKUP($A240,[1]Hugst!$R$5:$W$9,MATCH(ROUNDUP((Z$1)/10,0)*10,[1]Hugst!$R$4:$W$4,0))))</f>
        <v>#REF!</v>
      </c>
      <c r="AA240" s="168" t="e">
        <f ca="1">IF($C240-AA$1&lt;År1,0,Z239*(1-VLOOKUP($A240,[1]Hugst!$R$5:$W$9,MATCH(ROUNDUP((AA$1)/10,0)*10,[1]Hugst!$R$4:$W$4,0))))</f>
        <v>#REF!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 t="e">
        <f t="shared" ca="1" si="5"/>
        <v>#REF!</v>
      </c>
      <c r="F241" s="168" t="e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#REF!</v>
      </c>
      <c r="G241" s="168" t="e">
        <f ca="1">IF($C241-G$1&lt;År1,0,F240*(1-VLOOKUP($A241,[1]Hugst!$R$5:$W$9,MATCH(ROUNDUP((G$1)/10,0)*10,[1]Hugst!$R$4:$W$4,0))))</f>
        <v>#REF!</v>
      </c>
      <c r="H241" s="168" t="e">
        <f ca="1">IF($C241-H$1&lt;År1,0,G240*(1-VLOOKUP($A241,[1]Hugst!$R$5:$W$9,MATCH(ROUNDUP((H$1)/10,0)*10,[1]Hugst!$R$4:$W$4,0))))</f>
        <v>#REF!</v>
      </c>
      <c r="I241" s="168" t="e">
        <f ca="1">IF($C241-I$1&lt;År1,0,H240*(1-VLOOKUP($A241,[1]Hugst!$R$5:$W$9,MATCH(ROUNDUP((I$1)/10,0)*10,[1]Hugst!$R$4:$W$4,0))))</f>
        <v>#REF!</v>
      </c>
      <c r="J241" s="168" t="e">
        <f ca="1">IF($C241-J$1&lt;År1,0,I240*(1-VLOOKUP($A241,[1]Hugst!$R$5:$W$9,MATCH(ROUNDUP((J$1)/10,0)*10,[1]Hugst!$R$4:$W$4,0))))</f>
        <v>#REF!</v>
      </c>
      <c r="K241" s="168" t="e">
        <f ca="1">IF($C241-K$1&lt;År1,0,J240*(1-VLOOKUP($A241,[1]Hugst!$R$5:$W$9,MATCH(ROUNDUP((K$1)/10,0)*10,[1]Hugst!$R$4:$W$4,0))))</f>
        <v>#REF!</v>
      </c>
      <c r="L241" s="168" t="e">
        <f ca="1">IF($C241-L$1&lt;År1,0,K240*(1-VLOOKUP($A241,[1]Hugst!$R$5:$W$9,MATCH(ROUNDUP((L$1)/10,0)*10,[1]Hugst!$R$4:$W$4,0))))</f>
        <v>#REF!</v>
      </c>
      <c r="M241" s="168" t="e">
        <f ca="1">IF($C241-M$1&lt;År1,0,L240*(1-VLOOKUP($A241,[1]Hugst!$R$5:$W$9,MATCH(ROUNDUP((M$1)/10,0)*10,[1]Hugst!$R$4:$W$4,0))))</f>
        <v>#REF!</v>
      </c>
      <c r="N241" s="168" t="e">
        <f ca="1">IF($C241-N$1&lt;År1,0,M240*(1-VLOOKUP($A241,[1]Hugst!$R$5:$W$9,MATCH(ROUNDUP((N$1)/10,0)*10,[1]Hugst!$R$4:$W$4,0))))</f>
        <v>#REF!</v>
      </c>
      <c r="O241" s="168" t="e">
        <f ca="1">IF($C241-O$1&lt;År1,0,N240*(1-VLOOKUP($A241,[1]Hugst!$R$5:$W$9,MATCH(ROUNDUP((O$1)/10,0)*10,[1]Hugst!$R$4:$W$4,0))))</f>
        <v>#REF!</v>
      </c>
      <c r="P241" s="168" t="e">
        <f ca="1">IF($C241-P$1&lt;År1,0,O240*(1-VLOOKUP($A241,[1]Hugst!$R$5:$W$9,MATCH(ROUNDUP((P$1)/10,0)*10,[1]Hugst!$R$4:$W$4,0))))</f>
        <v>#REF!</v>
      </c>
      <c r="Q241" s="168" t="e">
        <f ca="1">IF($C241-Q$1&lt;År1,0,P240*(1-VLOOKUP($A241,[1]Hugst!$R$5:$W$9,MATCH(ROUNDUP((Q$1)/10,0)*10,[1]Hugst!$R$4:$W$4,0))))</f>
        <v>#REF!</v>
      </c>
      <c r="R241" s="168" t="e">
        <f ca="1">IF($C241-R$1&lt;År1,0,Q240*(1-VLOOKUP($A241,[1]Hugst!$R$5:$W$9,MATCH(ROUNDUP((R$1)/10,0)*10,[1]Hugst!$R$4:$W$4,0))))</f>
        <v>#REF!</v>
      </c>
      <c r="S241" s="168" t="e">
        <f ca="1">IF($C241-S$1&lt;År1,0,R240*(1-VLOOKUP($A241,[1]Hugst!$R$5:$W$9,MATCH(ROUNDUP((S$1)/10,0)*10,[1]Hugst!$R$4:$W$4,0))))</f>
        <v>#REF!</v>
      </c>
      <c r="T241" s="168" t="e">
        <f ca="1">IF($C241-T$1&lt;År1,0,S240*(1-VLOOKUP($A241,[1]Hugst!$R$5:$W$9,MATCH(ROUNDUP((T$1)/10,0)*10,[1]Hugst!$R$4:$W$4,0))))</f>
        <v>#REF!</v>
      </c>
      <c r="U241" s="168" t="e">
        <f ca="1">IF($C241-U$1&lt;År1,0,T240*(1-VLOOKUP($A241,[1]Hugst!$R$5:$W$9,MATCH(ROUNDUP((U$1)/10,0)*10,[1]Hugst!$R$4:$W$4,0))))</f>
        <v>#REF!</v>
      </c>
      <c r="V241" s="168" t="e">
        <f ca="1">IF($C241-V$1&lt;År1,0,U240*(1-VLOOKUP($A241,[1]Hugst!$R$5:$W$9,MATCH(ROUNDUP((V$1)/10,0)*10,[1]Hugst!$R$4:$W$4,0))))</f>
        <v>#REF!</v>
      </c>
      <c r="W241" s="168" t="e">
        <f ca="1">IF($C241-W$1&lt;År1,0,V240*(1-VLOOKUP($A241,[1]Hugst!$R$5:$W$9,MATCH(ROUNDUP((W$1)/10,0)*10,[1]Hugst!$R$4:$W$4,0))))</f>
        <v>#REF!</v>
      </c>
      <c r="X241" s="168" t="e">
        <f ca="1">IF($C241-X$1&lt;År1,0,W240*(1-VLOOKUP($A241,[1]Hugst!$R$5:$W$9,MATCH(ROUNDUP((X$1)/10,0)*10,[1]Hugst!$R$4:$W$4,0))))</f>
        <v>#REF!</v>
      </c>
      <c r="Y241" s="168" t="e">
        <f ca="1">IF($C241-Y$1&lt;År1,0,X240*(1-VLOOKUP($A241,[1]Hugst!$R$5:$W$9,MATCH(ROUNDUP((Y$1)/10,0)*10,[1]Hugst!$R$4:$W$4,0))))</f>
        <v>#REF!</v>
      </c>
      <c r="Z241" s="168" t="e">
        <f ca="1">IF($C241-Z$1&lt;År1,0,Y240*(1-VLOOKUP($A241,[1]Hugst!$R$5:$W$9,MATCH(ROUNDUP((Z$1)/10,0)*10,[1]Hugst!$R$4:$W$4,0))))</f>
        <v>#REF!</v>
      </c>
      <c r="AA241" s="168" t="e">
        <f ca="1">IF($C241-AA$1&lt;År1,0,Z240*(1-VLOOKUP($A241,[1]Hugst!$R$5:$W$9,MATCH(ROUNDUP((AA$1)/10,0)*10,[1]Hugst!$R$4:$W$4,0))))</f>
        <v>#REF!</v>
      </c>
      <c r="AB241" s="168" t="e">
        <f ca="1">IF($C241-AB$1&lt;År1,0,AA240*(1-VLOOKUP($A241,[1]Hugst!$R$5:$W$9,MATCH(ROUNDUP((AB$1)/10,0)*10,[1]Hugst!$R$4:$W$4,0))))</f>
        <v>#REF!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 t="e">
        <f t="shared" ca="1" si="5"/>
        <v>#REF!</v>
      </c>
      <c r="F242" s="168" t="e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#REF!</v>
      </c>
      <c r="G242" s="168" t="e">
        <f ca="1">IF($C242-G$1&lt;År1,0,F241*(1-VLOOKUP($A242,[1]Hugst!$R$5:$W$9,MATCH(ROUNDUP((G$1)/10,0)*10,[1]Hugst!$R$4:$W$4,0))))</f>
        <v>#REF!</v>
      </c>
      <c r="H242" s="168" t="e">
        <f ca="1">IF($C242-H$1&lt;År1,0,G241*(1-VLOOKUP($A242,[1]Hugst!$R$5:$W$9,MATCH(ROUNDUP((H$1)/10,0)*10,[1]Hugst!$R$4:$W$4,0))))</f>
        <v>#REF!</v>
      </c>
      <c r="I242" s="168" t="e">
        <f ca="1">IF($C242-I$1&lt;År1,0,H241*(1-VLOOKUP($A242,[1]Hugst!$R$5:$W$9,MATCH(ROUNDUP((I$1)/10,0)*10,[1]Hugst!$R$4:$W$4,0))))</f>
        <v>#REF!</v>
      </c>
      <c r="J242" s="168" t="e">
        <f ca="1">IF($C242-J$1&lt;År1,0,I241*(1-VLOOKUP($A242,[1]Hugst!$R$5:$W$9,MATCH(ROUNDUP((J$1)/10,0)*10,[1]Hugst!$R$4:$W$4,0))))</f>
        <v>#REF!</v>
      </c>
      <c r="K242" s="168" t="e">
        <f ca="1">IF($C242-K$1&lt;År1,0,J241*(1-VLOOKUP($A242,[1]Hugst!$R$5:$W$9,MATCH(ROUNDUP((K$1)/10,0)*10,[1]Hugst!$R$4:$W$4,0))))</f>
        <v>#REF!</v>
      </c>
      <c r="L242" s="168" t="e">
        <f ca="1">IF($C242-L$1&lt;År1,0,K241*(1-VLOOKUP($A242,[1]Hugst!$R$5:$W$9,MATCH(ROUNDUP((L$1)/10,0)*10,[1]Hugst!$R$4:$W$4,0))))</f>
        <v>#REF!</v>
      </c>
      <c r="M242" s="168" t="e">
        <f ca="1">IF($C242-M$1&lt;År1,0,L241*(1-VLOOKUP($A242,[1]Hugst!$R$5:$W$9,MATCH(ROUNDUP((M$1)/10,0)*10,[1]Hugst!$R$4:$W$4,0))))</f>
        <v>#REF!</v>
      </c>
      <c r="N242" s="168" t="e">
        <f ca="1">IF($C242-N$1&lt;År1,0,M241*(1-VLOOKUP($A242,[1]Hugst!$R$5:$W$9,MATCH(ROUNDUP((N$1)/10,0)*10,[1]Hugst!$R$4:$W$4,0))))</f>
        <v>#REF!</v>
      </c>
      <c r="O242" s="168" t="e">
        <f ca="1">IF($C242-O$1&lt;År1,0,N241*(1-VLOOKUP($A242,[1]Hugst!$R$5:$W$9,MATCH(ROUNDUP((O$1)/10,0)*10,[1]Hugst!$R$4:$W$4,0))))</f>
        <v>#REF!</v>
      </c>
      <c r="P242" s="168" t="e">
        <f ca="1">IF($C242-P$1&lt;År1,0,O241*(1-VLOOKUP($A242,[1]Hugst!$R$5:$W$9,MATCH(ROUNDUP((P$1)/10,0)*10,[1]Hugst!$R$4:$W$4,0))))</f>
        <v>#REF!</v>
      </c>
      <c r="Q242" s="168" t="e">
        <f ca="1">IF($C242-Q$1&lt;År1,0,P241*(1-VLOOKUP($A242,[1]Hugst!$R$5:$W$9,MATCH(ROUNDUP((Q$1)/10,0)*10,[1]Hugst!$R$4:$W$4,0))))</f>
        <v>#REF!</v>
      </c>
      <c r="R242" s="168" t="e">
        <f ca="1">IF($C242-R$1&lt;År1,0,Q241*(1-VLOOKUP($A242,[1]Hugst!$R$5:$W$9,MATCH(ROUNDUP((R$1)/10,0)*10,[1]Hugst!$R$4:$W$4,0))))</f>
        <v>#REF!</v>
      </c>
      <c r="S242" s="168" t="e">
        <f ca="1">IF($C242-S$1&lt;År1,0,R241*(1-VLOOKUP($A242,[1]Hugst!$R$5:$W$9,MATCH(ROUNDUP((S$1)/10,0)*10,[1]Hugst!$R$4:$W$4,0))))</f>
        <v>#REF!</v>
      </c>
      <c r="T242" s="168" t="e">
        <f ca="1">IF($C242-T$1&lt;År1,0,S241*(1-VLOOKUP($A242,[1]Hugst!$R$5:$W$9,MATCH(ROUNDUP((T$1)/10,0)*10,[1]Hugst!$R$4:$W$4,0))))</f>
        <v>#REF!</v>
      </c>
      <c r="U242" s="168" t="e">
        <f ca="1">IF($C242-U$1&lt;År1,0,T241*(1-VLOOKUP($A242,[1]Hugst!$R$5:$W$9,MATCH(ROUNDUP((U$1)/10,0)*10,[1]Hugst!$R$4:$W$4,0))))</f>
        <v>#REF!</v>
      </c>
      <c r="V242" s="168" t="e">
        <f ca="1">IF($C242-V$1&lt;År1,0,U241*(1-VLOOKUP($A242,[1]Hugst!$R$5:$W$9,MATCH(ROUNDUP((V$1)/10,0)*10,[1]Hugst!$R$4:$W$4,0))))</f>
        <v>#REF!</v>
      </c>
      <c r="W242" s="168" t="e">
        <f ca="1">IF($C242-W$1&lt;År1,0,V241*(1-VLOOKUP($A242,[1]Hugst!$R$5:$W$9,MATCH(ROUNDUP((W$1)/10,0)*10,[1]Hugst!$R$4:$W$4,0))))</f>
        <v>#REF!</v>
      </c>
      <c r="X242" s="168" t="e">
        <f ca="1">IF($C242-X$1&lt;År1,0,W241*(1-VLOOKUP($A242,[1]Hugst!$R$5:$W$9,MATCH(ROUNDUP((X$1)/10,0)*10,[1]Hugst!$R$4:$W$4,0))))</f>
        <v>#REF!</v>
      </c>
      <c r="Y242" s="168" t="e">
        <f ca="1">IF($C242-Y$1&lt;År1,0,X241*(1-VLOOKUP($A242,[1]Hugst!$R$5:$W$9,MATCH(ROUNDUP((Y$1)/10,0)*10,[1]Hugst!$R$4:$W$4,0))))</f>
        <v>#REF!</v>
      </c>
      <c r="Z242" s="168" t="e">
        <f ca="1">IF($C242-Z$1&lt;År1,0,Y241*(1-VLOOKUP($A242,[1]Hugst!$R$5:$W$9,MATCH(ROUNDUP((Z$1)/10,0)*10,[1]Hugst!$R$4:$W$4,0))))</f>
        <v>#REF!</v>
      </c>
      <c r="AA242" s="168" t="e">
        <f ca="1">IF($C242-AA$1&lt;År1,0,Z241*(1-VLOOKUP($A242,[1]Hugst!$R$5:$W$9,MATCH(ROUNDUP((AA$1)/10,0)*10,[1]Hugst!$R$4:$W$4,0))))</f>
        <v>#REF!</v>
      </c>
      <c r="AB242" s="168" t="e">
        <f ca="1">IF($C242-AB$1&lt;År1,0,AA241*(1-VLOOKUP($A242,[1]Hugst!$R$5:$W$9,MATCH(ROUNDUP((AB$1)/10,0)*10,[1]Hugst!$R$4:$W$4,0))))</f>
        <v>#REF!</v>
      </c>
      <c r="AC242" s="168" t="e">
        <f ca="1">IF($C242-AC$1&lt;År1,0,AB241*(1-VLOOKUP($A242,[1]Hugst!$R$5:$W$9,MATCH(ROUNDUP((AC$1)/10,0)*10,[1]Hugst!$R$4:$W$4,0))))</f>
        <v>#REF!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 t="e">
        <f t="shared" ca="1" si="5"/>
        <v>#REF!</v>
      </c>
      <c r="F243" s="168" t="e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#REF!</v>
      </c>
      <c r="G243" s="168" t="e">
        <f ca="1">IF($C243-G$1&lt;År1,0,F242*(1-VLOOKUP($A243,[1]Hugst!$R$5:$W$9,MATCH(ROUNDUP((G$1)/10,0)*10,[1]Hugst!$R$4:$W$4,0))))</f>
        <v>#REF!</v>
      </c>
      <c r="H243" s="168" t="e">
        <f ca="1">IF($C243-H$1&lt;År1,0,G242*(1-VLOOKUP($A243,[1]Hugst!$R$5:$W$9,MATCH(ROUNDUP((H$1)/10,0)*10,[1]Hugst!$R$4:$W$4,0))))</f>
        <v>#REF!</v>
      </c>
      <c r="I243" s="168" t="e">
        <f ca="1">IF($C243-I$1&lt;År1,0,H242*(1-VLOOKUP($A243,[1]Hugst!$R$5:$W$9,MATCH(ROUNDUP((I$1)/10,0)*10,[1]Hugst!$R$4:$W$4,0))))</f>
        <v>#REF!</v>
      </c>
      <c r="J243" s="168" t="e">
        <f ca="1">IF($C243-J$1&lt;År1,0,I242*(1-VLOOKUP($A243,[1]Hugst!$R$5:$W$9,MATCH(ROUNDUP((J$1)/10,0)*10,[1]Hugst!$R$4:$W$4,0))))</f>
        <v>#REF!</v>
      </c>
      <c r="K243" s="168" t="e">
        <f ca="1">IF($C243-K$1&lt;År1,0,J242*(1-VLOOKUP($A243,[1]Hugst!$R$5:$W$9,MATCH(ROUNDUP((K$1)/10,0)*10,[1]Hugst!$R$4:$W$4,0))))</f>
        <v>#REF!</v>
      </c>
      <c r="L243" s="168" t="e">
        <f ca="1">IF($C243-L$1&lt;År1,0,K242*(1-VLOOKUP($A243,[1]Hugst!$R$5:$W$9,MATCH(ROUNDUP((L$1)/10,0)*10,[1]Hugst!$R$4:$W$4,0))))</f>
        <v>#REF!</v>
      </c>
      <c r="M243" s="168" t="e">
        <f ca="1">IF($C243-M$1&lt;År1,0,L242*(1-VLOOKUP($A243,[1]Hugst!$R$5:$W$9,MATCH(ROUNDUP((M$1)/10,0)*10,[1]Hugst!$R$4:$W$4,0))))</f>
        <v>#REF!</v>
      </c>
      <c r="N243" s="168" t="e">
        <f ca="1">IF($C243-N$1&lt;År1,0,M242*(1-VLOOKUP($A243,[1]Hugst!$R$5:$W$9,MATCH(ROUNDUP((N$1)/10,0)*10,[1]Hugst!$R$4:$W$4,0))))</f>
        <v>#REF!</v>
      </c>
      <c r="O243" s="168" t="e">
        <f ca="1">IF($C243-O$1&lt;År1,0,N242*(1-VLOOKUP($A243,[1]Hugst!$R$5:$W$9,MATCH(ROUNDUP((O$1)/10,0)*10,[1]Hugst!$R$4:$W$4,0))))</f>
        <v>#REF!</v>
      </c>
      <c r="P243" s="168" t="e">
        <f ca="1">IF($C243-P$1&lt;År1,0,O242*(1-VLOOKUP($A243,[1]Hugst!$R$5:$W$9,MATCH(ROUNDUP((P$1)/10,0)*10,[1]Hugst!$R$4:$W$4,0))))</f>
        <v>#REF!</v>
      </c>
      <c r="Q243" s="168" t="e">
        <f ca="1">IF($C243-Q$1&lt;År1,0,P242*(1-VLOOKUP($A243,[1]Hugst!$R$5:$W$9,MATCH(ROUNDUP((Q$1)/10,0)*10,[1]Hugst!$R$4:$W$4,0))))</f>
        <v>#REF!</v>
      </c>
      <c r="R243" s="168" t="e">
        <f ca="1">IF($C243-R$1&lt;År1,0,Q242*(1-VLOOKUP($A243,[1]Hugst!$R$5:$W$9,MATCH(ROUNDUP((R$1)/10,0)*10,[1]Hugst!$R$4:$W$4,0))))</f>
        <v>#REF!</v>
      </c>
      <c r="S243" s="168" t="e">
        <f ca="1">IF($C243-S$1&lt;År1,0,R242*(1-VLOOKUP($A243,[1]Hugst!$R$5:$W$9,MATCH(ROUNDUP((S$1)/10,0)*10,[1]Hugst!$R$4:$W$4,0))))</f>
        <v>#REF!</v>
      </c>
      <c r="T243" s="168" t="e">
        <f ca="1">IF($C243-T$1&lt;År1,0,S242*(1-VLOOKUP($A243,[1]Hugst!$R$5:$W$9,MATCH(ROUNDUP((T$1)/10,0)*10,[1]Hugst!$R$4:$W$4,0))))</f>
        <v>#REF!</v>
      </c>
      <c r="U243" s="168" t="e">
        <f ca="1">IF($C243-U$1&lt;År1,0,T242*(1-VLOOKUP($A243,[1]Hugst!$R$5:$W$9,MATCH(ROUNDUP((U$1)/10,0)*10,[1]Hugst!$R$4:$W$4,0))))</f>
        <v>#REF!</v>
      </c>
      <c r="V243" s="168" t="e">
        <f ca="1">IF($C243-V$1&lt;År1,0,U242*(1-VLOOKUP($A243,[1]Hugst!$R$5:$W$9,MATCH(ROUNDUP((V$1)/10,0)*10,[1]Hugst!$R$4:$W$4,0))))</f>
        <v>#REF!</v>
      </c>
      <c r="W243" s="168" t="e">
        <f ca="1">IF($C243-W$1&lt;År1,0,V242*(1-VLOOKUP($A243,[1]Hugst!$R$5:$W$9,MATCH(ROUNDUP((W$1)/10,0)*10,[1]Hugst!$R$4:$W$4,0))))</f>
        <v>#REF!</v>
      </c>
      <c r="X243" s="168" t="e">
        <f ca="1">IF($C243-X$1&lt;År1,0,W242*(1-VLOOKUP($A243,[1]Hugst!$R$5:$W$9,MATCH(ROUNDUP((X$1)/10,0)*10,[1]Hugst!$R$4:$W$4,0))))</f>
        <v>#REF!</v>
      </c>
      <c r="Y243" s="168" t="e">
        <f ca="1">IF($C243-Y$1&lt;År1,0,X242*(1-VLOOKUP($A243,[1]Hugst!$R$5:$W$9,MATCH(ROUNDUP((Y$1)/10,0)*10,[1]Hugst!$R$4:$W$4,0))))</f>
        <v>#REF!</v>
      </c>
      <c r="Z243" s="168" t="e">
        <f ca="1">IF($C243-Z$1&lt;År1,0,Y242*(1-VLOOKUP($A243,[1]Hugst!$R$5:$W$9,MATCH(ROUNDUP((Z$1)/10,0)*10,[1]Hugst!$R$4:$W$4,0))))</f>
        <v>#REF!</v>
      </c>
      <c r="AA243" s="168" t="e">
        <f ca="1">IF($C243-AA$1&lt;År1,0,Z242*(1-VLOOKUP($A243,[1]Hugst!$R$5:$W$9,MATCH(ROUNDUP((AA$1)/10,0)*10,[1]Hugst!$R$4:$W$4,0))))</f>
        <v>#REF!</v>
      </c>
      <c r="AB243" s="168" t="e">
        <f ca="1">IF($C243-AB$1&lt;År1,0,AA242*(1-VLOOKUP($A243,[1]Hugst!$R$5:$W$9,MATCH(ROUNDUP((AB$1)/10,0)*10,[1]Hugst!$R$4:$W$4,0))))</f>
        <v>#REF!</v>
      </c>
      <c r="AC243" s="168" t="e">
        <f ca="1">IF($C243-AC$1&lt;År1,0,AB242*(1-VLOOKUP($A243,[1]Hugst!$R$5:$W$9,MATCH(ROUNDUP((AC$1)/10,0)*10,[1]Hugst!$R$4:$W$4,0))))</f>
        <v>#REF!</v>
      </c>
      <c r="AD243" s="168" t="e">
        <f ca="1">IF($C243-AD$1&lt;År1,0,AC242*(1-VLOOKUP($A243,[1]Hugst!$R$5:$W$9,MATCH(ROUNDUP((AD$1)/10,0)*10,[1]Hugst!$R$4:$W$4,0))))</f>
        <v>#REF!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 t="e">
        <f t="shared" ca="1" si="5"/>
        <v>#REF!</v>
      </c>
      <c r="F244" s="168" t="e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#REF!</v>
      </c>
      <c r="G244" s="168" t="e">
        <f ca="1">IF($C244-G$1&lt;År1,0,F243*(1-VLOOKUP($A244,[1]Hugst!$R$5:$W$9,MATCH(ROUNDUP((G$1)/10,0)*10,[1]Hugst!$R$4:$W$4,0))))</f>
        <v>#REF!</v>
      </c>
      <c r="H244" s="168" t="e">
        <f ca="1">IF($C244-H$1&lt;År1,0,G243*(1-VLOOKUP($A244,[1]Hugst!$R$5:$W$9,MATCH(ROUNDUP((H$1)/10,0)*10,[1]Hugst!$R$4:$W$4,0))))</f>
        <v>#REF!</v>
      </c>
      <c r="I244" s="168" t="e">
        <f ca="1">IF($C244-I$1&lt;År1,0,H243*(1-VLOOKUP($A244,[1]Hugst!$R$5:$W$9,MATCH(ROUNDUP((I$1)/10,0)*10,[1]Hugst!$R$4:$W$4,0))))</f>
        <v>#REF!</v>
      </c>
      <c r="J244" s="168" t="e">
        <f ca="1">IF($C244-J$1&lt;År1,0,I243*(1-VLOOKUP($A244,[1]Hugst!$R$5:$W$9,MATCH(ROUNDUP((J$1)/10,0)*10,[1]Hugst!$R$4:$W$4,0))))</f>
        <v>#REF!</v>
      </c>
      <c r="K244" s="168" t="e">
        <f ca="1">IF($C244-K$1&lt;År1,0,J243*(1-VLOOKUP($A244,[1]Hugst!$R$5:$W$9,MATCH(ROUNDUP((K$1)/10,0)*10,[1]Hugst!$R$4:$W$4,0))))</f>
        <v>#REF!</v>
      </c>
      <c r="L244" s="168" t="e">
        <f ca="1">IF($C244-L$1&lt;År1,0,K243*(1-VLOOKUP($A244,[1]Hugst!$R$5:$W$9,MATCH(ROUNDUP((L$1)/10,0)*10,[1]Hugst!$R$4:$W$4,0))))</f>
        <v>#REF!</v>
      </c>
      <c r="M244" s="168" t="e">
        <f ca="1">IF($C244-M$1&lt;År1,0,L243*(1-VLOOKUP($A244,[1]Hugst!$R$5:$W$9,MATCH(ROUNDUP((M$1)/10,0)*10,[1]Hugst!$R$4:$W$4,0))))</f>
        <v>#REF!</v>
      </c>
      <c r="N244" s="168" t="e">
        <f ca="1">IF($C244-N$1&lt;År1,0,M243*(1-VLOOKUP($A244,[1]Hugst!$R$5:$W$9,MATCH(ROUNDUP((N$1)/10,0)*10,[1]Hugst!$R$4:$W$4,0))))</f>
        <v>#REF!</v>
      </c>
      <c r="O244" s="168" t="e">
        <f ca="1">IF($C244-O$1&lt;År1,0,N243*(1-VLOOKUP($A244,[1]Hugst!$R$5:$W$9,MATCH(ROUNDUP((O$1)/10,0)*10,[1]Hugst!$R$4:$W$4,0))))</f>
        <v>#REF!</v>
      </c>
      <c r="P244" s="168" t="e">
        <f ca="1">IF($C244-P$1&lt;År1,0,O243*(1-VLOOKUP($A244,[1]Hugst!$R$5:$W$9,MATCH(ROUNDUP((P$1)/10,0)*10,[1]Hugst!$R$4:$W$4,0))))</f>
        <v>#REF!</v>
      </c>
      <c r="Q244" s="168" t="e">
        <f ca="1">IF($C244-Q$1&lt;År1,0,P243*(1-VLOOKUP($A244,[1]Hugst!$R$5:$W$9,MATCH(ROUNDUP((Q$1)/10,0)*10,[1]Hugst!$R$4:$W$4,0))))</f>
        <v>#REF!</v>
      </c>
      <c r="R244" s="168" t="e">
        <f ca="1">IF($C244-R$1&lt;År1,0,Q243*(1-VLOOKUP($A244,[1]Hugst!$R$5:$W$9,MATCH(ROUNDUP((R$1)/10,0)*10,[1]Hugst!$R$4:$W$4,0))))</f>
        <v>#REF!</v>
      </c>
      <c r="S244" s="168" t="e">
        <f ca="1">IF($C244-S$1&lt;År1,0,R243*(1-VLOOKUP($A244,[1]Hugst!$R$5:$W$9,MATCH(ROUNDUP((S$1)/10,0)*10,[1]Hugst!$R$4:$W$4,0))))</f>
        <v>#REF!</v>
      </c>
      <c r="T244" s="168" t="e">
        <f ca="1">IF($C244-T$1&lt;År1,0,S243*(1-VLOOKUP($A244,[1]Hugst!$R$5:$W$9,MATCH(ROUNDUP((T$1)/10,0)*10,[1]Hugst!$R$4:$W$4,0))))</f>
        <v>#REF!</v>
      </c>
      <c r="U244" s="168" t="e">
        <f ca="1">IF($C244-U$1&lt;År1,0,T243*(1-VLOOKUP($A244,[1]Hugst!$R$5:$W$9,MATCH(ROUNDUP((U$1)/10,0)*10,[1]Hugst!$R$4:$W$4,0))))</f>
        <v>#REF!</v>
      </c>
      <c r="V244" s="168" t="e">
        <f ca="1">IF($C244-V$1&lt;År1,0,U243*(1-VLOOKUP($A244,[1]Hugst!$R$5:$W$9,MATCH(ROUNDUP((V$1)/10,0)*10,[1]Hugst!$R$4:$W$4,0))))</f>
        <v>#REF!</v>
      </c>
      <c r="W244" s="168" t="e">
        <f ca="1">IF($C244-W$1&lt;År1,0,V243*(1-VLOOKUP($A244,[1]Hugst!$R$5:$W$9,MATCH(ROUNDUP((W$1)/10,0)*10,[1]Hugst!$R$4:$W$4,0))))</f>
        <v>#REF!</v>
      </c>
      <c r="X244" s="168" t="e">
        <f ca="1">IF($C244-X$1&lt;År1,0,W243*(1-VLOOKUP($A244,[1]Hugst!$R$5:$W$9,MATCH(ROUNDUP((X$1)/10,0)*10,[1]Hugst!$R$4:$W$4,0))))</f>
        <v>#REF!</v>
      </c>
      <c r="Y244" s="168" t="e">
        <f ca="1">IF($C244-Y$1&lt;År1,0,X243*(1-VLOOKUP($A244,[1]Hugst!$R$5:$W$9,MATCH(ROUNDUP((Y$1)/10,0)*10,[1]Hugst!$R$4:$W$4,0))))</f>
        <v>#REF!</v>
      </c>
      <c r="Z244" s="168" t="e">
        <f ca="1">IF($C244-Z$1&lt;År1,0,Y243*(1-VLOOKUP($A244,[1]Hugst!$R$5:$W$9,MATCH(ROUNDUP((Z$1)/10,0)*10,[1]Hugst!$R$4:$W$4,0))))</f>
        <v>#REF!</v>
      </c>
      <c r="AA244" s="168" t="e">
        <f ca="1">IF($C244-AA$1&lt;År1,0,Z243*(1-VLOOKUP($A244,[1]Hugst!$R$5:$W$9,MATCH(ROUNDUP((AA$1)/10,0)*10,[1]Hugst!$R$4:$W$4,0))))</f>
        <v>#REF!</v>
      </c>
      <c r="AB244" s="168" t="e">
        <f ca="1">IF($C244-AB$1&lt;År1,0,AA243*(1-VLOOKUP($A244,[1]Hugst!$R$5:$W$9,MATCH(ROUNDUP((AB$1)/10,0)*10,[1]Hugst!$R$4:$W$4,0))))</f>
        <v>#REF!</v>
      </c>
      <c r="AC244" s="168" t="e">
        <f ca="1">IF($C244-AC$1&lt;År1,0,AB243*(1-VLOOKUP($A244,[1]Hugst!$R$5:$W$9,MATCH(ROUNDUP((AC$1)/10,0)*10,[1]Hugst!$R$4:$W$4,0))))</f>
        <v>#REF!</v>
      </c>
      <c r="AD244" s="168" t="e">
        <f ca="1">IF($C244-AD$1&lt;År1,0,AC243*(1-VLOOKUP($A244,[1]Hugst!$R$5:$W$9,MATCH(ROUNDUP((AD$1)/10,0)*10,[1]Hugst!$R$4:$W$4,0))))</f>
        <v>#REF!</v>
      </c>
      <c r="AE244" s="168" t="e">
        <f ca="1">IF($C244-AE$1&lt;År1,0,AD243*(1-VLOOKUP($A244,[1]Hugst!$R$5:$W$9,MATCH(ROUNDUP((AE$1)/10,0)*10,[1]Hugst!$R$4:$W$4,0))))</f>
        <v>#REF!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 t="e">
        <f t="shared" ca="1" si="5"/>
        <v>#REF!</v>
      </c>
      <c r="F245" s="168" t="e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#REF!</v>
      </c>
      <c r="G245" s="168" t="e">
        <f ca="1">IF($C245-G$1&lt;År1,0,F244*(1-VLOOKUP($A245,[1]Hugst!$R$5:$W$9,MATCH(ROUNDUP((G$1)/10,0)*10,[1]Hugst!$R$4:$W$4,0))))</f>
        <v>#REF!</v>
      </c>
      <c r="H245" s="168" t="e">
        <f ca="1">IF($C245-H$1&lt;År1,0,G244*(1-VLOOKUP($A245,[1]Hugst!$R$5:$W$9,MATCH(ROUNDUP((H$1)/10,0)*10,[1]Hugst!$R$4:$W$4,0))))</f>
        <v>#REF!</v>
      </c>
      <c r="I245" s="168" t="e">
        <f ca="1">IF($C245-I$1&lt;År1,0,H244*(1-VLOOKUP($A245,[1]Hugst!$R$5:$W$9,MATCH(ROUNDUP((I$1)/10,0)*10,[1]Hugst!$R$4:$W$4,0))))</f>
        <v>#REF!</v>
      </c>
      <c r="J245" s="168" t="e">
        <f ca="1">IF($C245-J$1&lt;År1,0,I244*(1-VLOOKUP($A245,[1]Hugst!$R$5:$W$9,MATCH(ROUNDUP((J$1)/10,0)*10,[1]Hugst!$R$4:$W$4,0))))</f>
        <v>#REF!</v>
      </c>
      <c r="K245" s="168" t="e">
        <f ca="1">IF($C245-K$1&lt;År1,0,J244*(1-VLOOKUP($A245,[1]Hugst!$R$5:$W$9,MATCH(ROUNDUP((K$1)/10,0)*10,[1]Hugst!$R$4:$W$4,0))))</f>
        <v>#REF!</v>
      </c>
      <c r="L245" s="168" t="e">
        <f ca="1">IF($C245-L$1&lt;År1,0,K244*(1-VLOOKUP($A245,[1]Hugst!$R$5:$W$9,MATCH(ROUNDUP((L$1)/10,0)*10,[1]Hugst!$R$4:$W$4,0))))</f>
        <v>#REF!</v>
      </c>
      <c r="M245" s="168" t="e">
        <f ca="1">IF($C245-M$1&lt;År1,0,L244*(1-VLOOKUP($A245,[1]Hugst!$R$5:$W$9,MATCH(ROUNDUP((M$1)/10,0)*10,[1]Hugst!$R$4:$W$4,0))))</f>
        <v>#REF!</v>
      </c>
      <c r="N245" s="168" t="e">
        <f ca="1">IF($C245-N$1&lt;År1,0,M244*(1-VLOOKUP($A245,[1]Hugst!$R$5:$W$9,MATCH(ROUNDUP((N$1)/10,0)*10,[1]Hugst!$R$4:$W$4,0))))</f>
        <v>#REF!</v>
      </c>
      <c r="O245" s="168" t="e">
        <f ca="1">IF($C245-O$1&lt;År1,0,N244*(1-VLOOKUP($A245,[1]Hugst!$R$5:$W$9,MATCH(ROUNDUP((O$1)/10,0)*10,[1]Hugst!$R$4:$W$4,0))))</f>
        <v>#REF!</v>
      </c>
      <c r="P245" s="168" t="e">
        <f ca="1">IF($C245-P$1&lt;År1,0,O244*(1-VLOOKUP($A245,[1]Hugst!$R$5:$W$9,MATCH(ROUNDUP((P$1)/10,0)*10,[1]Hugst!$R$4:$W$4,0))))</f>
        <v>#REF!</v>
      </c>
      <c r="Q245" s="168" t="e">
        <f ca="1">IF($C245-Q$1&lt;År1,0,P244*(1-VLOOKUP($A245,[1]Hugst!$R$5:$W$9,MATCH(ROUNDUP((Q$1)/10,0)*10,[1]Hugst!$R$4:$W$4,0))))</f>
        <v>#REF!</v>
      </c>
      <c r="R245" s="168" t="e">
        <f ca="1">IF($C245-R$1&lt;År1,0,Q244*(1-VLOOKUP($A245,[1]Hugst!$R$5:$W$9,MATCH(ROUNDUP((R$1)/10,0)*10,[1]Hugst!$R$4:$W$4,0))))</f>
        <v>#REF!</v>
      </c>
      <c r="S245" s="168" t="e">
        <f ca="1">IF($C245-S$1&lt;År1,0,R244*(1-VLOOKUP($A245,[1]Hugst!$R$5:$W$9,MATCH(ROUNDUP((S$1)/10,0)*10,[1]Hugst!$R$4:$W$4,0))))</f>
        <v>#REF!</v>
      </c>
      <c r="T245" s="168" t="e">
        <f ca="1">IF($C245-T$1&lt;År1,0,S244*(1-VLOOKUP($A245,[1]Hugst!$R$5:$W$9,MATCH(ROUNDUP((T$1)/10,0)*10,[1]Hugst!$R$4:$W$4,0))))</f>
        <v>#REF!</v>
      </c>
      <c r="U245" s="168" t="e">
        <f ca="1">IF($C245-U$1&lt;År1,0,T244*(1-VLOOKUP($A245,[1]Hugst!$R$5:$W$9,MATCH(ROUNDUP((U$1)/10,0)*10,[1]Hugst!$R$4:$W$4,0))))</f>
        <v>#REF!</v>
      </c>
      <c r="V245" s="168" t="e">
        <f ca="1">IF($C245-V$1&lt;År1,0,U244*(1-VLOOKUP($A245,[1]Hugst!$R$5:$W$9,MATCH(ROUNDUP((V$1)/10,0)*10,[1]Hugst!$R$4:$W$4,0))))</f>
        <v>#REF!</v>
      </c>
      <c r="W245" s="168" t="e">
        <f ca="1">IF($C245-W$1&lt;År1,0,V244*(1-VLOOKUP($A245,[1]Hugst!$R$5:$W$9,MATCH(ROUNDUP((W$1)/10,0)*10,[1]Hugst!$R$4:$W$4,0))))</f>
        <v>#REF!</v>
      </c>
      <c r="X245" s="168" t="e">
        <f ca="1">IF($C245-X$1&lt;År1,0,W244*(1-VLOOKUP($A245,[1]Hugst!$R$5:$W$9,MATCH(ROUNDUP((X$1)/10,0)*10,[1]Hugst!$R$4:$W$4,0))))</f>
        <v>#REF!</v>
      </c>
      <c r="Y245" s="168" t="e">
        <f ca="1">IF($C245-Y$1&lt;År1,0,X244*(1-VLOOKUP($A245,[1]Hugst!$R$5:$W$9,MATCH(ROUNDUP((Y$1)/10,0)*10,[1]Hugst!$R$4:$W$4,0))))</f>
        <v>#REF!</v>
      </c>
      <c r="Z245" s="168" t="e">
        <f ca="1">IF($C245-Z$1&lt;År1,0,Y244*(1-VLOOKUP($A245,[1]Hugst!$R$5:$W$9,MATCH(ROUNDUP((Z$1)/10,0)*10,[1]Hugst!$R$4:$W$4,0))))</f>
        <v>#REF!</v>
      </c>
      <c r="AA245" s="168" t="e">
        <f ca="1">IF($C245-AA$1&lt;År1,0,Z244*(1-VLOOKUP($A245,[1]Hugst!$R$5:$W$9,MATCH(ROUNDUP((AA$1)/10,0)*10,[1]Hugst!$R$4:$W$4,0))))</f>
        <v>#REF!</v>
      </c>
      <c r="AB245" s="168" t="e">
        <f ca="1">IF($C245-AB$1&lt;År1,0,AA244*(1-VLOOKUP($A245,[1]Hugst!$R$5:$W$9,MATCH(ROUNDUP((AB$1)/10,0)*10,[1]Hugst!$R$4:$W$4,0))))</f>
        <v>#REF!</v>
      </c>
      <c r="AC245" s="168" t="e">
        <f ca="1">IF($C245-AC$1&lt;År1,0,AB244*(1-VLOOKUP($A245,[1]Hugst!$R$5:$W$9,MATCH(ROUNDUP((AC$1)/10,0)*10,[1]Hugst!$R$4:$W$4,0))))</f>
        <v>#REF!</v>
      </c>
      <c r="AD245" s="168" t="e">
        <f ca="1">IF($C245-AD$1&lt;År1,0,AC244*(1-VLOOKUP($A245,[1]Hugst!$R$5:$W$9,MATCH(ROUNDUP((AD$1)/10,0)*10,[1]Hugst!$R$4:$W$4,0))))</f>
        <v>#REF!</v>
      </c>
      <c r="AE245" s="168" t="e">
        <f ca="1">IF($C245-AE$1&lt;År1,0,AD244*(1-VLOOKUP($A245,[1]Hugst!$R$5:$W$9,MATCH(ROUNDUP((AE$1)/10,0)*10,[1]Hugst!$R$4:$W$4,0))))</f>
        <v>#REF!</v>
      </c>
      <c r="AF245" s="168" t="e">
        <f ca="1">IF($C245-AF$1&lt;År1,0,AE244*(1-VLOOKUP($A245,[1]Hugst!$R$5:$W$9,MATCH(ROUNDUP((AF$1)/10,0)*10,[1]Hugst!$R$4:$W$4,0))))</f>
        <v>#REF!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 t="e">
        <f t="shared" ca="1" si="5"/>
        <v>#REF!</v>
      </c>
      <c r="F246" s="168" t="e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#REF!</v>
      </c>
      <c r="G246" s="168" t="e">
        <f ca="1">IF($C246-G$1&lt;År1,0,F245*(1-VLOOKUP($A246,[1]Hugst!$R$5:$W$9,MATCH(ROUNDUP((G$1)/10,0)*10,[1]Hugst!$R$4:$W$4,0))))</f>
        <v>#REF!</v>
      </c>
      <c r="H246" s="168" t="e">
        <f ca="1">IF($C246-H$1&lt;År1,0,G245*(1-VLOOKUP($A246,[1]Hugst!$R$5:$W$9,MATCH(ROUNDUP((H$1)/10,0)*10,[1]Hugst!$R$4:$W$4,0))))</f>
        <v>#REF!</v>
      </c>
      <c r="I246" s="168" t="e">
        <f ca="1">IF($C246-I$1&lt;År1,0,H245*(1-VLOOKUP($A246,[1]Hugst!$R$5:$W$9,MATCH(ROUNDUP((I$1)/10,0)*10,[1]Hugst!$R$4:$W$4,0))))</f>
        <v>#REF!</v>
      </c>
      <c r="J246" s="168" t="e">
        <f ca="1">IF($C246-J$1&lt;År1,0,I245*(1-VLOOKUP($A246,[1]Hugst!$R$5:$W$9,MATCH(ROUNDUP((J$1)/10,0)*10,[1]Hugst!$R$4:$W$4,0))))</f>
        <v>#REF!</v>
      </c>
      <c r="K246" s="168" t="e">
        <f ca="1">IF($C246-K$1&lt;År1,0,J245*(1-VLOOKUP($A246,[1]Hugst!$R$5:$W$9,MATCH(ROUNDUP((K$1)/10,0)*10,[1]Hugst!$R$4:$W$4,0))))</f>
        <v>#REF!</v>
      </c>
      <c r="L246" s="168" t="e">
        <f ca="1">IF($C246-L$1&lt;År1,0,K245*(1-VLOOKUP($A246,[1]Hugst!$R$5:$W$9,MATCH(ROUNDUP((L$1)/10,0)*10,[1]Hugst!$R$4:$W$4,0))))</f>
        <v>#REF!</v>
      </c>
      <c r="M246" s="168" t="e">
        <f ca="1">IF($C246-M$1&lt;År1,0,L245*(1-VLOOKUP($A246,[1]Hugst!$R$5:$W$9,MATCH(ROUNDUP((M$1)/10,0)*10,[1]Hugst!$R$4:$W$4,0))))</f>
        <v>#REF!</v>
      </c>
      <c r="N246" s="168" t="e">
        <f ca="1">IF($C246-N$1&lt;År1,0,M245*(1-VLOOKUP($A246,[1]Hugst!$R$5:$W$9,MATCH(ROUNDUP((N$1)/10,0)*10,[1]Hugst!$R$4:$W$4,0))))</f>
        <v>#REF!</v>
      </c>
      <c r="O246" s="168" t="e">
        <f ca="1">IF($C246-O$1&lt;År1,0,N245*(1-VLOOKUP($A246,[1]Hugst!$R$5:$W$9,MATCH(ROUNDUP((O$1)/10,0)*10,[1]Hugst!$R$4:$W$4,0))))</f>
        <v>#REF!</v>
      </c>
      <c r="P246" s="168" t="e">
        <f ca="1">IF($C246-P$1&lt;År1,0,O245*(1-VLOOKUP($A246,[1]Hugst!$R$5:$W$9,MATCH(ROUNDUP((P$1)/10,0)*10,[1]Hugst!$R$4:$W$4,0))))</f>
        <v>#REF!</v>
      </c>
      <c r="Q246" s="168" t="e">
        <f ca="1">IF($C246-Q$1&lt;År1,0,P245*(1-VLOOKUP($A246,[1]Hugst!$R$5:$W$9,MATCH(ROUNDUP((Q$1)/10,0)*10,[1]Hugst!$R$4:$W$4,0))))</f>
        <v>#REF!</v>
      </c>
      <c r="R246" s="168" t="e">
        <f ca="1">IF($C246-R$1&lt;År1,0,Q245*(1-VLOOKUP($A246,[1]Hugst!$R$5:$W$9,MATCH(ROUNDUP((R$1)/10,0)*10,[1]Hugst!$R$4:$W$4,0))))</f>
        <v>#REF!</v>
      </c>
      <c r="S246" s="168" t="e">
        <f ca="1">IF($C246-S$1&lt;År1,0,R245*(1-VLOOKUP($A246,[1]Hugst!$R$5:$W$9,MATCH(ROUNDUP((S$1)/10,0)*10,[1]Hugst!$R$4:$W$4,0))))</f>
        <v>#REF!</v>
      </c>
      <c r="T246" s="168" t="e">
        <f ca="1">IF($C246-T$1&lt;År1,0,S245*(1-VLOOKUP($A246,[1]Hugst!$R$5:$W$9,MATCH(ROUNDUP((T$1)/10,0)*10,[1]Hugst!$R$4:$W$4,0))))</f>
        <v>#REF!</v>
      </c>
      <c r="U246" s="168" t="e">
        <f ca="1">IF($C246-U$1&lt;År1,0,T245*(1-VLOOKUP($A246,[1]Hugst!$R$5:$W$9,MATCH(ROUNDUP((U$1)/10,0)*10,[1]Hugst!$R$4:$W$4,0))))</f>
        <v>#REF!</v>
      </c>
      <c r="V246" s="168" t="e">
        <f ca="1">IF($C246-V$1&lt;År1,0,U245*(1-VLOOKUP($A246,[1]Hugst!$R$5:$W$9,MATCH(ROUNDUP((V$1)/10,0)*10,[1]Hugst!$R$4:$W$4,0))))</f>
        <v>#REF!</v>
      </c>
      <c r="W246" s="168" t="e">
        <f ca="1">IF($C246-W$1&lt;År1,0,V245*(1-VLOOKUP($A246,[1]Hugst!$R$5:$W$9,MATCH(ROUNDUP((W$1)/10,0)*10,[1]Hugst!$R$4:$W$4,0))))</f>
        <v>#REF!</v>
      </c>
      <c r="X246" s="168" t="e">
        <f ca="1">IF($C246-X$1&lt;År1,0,W245*(1-VLOOKUP($A246,[1]Hugst!$R$5:$W$9,MATCH(ROUNDUP((X$1)/10,0)*10,[1]Hugst!$R$4:$W$4,0))))</f>
        <v>#REF!</v>
      </c>
      <c r="Y246" s="168" t="e">
        <f ca="1">IF($C246-Y$1&lt;År1,0,X245*(1-VLOOKUP($A246,[1]Hugst!$R$5:$W$9,MATCH(ROUNDUP((Y$1)/10,0)*10,[1]Hugst!$R$4:$W$4,0))))</f>
        <v>#REF!</v>
      </c>
      <c r="Z246" s="168" t="e">
        <f ca="1">IF($C246-Z$1&lt;År1,0,Y245*(1-VLOOKUP($A246,[1]Hugst!$R$5:$W$9,MATCH(ROUNDUP((Z$1)/10,0)*10,[1]Hugst!$R$4:$W$4,0))))</f>
        <v>#REF!</v>
      </c>
      <c r="AA246" s="168" t="e">
        <f ca="1">IF($C246-AA$1&lt;År1,0,Z245*(1-VLOOKUP($A246,[1]Hugst!$R$5:$W$9,MATCH(ROUNDUP((AA$1)/10,0)*10,[1]Hugst!$R$4:$W$4,0))))</f>
        <v>#REF!</v>
      </c>
      <c r="AB246" s="168" t="e">
        <f ca="1">IF($C246-AB$1&lt;År1,0,AA245*(1-VLOOKUP($A246,[1]Hugst!$R$5:$W$9,MATCH(ROUNDUP((AB$1)/10,0)*10,[1]Hugst!$R$4:$W$4,0))))</f>
        <v>#REF!</v>
      </c>
      <c r="AC246" s="168" t="e">
        <f ca="1">IF($C246-AC$1&lt;År1,0,AB245*(1-VLOOKUP($A246,[1]Hugst!$R$5:$W$9,MATCH(ROUNDUP((AC$1)/10,0)*10,[1]Hugst!$R$4:$W$4,0))))</f>
        <v>#REF!</v>
      </c>
      <c r="AD246" s="168" t="e">
        <f ca="1">IF($C246-AD$1&lt;År1,0,AC245*(1-VLOOKUP($A246,[1]Hugst!$R$5:$W$9,MATCH(ROUNDUP((AD$1)/10,0)*10,[1]Hugst!$R$4:$W$4,0))))</f>
        <v>#REF!</v>
      </c>
      <c r="AE246" s="168" t="e">
        <f ca="1">IF($C246-AE$1&lt;År1,0,AD245*(1-VLOOKUP($A246,[1]Hugst!$R$5:$W$9,MATCH(ROUNDUP((AE$1)/10,0)*10,[1]Hugst!$R$4:$W$4,0))))</f>
        <v>#REF!</v>
      </c>
      <c r="AF246" s="168" t="e">
        <f ca="1">IF($C246-AF$1&lt;År1,0,AE245*(1-VLOOKUP($A246,[1]Hugst!$R$5:$W$9,MATCH(ROUNDUP((AF$1)/10,0)*10,[1]Hugst!$R$4:$W$4,0))))</f>
        <v>#REF!</v>
      </c>
      <c r="AG246" s="168" t="e">
        <f ca="1">IF($C246-AG$1&lt;År1,0,AF245*(1-VLOOKUP($A246,[1]Hugst!$R$5:$W$9,MATCH(ROUNDUP((AG$1)/10,0)*10,[1]Hugst!$R$4:$W$4,0))))</f>
        <v>#REF!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 t="e">
        <f t="shared" ca="1" si="5"/>
        <v>#REF!</v>
      </c>
      <c r="F247" s="168" t="e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#REF!</v>
      </c>
      <c r="G247" s="168" t="e">
        <f ca="1">IF($C247-G$1&lt;År1,0,F246*(1-VLOOKUP($A247,[1]Hugst!$R$5:$W$9,MATCH(ROUNDUP((G$1)/10,0)*10,[1]Hugst!$R$4:$W$4,0))))</f>
        <v>#REF!</v>
      </c>
      <c r="H247" s="168" t="e">
        <f ca="1">IF($C247-H$1&lt;År1,0,G246*(1-VLOOKUP($A247,[1]Hugst!$R$5:$W$9,MATCH(ROUNDUP((H$1)/10,0)*10,[1]Hugst!$R$4:$W$4,0))))</f>
        <v>#REF!</v>
      </c>
      <c r="I247" s="168" t="e">
        <f ca="1">IF($C247-I$1&lt;År1,0,H246*(1-VLOOKUP($A247,[1]Hugst!$R$5:$W$9,MATCH(ROUNDUP((I$1)/10,0)*10,[1]Hugst!$R$4:$W$4,0))))</f>
        <v>#REF!</v>
      </c>
      <c r="J247" s="168" t="e">
        <f ca="1">IF($C247-J$1&lt;År1,0,I246*(1-VLOOKUP($A247,[1]Hugst!$R$5:$W$9,MATCH(ROUNDUP((J$1)/10,0)*10,[1]Hugst!$R$4:$W$4,0))))</f>
        <v>#REF!</v>
      </c>
      <c r="K247" s="168" t="e">
        <f ca="1">IF($C247-K$1&lt;År1,0,J246*(1-VLOOKUP($A247,[1]Hugst!$R$5:$W$9,MATCH(ROUNDUP((K$1)/10,0)*10,[1]Hugst!$R$4:$W$4,0))))</f>
        <v>#REF!</v>
      </c>
      <c r="L247" s="168" t="e">
        <f ca="1">IF($C247-L$1&lt;År1,0,K246*(1-VLOOKUP($A247,[1]Hugst!$R$5:$W$9,MATCH(ROUNDUP((L$1)/10,0)*10,[1]Hugst!$R$4:$W$4,0))))</f>
        <v>#REF!</v>
      </c>
      <c r="M247" s="168" t="e">
        <f ca="1">IF($C247-M$1&lt;År1,0,L246*(1-VLOOKUP($A247,[1]Hugst!$R$5:$W$9,MATCH(ROUNDUP((M$1)/10,0)*10,[1]Hugst!$R$4:$W$4,0))))</f>
        <v>#REF!</v>
      </c>
      <c r="N247" s="168" t="e">
        <f ca="1">IF($C247-N$1&lt;År1,0,M246*(1-VLOOKUP($A247,[1]Hugst!$R$5:$W$9,MATCH(ROUNDUP((N$1)/10,0)*10,[1]Hugst!$R$4:$W$4,0))))</f>
        <v>#REF!</v>
      </c>
      <c r="O247" s="168" t="e">
        <f ca="1">IF($C247-O$1&lt;År1,0,N246*(1-VLOOKUP($A247,[1]Hugst!$R$5:$W$9,MATCH(ROUNDUP((O$1)/10,0)*10,[1]Hugst!$R$4:$W$4,0))))</f>
        <v>#REF!</v>
      </c>
      <c r="P247" s="168" t="e">
        <f ca="1">IF($C247-P$1&lt;År1,0,O246*(1-VLOOKUP($A247,[1]Hugst!$R$5:$W$9,MATCH(ROUNDUP((P$1)/10,0)*10,[1]Hugst!$R$4:$W$4,0))))</f>
        <v>#REF!</v>
      </c>
      <c r="Q247" s="168" t="e">
        <f ca="1">IF($C247-Q$1&lt;År1,0,P246*(1-VLOOKUP($A247,[1]Hugst!$R$5:$W$9,MATCH(ROUNDUP((Q$1)/10,0)*10,[1]Hugst!$R$4:$W$4,0))))</f>
        <v>#REF!</v>
      </c>
      <c r="R247" s="168" t="e">
        <f ca="1">IF($C247-R$1&lt;År1,0,Q246*(1-VLOOKUP($A247,[1]Hugst!$R$5:$W$9,MATCH(ROUNDUP((R$1)/10,0)*10,[1]Hugst!$R$4:$W$4,0))))</f>
        <v>#REF!</v>
      </c>
      <c r="S247" s="168" t="e">
        <f ca="1">IF($C247-S$1&lt;År1,0,R246*(1-VLOOKUP($A247,[1]Hugst!$R$5:$W$9,MATCH(ROUNDUP((S$1)/10,0)*10,[1]Hugst!$R$4:$W$4,0))))</f>
        <v>#REF!</v>
      </c>
      <c r="T247" s="168" t="e">
        <f ca="1">IF($C247-T$1&lt;År1,0,S246*(1-VLOOKUP($A247,[1]Hugst!$R$5:$W$9,MATCH(ROUNDUP((T$1)/10,0)*10,[1]Hugst!$R$4:$W$4,0))))</f>
        <v>#REF!</v>
      </c>
      <c r="U247" s="168" t="e">
        <f ca="1">IF($C247-U$1&lt;År1,0,T246*(1-VLOOKUP($A247,[1]Hugst!$R$5:$W$9,MATCH(ROUNDUP((U$1)/10,0)*10,[1]Hugst!$R$4:$W$4,0))))</f>
        <v>#REF!</v>
      </c>
      <c r="V247" s="168" t="e">
        <f ca="1">IF($C247-V$1&lt;År1,0,U246*(1-VLOOKUP($A247,[1]Hugst!$R$5:$W$9,MATCH(ROUNDUP((V$1)/10,0)*10,[1]Hugst!$R$4:$W$4,0))))</f>
        <v>#REF!</v>
      </c>
      <c r="W247" s="168" t="e">
        <f ca="1">IF($C247-W$1&lt;År1,0,V246*(1-VLOOKUP($A247,[1]Hugst!$R$5:$W$9,MATCH(ROUNDUP((W$1)/10,0)*10,[1]Hugst!$R$4:$W$4,0))))</f>
        <v>#REF!</v>
      </c>
      <c r="X247" s="168" t="e">
        <f ca="1">IF($C247-X$1&lt;År1,0,W246*(1-VLOOKUP($A247,[1]Hugst!$R$5:$W$9,MATCH(ROUNDUP((X$1)/10,0)*10,[1]Hugst!$R$4:$W$4,0))))</f>
        <v>#REF!</v>
      </c>
      <c r="Y247" s="168" t="e">
        <f ca="1">IF($C247-Y$1&lt;År1,0,X246*(1-VLOOKUP($A247,[1]Hugst!$R$5:$W$9,MATCH(ROUNDUP((Y$1)/10,0)*10,[1]Hugst!$R$4:$W$4,0))))</f>
        <v>#REF!</v>
      </c>
      <c r="Z247" s="168" t="e">
        <f ca="1">IF($C247-Z$1&lt;År1,0,Y246*(1-VLOOKUP($A247,[1]Hugst!$R$5:$W$9,MATCH(ROUNDUP((Z$1)/10,0)*10,[1]Hugst!$R$4:$W$4,0))))</f>
        <v>#REF!</v>
      </c>
      <c r="AA247" s="168" t="e">
        <f ca="1">IF($C247-AA$1&lt;År1,0,Z246*(1-VLOOKUP($A247,[1]Hugst!$R$5:$W$9,MATCH(ROUNDUP((AA$1)/10,0)*10,[1]Hugst!$R$4:$W$4,0))))</f>
        <v>#REF!</v>
      </c>
      <c r="AB247" s="168" t="e">
        <f ca="1">IF($C247-AB$1&lt;År1,0,AA246*(1-VLOOKUP($A247,[1]Hugst!$R$5:$W$9,MATCH(ROUNDUP((AB$1)/10,0)*10,[1]Hugst!$R$4:$W$4,0))))</f>
        <v>#REF!</v>
      </c>
      <c r="AC247" s="168" t="e">
        <f ca="1">IF($C247-AC$1&lt;År1,0,AB246*(1-VLOOKUP($A247,[1]Hugst!$R$5:$W$9,MATCH(ROUNDUP((AC$1)/10,0)*10,[1]Hugst!$R$4:$W$4,0))))</f>
        <v>#REF!</v>
      </c>
      <c r="AD247" s="168" t="e">
        <f ca="1">IF($C247-AD$1&lt;År1,0,AC246*(1-VLOOKUP($A247,[1]Hugst!$R$5:$W$9,MATCH(ROUNDUP((AD$1)/10,0)*10,[1]Hugst!$R$4:$W$4,0))))</f>
        <v>#REF!</v>
      </c>
      <c r="AE247" s="168" t="e">
        <f ca="1">IF($C247-AE$1&lt;År1,0,AD246*(1-VLOOKUP($A247,[1]Hugst!$R$5:$W$9,MATCH(ROUNDUP((AE$1)/10,0)*10,[1]Hugst!$R$4:$W$4,0))))</f>
        <v>#REF!</v>
      </c>
      <c r="AF247" s="168" t="e">
        <f ca="1">IF($C247-AF$1&lt;År1,0,AE246*(1-VLOOKUP($A247,[1]Hugst!$R$5:$W$9,MATCH(ROUNDUP((AF$1)/10,0)*10,[1]Hugst!$R$4:$W$4,0))))</f>
        <v>#REF!</v>
      </c>
      <c r="AG247" s="168" t="e">
        <f ca="1">IF($C247-AG$1&lt;År1,0,AF246*(1-VLOOKUP($A247,[1]Hugst!$R$5:$W$9,MATCH(ROUNDUP((AG$1)/10,0)*10,[1]Hugst!$R$4:$W$4,0))))</f>
        <v>#REF!</v>
      </c>
      <c r="AH247" s="168" t="e">
        <f ca="1">IF($C247-AH$1&lt;År1,0,AG246*(1-VLOOKUP($A247,[1]Hugst!$R$5:$W$9,MATCH(ROUNDUP((AH$1)/10,0)*10,[1]Hugst!$R$4:$W$4,0))))</f>
        <v>#REF!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 t="e">
        <f t="shared" ca="1" si="5"/>
        <v>#REF!</v>
      </c>
      <c r="F248" s="168" t="e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#REF!</v>
      </c>
      <c r="G248" s="168" t="e">
        <f ca="1">IF($C248-G$1&lt;År1,0,F247*(1-VLOOKUP($A248,[1]Hugst!$R$5:$W$9,MATCH(ROUNDUP((G$1)/10,0)*10,[1]Hugst!$R$4:$W$4,0))))</f>
        <v>#REF!</v>
      </c>
      <c r="H248" s="168" t="e">
        <f ca="1">IF($C248-H$1&lt;År1,0,G247*(1-VLOOKUP($A248,[1]Hugst!$R$5:$W$9,MATCH(ROUNDUP((H$1)/10,0)*10,[1]Hugst!$R$4:$W$4,0))))</f>
        <v>#REF!</v>
      </c>
      <c r="I248" s="168" t="e">
        <f ca="1">IF($C248-I$1&lt;År1,0,H247*(1-VLOOKUP($A248,[1]Hugst!$R$5:$W$9,MATCH(ROUNDUP((I$1)/10,0)*10,[1]Hugst!$R$4:$W$4,0))))</f>
        <v>#REF!</v>
      </c>
      <c r="J248" s="168" t="e">
        <f ca="1">IF($C248-J$1&lt;År1,0,I247*(1-VLOOKUP($A248,[1]Hugst!$R$5:$W$9,MATCH(ROUNDUP((J$1)/10,0)*10,[1]Hugst!$R$4:$W$4,0))))</f>
        <v>#REF!</v>
      </c>
      <c r="K248" s="168" t="e">
        <f ca="1">IF($C248-K$1&lt;År1,0,J247*(1-VLOOKUP($A248,[1]Hugst!$R$5:$W$9,MATCH(ROUNDUP((K$1)/10,0)*10,[1]Hugst!$R$4:$W$4,0))))</f>
        <v>#REF!</v>
      </c>
      <c r="L248" s="168" t="e">
        <f ca="1">IF($C248-L$1&lt;År1,0,K247*(1-VLOOKUP($A248,[1]Hugst!$R$5:$W$9,MATCH(ROUNDUP((L$1)/10,0)*10,[1]Hugst!$R$4:$W$4,0))))</f>
        <v>#REF!</v>
      </c>
      <c r="M248" s="168" t="e">
        <f ca="1">IF($C248-M$1&lt;År1,0,L247*(1-VLOOKUP($A248,[1]Hugst!$R$5:$W$9,MATCH(ROUNDUP((M$1)/10,0)*10,[1]Hugst!$R$4:$W$4,0))))</f>
        <v>#REF!</v>
      </c>
      <c r="N248" s="168" t="e">
        <f ca="1">IF($C248-N$1&lt;År1,0,M247*(1-VLOOKUP($A248,[1]Hugst!$R$5:$W$9,MATCH(ROUNDUP((N$1)/10,0)*10,[1]Hugst!$R$4:$W$4,0))))</f>
        <v>#REF!</v>
      </c>
      <c r="O248" s="168" t="e">
        <f ca="1">IF($C248-O$1&lt;År1,0,N247*(1-VLOOKUP($A248,[1]Hugst!$R$5:$W$9,MATCH(ROUNDUP((O$1)/10,0)*10,[1]Hugst!$R$4:$W$4,0))))</f>
        <v>#REF!</v>
      </c>
      <c r="P248" s="168" t="e">
        <f ca="1">IF($C248-P$1&lt;År1,0,O247*(1-VLOOKUP($A248,[1]Hugst!$R$5:$W$9,MATCH(ROUNDUP((P$1)/10,0)*10,[1]Hugst!$R$4:$W$4,0))))</f>
        <v>#REF!</v>
      </c>
      <c r="Q248" s="168" t="e">
        <f ca="1">IF($C248-Q$1&lt;År1,0,P247*(1-VLOOKUP($A248,[1]Hugst!$R$5:$W$9,MATCH(ROUNDUP((Q$1)/10,0)*10,[1]Hugst!$R$4:$W$4,0))))</f>
        <v>#REF!</v>
      </c>
      <c r="R248" s="168" t="e">
        <f ca="1">IF($C248-R$1&lt;År1,0,Q247*(1-VLOOKUP($A248,[1]Hugst!$R$5:$W$9,MATCH(ROUNDUP((R$1)/10,0)*10,[1]Hugst!$R$4:$W$4,0))))</f>
        <v>#REF!</v>
      </c>
      <c r="S248" s="168" t="e">
        <f ca="1">IF($C248-S$1&lt;År1,0,R247*(1-VLOOKUP($A248,[1]Hugst!$R$5:$W$9,MATCH(ROUNDUP((S$1)/10,0)*10,[1]Hugst!$R$4:$W$4,0))))</f>
        <v>#REF!</v>
      </c>
      <c r="T248" s="168" t="e">
        <f ca="1">IF($C248-T$1&lt;År1,0,S247*(1-VLOOKUP($A248,[1]Hugst!$R$5:$W$9,MATCH(ROUNDUP((T$1)/10,0)*10,[1]Hugst!$R$4:$W$4,0))))</f>
        <v>#REF!</v>
      </c>
      <c r="U248" s="168" t="e">
        <f ca="1">IF($C248-U$1&lt;År1,0,T247*(1-VLOOKUP($A248,[1]Hugst!$R$5:$W$9,MATCH(ROUNDUP((U$1)/10,0)*10,[1]Hugst!$R$4:$W$4,0))))</f>
        <v>#REF!</v>
      </c>
      <c r="V248" s="168" t="e">
        <f ca="1">IF($C248-V$1&lt;År1,0,U247*(1-VLOOKUP($A248,[1]Hugst!$R$5:$W$9,MATCH(ROUNDUP((V$1)/10,0)*10,[1]Hugst!$R$4:$W$4,0))))</f>
        <v>#REF!</v>
      </c>
      <c r="W248" s="168" t="e">
        <f ca="1">IF($C248-W$1&lt;År1,0,V247*(1-VLOOKUP($A248,[1]Hugst!$R$5:$W$9,MATCH(ROUNDUP((W$1)/10,0)*10,[1]Hugst!$R$4:$W$4,0))))</f>
        <v>#REF!</v>
      </c>
      <c r="X248" s="168" t="e">
        <f ca="1">IF($C248-X$1&lt;År1,0,W247*(1-VLOOKUP($A248,[1]Hugst!$R$5:$W$9,MATCH(ROUNDUP((X$1)/10,0)*10,[1]Hugst!$R$4:$W$4,0))))</f>
        <v>#REF!</v>
      </c>
      <c r="Y248" s="168" t="e">
        <f ca="1">IF($C248-Y$1&lt;År1,0,X247*(1-VLOOKUP($A248,[1]Hugst!$R$5:$W$9,MATCH(ROUNDUP((Y$1)/10,0)*10,[1]Hugst!$R$4:$W$4,0))))</f>
        <v>#REF!</v>
      </c>
      <c r="Z248" s="168" t="e">
        <f ca="1">IF($C248-Z$1&lt;År1,0,Y247*(1-VLOOKUP($A248,[1]Hugst!$R$5:$W$9,MATCH(ROUNDUP((Z$1)/10,0)*10,[1]Hugst!$R$4:$W$4,0))))</f>
        <v>#REF!</v>
      </c>
      <c r="AA248" s="168" t="e">
        <f ca="1">IF($C248-AA$1&lt;År1,0,Z247*(1-VLOOKUP($A248,[1]Hugst!$R$5:$W$9,MATCH(ROUNDUP((AA$1)/10,0)*10,[1]Hugst!$R$4:$W$4,0))))</f>
        <v>#REF!</v>
      </c>
      <c r="AB248" s="168" t="e">
        <f ca="1">IF($C248-AB$1&lt;År1,0,AA247*(1-VLOOKUP($A248,[1]Hugst!$R$5:$W$9,MATCH(ROUNDUP((AB$1)/10,0)*10,[1]Hugst!$R$4:$W$4,0))))</f>
        <v>#REF!</v>
      </c>
      <c r="AC248" s="168" t="e">
        <f ca="1">IF($C248-AC$1&lt;År1,0,AB247*(1-VLOOKUP($A248,[1]Hugst!$R$5:$W$9,MATCH(ROUNDUP((AC$1)/10,0)*10,[1]Hugst!$R$4:$W$4,0))))</f>
        <v>#REF!</v>
      </c>
      <c r="AD248" s="168" t="e">
        <f ca="1">IF($C248-AD$1&lt;År1,0,AC247*(1-VLOOKUP($A248,[1]Hugst!$R$5:$W$9,MATCH(ROUNDUP((AD$1)/10,0)*10,[1]Hugst!$R$4:$W$4,0))))</f>
        <v>#REF!</v>
      </c>
      <c r="AE248" s="168" t="e">
        <f ca="1">IF($C248-AE$1&lt;År1,0,AD247*(1-VLOOKUP($A248,[1]Hugst!$R$5:$W$9,MATCH(ROUNDUP((AE$1)/10,0)*10,[1]Hugst!$R$4:$W$4,0))))</f>
        <v>#REF!</v>
      </c>
      <c r="AF248" s="168" t="e">
        <f ca="1">IF($C248-AF$1&lt;År1,0,AE247*(1-VLOOKUP($A248,[1]Hugst!$R$5:$W$9,MATCH(ROUNDUP((AF$1)/10,0)*10,[1]Hugst!$R$4:$W$4,0))))</f>
        <v>#REF!</v>
      </c>
      <c r="AG248" s="168" t="e">
        <f ca="1">IF($C248-AG$1&lt;År1,0,AF247*(1-VLOOKUP($A248,[1]Hugst!$R$5:$W$9,MATCH(ROUNDUP((AG$1)/10,0)*10,[1]Hugst!$R$4:$W$4,0))))</f>
        <v>#REF!</v>
      </c>
      <c r="AH248" s="168" t="e">
        <f ca="1">IF($C248-AH$1&lt;År1,0,AG247*(1-VLOOKUP($A248,[1]Hugst!$R$5:$W$9,MATCH(ROUNDUP((AH$1)/10,0)*10,[1]Hugst!$R$4:$W$4,0))))</f>
        <v>#REF!</v>
      </c>
      <c r="AI248" s="168" t="e">
        <f ca="1">IF($C248-AI$1&lt;År1,0,AH247*(1-VLOOKUP($A248,[1]Hugst!$R$5:$W$9,MATCH(ROUNDUP((AI$1)/10,0)*10,[1]Hugst!$R$4:$W$4,0))))</f>
        <v>#REF!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 t="e">
        <f ca="1">IF(C249=2020,SUM(G249:AJ249),SUM(F248:AJ248)-SUM(G249:AJ249))</f>
        <v>#REF!</v>
      </c>
      <c r="F249" s="168" t="e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#REF!</v>
      </c>
      <c r="G249" s="168" t="e">
        <f ca="1">IF($C249-G$1&lt;År1,0,F248*(1-VLOOKUP($A249,[1]Hugst!$R$5:$W$9,MATCH(ROUNDUP((G$1)/10,0)*10,[1]Hugst!$R$4:$W$4,0))))</f>
        <v>#REF!</v>
      </c>
      <c r="H249" s="168" t="e">
        <f ca="1">IF($C249-H$1&lt;År1,0,G248*(1-VLOOKUP($A249,[1]Hugst!$R$5:$W$9,MATCH(ROUNDUP((H$1)/10,0)*10,[1]Hugst!$R$4:$W$4,0))))</f>
        <v>#REF!</v>
      </c>
      <c r="I249" s="168" t="e">
        <f ca="1">IF($C249-I$1&lt;År1,0,H248*(1-VLOOKUP($A249,[1]Hugst!$R$5:$W$9,MATCH(ROUNDUP((I$1)/10,0)*10,[1]Hugst!$R$4:$W$4,0))))</f>
        <v>#REF!</v>
      </c>
      <c r="J249" s="168" t="e">
        <f ca="1">IF($C249-J$1&lt;År1,0,I248*(1-VLOOKUP($A249,[1]Hugst!$R$5:$W$9,MATCH(ROUNDUP((J$1)/10,0)*10,[1]Hugst!$R$4:$W$4,0))))</f>
        <v>#REF!</v>
      </c>
      <c r="K249" s="168" t="e">
        <f ca="1">IF($C249-K$1&lt;År1,0,J248*(1-VLOOKUP($A249,[1]Hugst!$R$5:$W$9,MATCH(ROUNDUP((K$1)/10,0)*10,[1]Hugst!$R$4:$W$4,0))))</f>
        <v>#REF!</v>
      </c>
      <c r="L249" s="168" t="e">
        <f ca="1">IF($C249-L$1&lt;År1,0,K248*(1-VLOOKUP($A249,[1]Hugst!$R$5:$W$9,MATCH(ROUNDUP((L$1)/10,0)*10,[1]Hugst!$R$4:$W$4,0))))</f>
        <v>#REF!</v>
      </c>
      <c r="M249" s="168" t="e">
        <f ca="1">IF($C249-M$1&lt;År1,0,L248*(1-VLOOKUP($A249,[1]Hugst!$R$5:$W$9,MATCH(ROUNDUP((M$1)/10,0)*10,[1]Hugst!$R$4:$W$4,0))))</f>
        <v>#REF!</v>
      </c>
      <c r="N249" s="168" t="e">
        <f ca="1">IF($C249-N$1&lt;År1,0,M248*(1-VLOOKUP($A249,[1]Hugst!$R$5:$W$9,MATCH(ROUNDUP((N$1)/10,0)*10,[1]Hugst!$R$4:$W$4,0))))</f>
        <v>#REF!</v>
      </c>
      <c r="O249" s="168" t="e">
        <f ca="1">IF($C249-O$1&lt;År1,0,N248*(1-VLOOKUP($A249,[1]Hugst!$R$5:$W$9,MATCH(ROUNDUP((O$1)/10,0)*10,[1]Hugst!$R$4:$W$4,0))))</f>
        <v>#REF!</v>
      </c>
      <c r="P249" s="168" t="e">
        <f ca="1">IF($C249-P$1&lt;År1,0,O248*(1-VLOOKUP($A249,[1]Hugst!$R$5:$W$9,MATCH(ROUNDUP((P$1)/10,0)*10,[1]Hugst!$R$4:$W$4,0))))</f>
        <v>#REF!</v>
      </c>
      <c r="Q249" s="168" t="e">
        <f ca="1">IF($C249-Q$1&lt;År1,0,P248*(1-VLOOKUP($A249,[1]Hugst!$R$5:$W$9,MATCH(ROUNDUP((Q$1)/10,0)*10,[1]Hugst!$R$4:$W$4,0))))</f>
        <v>#REF!</v>
      </c>
      <c r="R249" s="168" t="e">
        <f ca="1">IF($C249-R$1&lt;År1,0,Q248*(1-VLOOKUP($A249,[1]Hugst!$R$5:$W$9,MATCH(ROUNDUP((R$1)/10,0)*10,[1]Hugst!$R$4:$W$4,0))))</f>
        <v>#REF!</v>
      </c>
      <c r="S249" s="168" t="e">
        <f ca="1">IF($C249-S$1&lt;År1,0,R248*(1-VLOOKUP($A249,[1]Hugst!$R$5:$W$9,MATCH(ROUNDUP((S$1)/10,0)*10,[1]Hugst!$R$4:$W$4,0))))</f>
        <v>#REF!</v>
      </c>
      <c r="T249" s="168" t="e">
        <f ca="1">IF($C249-T$1&lt;År1,0,S248*(1-VLOOKUP($A249,[1]Hugst!$R$5:$W$9,MATCH(ROUNDUP((T$1)/10,0)*10,[1]Hugst!$R$4:$W$4,0))))</f>
        <v>#REF!</v>
      </c>
      <c r="U249" s="168" t="e">
        <f ca="1">IF($C249-U$1&lt;År1,0,T248*(1-VLOOKUP($A249,[1]Hugst!$R$5:$W$9,MATCH(ROUNDUP((U$1)/10,0)*10,[1]Hugst!$R$4:$W$4,0))))</f>
        <v>#REF!</v>
      </c>
      <c r="V249" s="168" t="e">
        <f ca="1">IF($C249-V$1&lt;År1,0,U248*(1-VLOOKUP($A249,[1]Hugst!$R$5:$W$9,MATCH(ROUNDUP((V$1)/10,0)*10,[1]Hugst!$R$4:$W$4,0))))</f>
        <v>#REF!</v>
      </c>
      <c r="W249" s="168" t="e">
        <f ca="1">IF($C249-W$1&lt;År1,0,V248*(1-VLOOKUP($A249,[1]Hugst!$R$5:$W$9,MATCH(ROUNDUP((W$1)/10,0)*10,[1]Hugst!$R$4:$W$4,0))))</f>
        <v>#REF!</v>
      </c>
      <c r="X249" s="168" t="e">
        <f ca="1">IF($C249-X$1&lt;År1,0,W248*(1-VLOOKUP($A249,[1]Hugst!$R$5:$W$9,MATCH(ROUNDUP((X$1)/10,0)*10,[1]Hugst!$R$4:$W$4,0))))</f>
        <v>#REF!</v>
      </c>
      <c r="Y249" s="168" t="e">
        <f ca="1">IF($C249-Y$1&lt;År1,0,X248*(1-VLOOKUP($A249,[1]Hugst!$R$5:$W$9,MATCH(ROUNDUP((Y$1)/10,0)*10,[1]Hugst!$R$4:$W$4,0))))</f>
        <v>#REF!</v>
      </c>
      <c r="Z249" s="168" t="e">
        <f ca="1">IF($C249-Z$1&lt;År1,0,Y248*(1-VLOOKUP($A249,[1]Hugst!$R$5:$W$9,MATCH(ROUNDUP((Z$1)/10,0)*10,[1]Hugst!$R$4:$W$4,0))))</f>
        <v>#REF!</v>
      </c>
      <c r="AA249" s="168" t="e">
        <f ca="1">IF($C249-AA$1&lt;År1,0,Z248*(1-VLOOKUP($A249,[1]Hugst!$R$5:$W$9,MATCH(ROUNDUP((AA$1)/10,0)*10,[1]Hugst!$R$4:$W$4,0))))</f>
        <v>#REF!</v>
      </c>
      <c r="AB249" s="168" t="e">
        <f ca="1">IF($C249-AB$1&lt;År1,0,AA248*(1-VLOOKUP($A249,[1]Hugst!$R$5:$W$9,MATCH(ROUNDUP((AB$1)/10,0)*10,[1]Hugst!$R$4:$W$4,0))))</f>
        <v>#REF!</v>
      </c>
      <c r="AC249" s="168" t="e">
        <f ca="1">IF($C249-AC$1&lt;År1,0,AB248*(1-VLOOKUP($A249,[1]Hugst!$R$5:$W$9,MATCH(ROUNDUP((AC$1)/10,0)*10,[1]Hugst!$R$4:$W$4,0))))</f>
        <v>#REF!</v>
      </c>
      <c r="AD249" s="168" t="e">
        <f ca="1">IF($C249-AD$1&lt;År1,0,AC248*(1-VLOOKUP($A249,[1]Hugst!$R$5:$W$9,MATCH(ROUNDUP((AD$1)/10,0)*10,[1]Hugst!$R$4:$W$4,0))))</f>
        <v>#REF!</v>
      </c>
      <c r="AE249" s="168" t="e">
        <f ca="1">IF($C249-AE$1&lt;År1,0,AD248*(1-VLOOKUP($A249,[1]Hugst!$R$5:$W$9,MATCH(ROUNDUP((AE$1)/10,0)*10,[1]Hugst!$R$4:$W$4,0))))</f>
        <v>#REF!</v>
      </c>
      <c r="AF249" s="168" t="e">
        <f ca="1">IF($C249-AF$1&lt;År1,0,AE248*(1-VLOOKUP($A249,[1]Hugst!$R$5:$W$9,MATCH(ROUNDUP((AF$1)/10,0)*10,[1]Hugst!$R$4:$W$4,0))))</f>
        <v>#REF!</v>
      </c>
      <c r="AG249" s="168" t="e">
        <f ca="1">IF($C249-AG$1&lt;År1,0,AF248*(1-VLOOKUP($A249,[1]Hugst!$R$5:$W$9,MATCH(ROUNDUP((AG$1)/10,0)*10,[1]Hugst!$R$4:$W$4,0))))</f>
        <v>#REF!</v>
      </c>
      <c r="AH249" s="168" t="e">
        <f ca="1">IF($C249-AH$1&lt;År1,0,AG248*(1-VLOOKUP($A249,[1]Hugst!$R$5:$W$9,MATCH(ROUNDUP((AH$1)/10,0)*10,[1]Hugst!$R$4:$W$4,0))))</f>
        <v>#REF!</v>
      </c>
      <c r="AI249" s="168" t="e">
        <f ca="1">IF($C249-AI$1&lt;År1,0,AH248*(1-VLOOKUP($A249,[1]Hugst!$R$5:$W$9,MATCH(ROUNDUP((AI$1)/10,0)*10,[1]Hugst!$R$4:$W$4,0))))</f>
        <v>#REF!</v>
      </c>
      <c r="AJ249" s="168" t="e">
        <f ca="1">IF($C249-AJ$1&lt;År1,0,AI248*(1-VLOOKUP($A249,[1]Hugst!$R$5:$W$9,MATCH(ROUNDUP((AJ$1)/10,0)*10,[1]Hugst!$R$4:$W$4,0))))</f>
        <v>#REF!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 t="e">
        <f t="shared" ref="E251:E280" ca="1" si="6">IF(C251=2020,SUM(G251:AJ251),SUM(F250:AJ250)-SUM(G251:AJ251))</f>
        <v>#REF!</v>
      </c>
      <c r="F251" s="168" t="e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#REF!</v>
      </c>
      <c r="G251" s="168" t="e">
        <f ca="1">IF($C251-G$1&lt;År1,0,F250*(1-VLOOKUP($A251,[1]Hugst!$R$5:$W$9,MATCH(ROUNDUP((G$1)/10,0)*10,[1]Hugst!$R$4:$W$4,0))))</f>
        <v>#REF!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 t="e">
        <f t="shared" ca="1" si="6"/>
        <v>#REF!</v>
      </c>
      <c r="F252" s="168" t="e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#REF!</v>
      </c>
      <c r="G252" s="168" t="e">
        <f ca="1">IF($C252-G$1&lt;År1,0,F251*(1-VLOOKUP($A252,[1]Hugst!$R$5:$W$9,MATCH(ROUNDUP((G$1)/10,0)*10,[1]Hugst!$R$4:$W$4,0))))</f>
        <v>#REF!</v>
      </c>
      <c r="H252" s="168" t="e">
        <f ca="1">IF($C252-H$1&lt;År1,0,G251*(1-VLOOKUP($A252,[1]Hugst!$R$5:$W$9,MATCH(ROUNDUP((H$1)/10,0)*10,[1]Hugst!$R$4:$W$4,0))))</f>
        <v>#REF!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 t="e">
        <f t="shared" ca="1" si="6"/>
        <v>#REF!</v>
      </c>
      <c r="F253" s="168" t="e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#REF!</v>
      </c>
      <c r="G253" s="168" t="e">
        <f ca="1">IF($C253-G$1&lt;År1,0,F252*(1-VLOOKUP($A253,[1]Hugst!$R$5:$W$9,MATCH(ROUNDUP((G$1)/10,0)*10,[1]Hugst!$R$4:$W$4,0))))</f>
        <v>#REF!</v>
      </c>
      <c r="H253" s="168" t="e">
        <f ca="1">IF($C253-H$1&lt;År1,0,G252*(1-VLOOKUP($A253,[1]Hugst!$R$5:$W$9,MATCH(ROUNDUP((H$1)/10,0)*10,[1]Hugst!$R$4:$W$4,0))))</f>
        <v>#REF!</v>
      </c>
      <c r="I253" s="168" t="e">
        <f ca="1">IF($C253-I$1&lt;År1,0,H252*(1-VLOOKUP($A253,[1]Hugst!$R$5:$W$9,MATCH(ROUNDUP((I$1)/10,0)*10,[1]Hugst!$R$4:$W$4,0))))</f>
        <v>#REF!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 t="e">
        <f t="shared" ca="1" si="6"/>
        <v>#REF!</v>
      </c>
      <c r="F254" s="168" t="e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#REF!</v>
      </c>
      <c r="G254" s="168" t="e">
        <f ca="1">IF($C254-G$1&lt;År1,0,F253*(1-VLOOKUP($A254,[1]Hugst!$R$5:$W$9,MATCH(ROUNDUP((G$1)/10,0)*10,[1]Hugst!$R$4:$W$4,0))))</f>
        <v>#REF!</v>
      </c>
      <c r="H254" s="168" t="e">
        <f ca="1">IF($C254-H$1&lt;År1,0,G253*(1-VLOOKUP($A254,[1]Hugst!$R$5:$W$9,MATCH(ROUNDUP((H$1)/10,0)*10,[1]Hugst!$R$4:$W$4,0))))</f>
        <v>#REF!</v>
      </c>
      <c r="I254" s="168" t="e">
        <f ca="1">IF($C254-I$1&lt;År1,0,H253*(1-VLOOKUP($A254,[1]Hugst!$R$5:$W$9,MATCH(ROUNDUP((I$1)/10,0)*10,[1]Hugst!$R$4:$W$4,0))))</f>
        <v>#REF!</v>
      </c>
      <c r="J254" s="168" t="e">
        <f ca="1">IF($C254-J$1&lt;År1,0,I253*(1-VLOOKUP($A254,[1]Hugst!$R$5:$W$9,MATCH(ROUNDUP((J$1)/10,0)*10,[1]Hugst!$R$4:$W$4,0))))</f>
        <v>#REF!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 t="e">
        <f t="shared" ca="1" si="6"/>
        <v>#REF!</v>
      </c>
      <c r="F255" s="168" t="e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#REF!</v>
      </c>
      <c r="G255" s="168" t="e">
        <f ca="1">IF($C255-G$1&lt;År1,0,F254*(1-VLOOKUP($A255,[1]Hugst!$R$5:$W$9,MATCH(ROUNDUP((G$1)/10,0)*10,[1]Hugst!$R$4:$W$4,0))))</f>
        <v>#REF!</v>
      </c>
      <c r="H255" s="168" t="e">
        <f ca="1">IF($C255-H$1&lt;År1,0,G254*(1-VLOOKUP($A255,[1]Hugst!$R$5:$W$9,MATCH(ROUNDUP((H$1)/10,0)*10,[1]Hugst!$R$4:$W$4,0))))</f>
        <v>#REF!</v>
      </c>
      <c r="I255" s="168" t="e">
        <f ca="1">IF($C255-I$1&lt;År1,0,H254*(1-VLOOKUP($A255,[1]Hugst!$R$5:$W$9,MATCH(ROUNDUP((I$1)/10,0)*10,[1]Hugst!$R$4:$W$4,0))))</f>
        <v>#REF!</v>
      </c>
      <c r="J255" s="168" t="e">
        <f ca="1">IF($C255-J$1&lt;År1,0,I254*(1-VLOOKUP($A255,[1]Hugst!$R$5:$W$9,MATCH(ROUNDUP((J$1)/10,0)*10,[1]Hugst!$R$4:$W$4,0))))</f>
        <v>#REF!</v>
      </c>
      <c r="K255" s="168" t="e">
        <f ca="1">IF($C255-K$1&lt;År1,0,J254*(1-VLOOKUP($A255,[1]Hugst!$R$5:$W$9,MATCH(ROUNDUP((K$1)/10,0)*10,[1]Hugst!$R$4:$W$4,0))))</f>
        <v>#REF!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 t="e">
        <f t="shared" ca="1" si="6"/>
        <v>#REF!</v>
      </c>
      <c r="F256" s="168" t="e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#REF!</v>
      </c>
      <c r="G256" s="168" t="e">
        <f ca="1">IF($C256-G$1&lt;År1,0,F255*(1-VLOOKUP($A256,[1]Hugst!$R$5:$W$9,MATCH(ROUNDUP((G$1)/10,0)*10,[1]Hugst!$R$4:$W$4,0))))</f>
        <v>#REF!</v>
      </c>
      <c r="H256" s="168" t="e">
        <f ca="1">IF($C256-H$1&lt;År1,0,G255*(1-VLOOKUP($A256,[1]Hugst!$R$5:$W$9,MATCH(ROUNDUP((H$1)/10,0)*10,[1]Hugst!$R$4:$W$4,0))))</f>
        <v>#REF!</v>
      </c>
      <c r="I256" s="168" t="e">
        <f ca="1">IF($C256-I$1&lt;År1,0,H255*(1-VLOOKUP($A256,[1]Hugst!$R$5:$W$9,MATCH(ROUNDUP((I$1)/10,0)*10,[1]Hugst!$R$4:$W$4,0))))</f>
        <v>#REF!</v>
      </c>
      <c r="J256" s="168" t="e">
        <f ca="1">IF($C256-J$1&lt;År1,0,I255*(1-VLOOKUP($A256,[1]Hugst!$R$5:$W$9,MATCH(ROUNDUP((J$1)/10,0)*10,[1]Hugst!$R$4:$W$4,0))))</f>
        <v>#REF!</v>
      </c>
      <c r="K256" s="168" t="e">
        <f ca="1">IF($C256-K$1&lt;År1,0,J255*(1-VLOOKUP($A256,[1]Hugst!$R$5:$W$9,MATCH(ROUNDUP((K$1)/10,0)*10,[1]Hugst!$R$4:$W$4,0))))</f>
        <v>#REF!</v>
      </c>
      <c r="L256" s="168" t="e">
        <f ca="1">IF($C256-L$1&lt;År1,0,K255*(1-VLOOKUP($A256,[1]Hugst!$R$5:$W$9,MATCH(ROUNDUP((L$1)/10,0)*10,[1]Hugst!$R$4:$W$4,0))))</f>
        <v>#REF!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 t="e">
        <f t="shared" ca="1" si="6"/>
        <v>#REF!</v>
      </c>
      <c r="F257" s="168" t="e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#REF!</v>
      </c>
      <c r="G257" s="168" t="e">
        <f ca="1">IF($C257-G$1&lt;År1,0,F256*(1-VLOOKUP($A257,[1]Hugst!$R$5:$W$9,MATCH(ROUNDUP((G$1)/10,0)*10,[1]Hugst!$R$4:$W$4,0))))</f>
        <v>#REF!</v>
      </c>
      <c r="H257" s="168" t="e">
        <f ca="1">IF($C257-H$1&lt;År1,0,G256*(1-VLOOKUP($A257,[1]Hugst!$R$5:$W$9,MATCH(ROUNDUP((H$1)/10,0)*10,[1]Hugst!$R$4:$W$4,0))))</f>
        <v>#REF!</v>
      </c>
      <c r="I257" s="168" t="e">
        <f ca="1">IF($C257-I$1&lt;År1,0,H256*(1-VLOOKUP($A257,[1]Hugst!$R$5:$W$9,MATCH(ROUNDUP((I$1)/10,0)*10,[1]Hugst!$R$4:$W$4,0))))</f>
        <v>#REF!</v>
      </c>
      <c r="J257" s="168" t="e">
        <f ca="1">IF($C257-J$1&lt;År1,0,I256*(1-VLOOKUP($A257,[1]Hugst!$R$5:$W$9,MATCH(ROUNDUP((J$1)/10,0)*10,[1]Hugst!$R$4:$W$4,0))))</f>
        <v>#REF!</v>
      </c>
      <c r="K257" s="168" t="e">
        <f ca="1">IF($C257-K$1&lt;År1,0,J256*(1-VLOOKUP($A257,[1]Hugst!$R$5:$W$9,MATCH(ROUNDUP((K$1)/10,0)*10,[1]Hugst!$R$4:$W$4,0))))</f>
        <v>#REF!</v>
      </c>
      <c r="L257" s="168" t="e">
        <f ca="1">IF($C257-L$1&lt;År1,0,K256*(1-VLOOKUP($A257,[1]Hugst!$R$5:$W$9,MATCH(ROUNDUP((L$1)/10,0)*10,[1]Hugst!$R$4:$W$4,0))))</f>
        <v>#REF!</v>
      </c>
      <c r="M257" s="168" t="e">
        <f ca="1">IF($C257-M$1&lt;År1,0,L256*(1-VLOOKUP($A257,[1]Hugst!$R$5:$W$9,MATCH(ROUNDUP((M$1)/10,0)*10,[1]Hugst!$R$4:$W$4,0))))</f>
        <v>#REF!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 t="e">
        <f t="shared" ca="1" si="6"/>
        <v>#REF!</v>
      </c>
      <c r="F258" s="168" t="e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#REF!</v>
      </c>
      <c r="G258" s="168" t="e">
        <f ca="1">IF($C258-G$1&lt;År1,0,F257*(1-VLOOKUP($A258,[1]Hugst!$R$5:$W$9,MATCH(ROUNDUP((G$1)/10,0)*10,[1]Hugst!$R$4:$W$4,0))))</f>
        <v>#REF!</v>
      </c>
      <c r="H258" s="168" t="e">
        <f ca="1">IF($C258-H$1&lt;År1,0,G257*(1-VLOOKUP($A258,[1]Hugst!$R$5:$W$9,MATCH(ROUNDUP((H$1)/10,0)*10,[1]Hugst!$R$4:$W$4,0))))</f>
        <v>#REF!</v>
      </c>
      <c r="I258" s="168" t="e">
        <f ca="1">IF($C258-I$1&lt;År1,0,H257*(1-VLOOKUP($A258,[1]Hugst!$R$5:$W$9,MATCH(ROUNDUP((I$1)/10,0)*10,[1]Hugst!$R$4:$W$4,0))))</f>
        <v>#REF!</v>
      </c>
      <c r="J258" s="168" t="e">
        <f ca="1">IF($C258-J$1&lt;År1,0,I257*(1-VLOOKUP($A258,[1]Hugst!$R$5:$W$9,MATCH(ROUNDUP((J$1)/10,0)*10,[1]Hugst!$R$4:$W$4,0))))</f>
        <v>#REF!</v>
      </c>
      <c r="K258" s="168" t="e">
        <f ca="1">IF($C258-K$1&lt;År1,0,J257*(1-VLOOKUP($A258,[1]Hugst!$R$5:$W$9,MATCH(ROUNDUP((K$1)/10,0)*10,[1]Hugst!$R$4:$W$4,0))))</f>
        <v>#REF!</v>
      </c>
      <c r="L258" s="168" t="e">
        <f ca="1">IF($C258-L$1&lt;År1,0,K257*(1-VLOOKUP($A258,[1]Hugst!$R$5:$W$9,MATCH(ROUNDUP((L$1)/10,0)*10,[1]Hugst!$R$4:$W$4,0))))</f>
        <v>#REF!</v>
      </c>
      <c r="M258" s="168" t="e">
        <f ca="1">IF($C258-M$1&lt;År1,0,L257*(1-VLOOKUP($A258,[1]Hugst!$R$5:$W$9,MATCH(ROUNDUP((M$1)/10,0)*10,[1]Hugst!$R$4:$W$4,0))))</f>
        <v>#REF!</v>
      </c>
      <c r="N258" s="168" t="e">
        <f ca="1">IF($C258-N$1&lt;År1,0,M257*(1-VLOOKUP($A258,[1]Hugst!$R$5:$W$9,MATCH(ROUNDUP((N$1)/10,0)*10,[1]Hugst!$R$4:$W$4,0))))</f>
        <v>#REF!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 t="e">
        <f t="shared" ca="1" si="6"/>
        <v>#REF!</v>
      </c>
      <c r="F259" s="168" t="e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#REF!</v>
      </c>
      <c r="G259" s="168" t="e">
        <f ca="1">IF($C259-G$1&lt;År1,0,F258*(1-VLOOKUP($A259,[1]Hugst!$R$5:$W$9,MATCH(ROUNDUP((G$1)/10,0)*10,[1]Hugst!$R$4:$W$4,0))))</f>
        <v>#REF!</v>
      </c>
      <c r="H259" s="168" t="e">
        <f ca="1">IF($C259-H$1&lt;År1,0,G258*(1-VLOOKUP($A259,[1]Hugst!$R$5:$W$9,MATCH(ROUNDUP((H$1)/10,0)*10,[1]Hugst!$R$4:$W$4,0))))</f>
        <v>#REF!</v>
      </c>
      <c r="I259" s="168" t="e">
        <f ca="1">IF($C259-I$1&lt;År1,0,H258*(1-VLOOKUP($A259,[1]Hugst!$R$5:$W$9,MATCH(ROUNDUP((I$1)/10,0)*10,[1]Hugst!$R$4:$W$4,0))))</f>
        <v>#REF!</v>
      </c>
      <c r="J259" s="168" t="e">
        <f ca="1">IF($C259-J$1&lt;År1,0,I258*(1-VLOOKUP($A259,[1]Hugst!$R$5:$W$9,MATCH(ROUNDUP((J$1)/10,0)*10,[1]Hugst!$R$4:$W$4,0))))</f>
        <v>#REF!</v>
      </c>
      <c r="K259" s="168" t="e">
        <f ca="1">IF($C259-K$1&lt;År1,0,J258*(1-VLOOKUP($A259,[1]Hugst!$R$5:$W$9,MATCH(ROUNDUP((K$1)/10,0)*10,[1]Hugst!$R$4:$W$4,0))))</f>
        <v>#REF!</v>
      </c>
      <c r="L259" s="168" t="e">
        <f ca="1">IF($C259-L$1&lt;År1,0,K258*(1-VLOOKUP($A259,[1]Hugst!$R$5:$W$9,MATCH(ROUNDUP((L$1)/10,0)*10,[1]Hugst!$R$4:$W$4,0))))</f>
        <v>#REF!</v>
      </c>
      <c r="M259" s="168" t="e">
        <f ca="1">IF($C259-M$1&lt;År1,0,L258*(1-VLOOKUP($A259,[1]Hugst!$R$5:$W$9,MATCH(ROUNDUP((M$1)/10,0)*10,[1]Hugst!$R$4:$W$4,0))))</f>
        <v>#REF!</v>
      </c>
      <c r="N259" s="168" t="e">
        <f ca="1">IF($C259-N$1&lt;År1,0,M258*(1-VLOOKUP($A259,[1]Hugst!$R$5:$W$9,MATCH(ROUNDUP((N$1)/10,0)*10,[1]Hugst!$R$4:$W$4,0))))</f>
        <v>#REF!</v>
      </c>
      <c r="O259" s="168" t="e">
        <f ca="1">IF($C259-O$1&lt;År1,0,N258*(1-VLOOKUP($A259,[1]Hugst!$R$5:$W$9,MATCH(ROUNDUP((O$1)/10,0)*10,[1]Hugst!$R$4:$W$4,0))))</f>
        <v>#REF!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 t="e">
        <f t="shared" ca="1" si="6"/>
        <v>#REF!</v>
      </c>
      <c r="F260" s="168" t="e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#REF!</v>
      </c>
      <c r="G260" s="168" t="e">
        <f ca="1">IF($C260-G$1&lt;År1,0,F259*(1-VLOOKUP($A260,[1]Hugst!$R$5:$W$9,MATCH(ROUNDUP((G$1)/10,0)*10,[1]Hugst!$R$4:$W$4,0))))</f>
        <v>#REF!</v>
      </c>
      <c r="H260" s="168" t="e">
        <f ca="1">IF($C260-H$1&lt;År1,0,G259*(1-VLOOKUP($A260,[1]Hugst!$R$5:$W$9,MATCH(ROUNDUP((H$1)/10,0)*10,[1]Hugst!$R$4:$W$4,0))))</f>
        <v>#REF!</v>
      </c>
      <c r="I260" s="168" t="e">
        <f ca="1">IF($C260-I$1&lt;År1,0,H259*(1-VLOOKUP($A260,[1]Hugst!$R$5:$W$9,MATCH(ROUNDUP((I$1)/10,0)*10,[1]Hugst!$R$4:$W$4,0))))</f>
        <v>#REF!</v>
      </c>
      <c r="J260" s="168" t="e">
        <f ca="1">IF($C260-J$1&lt;År1,0,I259*(1-VLOOKUP($A260,[1]Hugst!$R$5:$W$9,MATCH(ROUNDUP((J$1)/10,0)*10,[1]Hugst!$R$4:$W$4,0))))</f>
        <v>#REF!</v>
      </c>
      <c r="K260" s="168" t="e">
        <f ca="1">IF($C260-K$1&lt;År1,0,J259*(1-VLOOKUP($A260,[1]Hugst!$R$5:$W$9,MATCH(ROUNDUP((K$1)/10,0)*10,[1]Hugst!$R$4:$W$4,0))))</f>
        <v>#REF!</v>
      </c>
      <c r="L260" s="168" t="e">
        <f ca="1">IF($C260-L$1&lt;År1,0,K259*(1-VLOOKUP($A260,[1]Hugst!$R$5:$W$9,MATCH(ROUNDUP((L$1)/10,0)*10,[1]Hugst!$R$4:$W$4,0))))</f>
        <v>#REF!</v>
      </c>
      <c r="M260" s="168" t="e">
        <f ca="1">IF($C260-M$1&lt;År1,0,L259*(1-VLOOKUP($A260,[1]Hugst!$R$5:$W$9,MATCH(ROUNDUP((M$1)/10,0)*10,[1]Hugst!$R$4:$W$4,0))))</f>
        <v>#REF!</v>
      </c>
      <c r="N260" s="168" t="e">
        <f ca="1">IF($C260-N$1&lt;År1,0,M259*(1-VLOOKUP($A260,[1]Hugst!$R$5:$W$9,MATCH(ROUNDUP((N$1)/10,0)*10,[1]Hugst!$R$4:$W$4,0))))</f>
        <v>#REF!</v>
      </c>
      <c r="O260" s="168" t="e">
        <f ca="1">IF($C260-O$1&lt;År1,0,N259*(1-VLOOKUP($A260,[1]Hugst!$R$5:$W$9,MATCH(ROUNDUP((O$1)/10,0)*10,[1]Hugst!$R$4:$W$4,0))))</f>
        <v>#REF!</v>
      </c>
      <c r="P260" s="168" t="e">
        <f ca="1">IF($C260-P$1&lt;År1,0,O259*(1-VLOOKUP($A260,[1]Hugst!$R$5:$W$9,MATCH(ROUNDUP((P$1)/10,0)*10,[1]Hugst!$R$4:$W$4,0))))</f>
        <v>#REF!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 t="e">
        <f t="shared" ca="1" si="6"/>
        <v>#REF!</v>
      </c>
      <c r="F261" s="168" t="e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#REF!</v>
      </c>
      <c r="G261" s="168" t="e">
        <f ca="1">IF($C261-G$1&lt;År1,0,F260*(1-VLOOKUP($A261,[1]Hugst!$R$5:$W$9,MATCH(ROUNDUP((G$1)/10,0)*10,[1]Hugst!$R$4:$W$4,0))))</f>
        <v>#REF!</v>
      </c>
      <c r="H261" s="168" t="e">
        <f ca="1">IF($C261-H$1&lt;År1,0,G260*(1-VLOOKUP($A261,[1]Hugst!$R$5:$W$9,MATCH(ROUNDUP((H$1)/10,0)*10,[1]Hugst!$R$4:$W$4,0))))</f>
        <v>#REF!</v>
      </c>
      <c r="I261" s="168" t="e">
        <f ca="1">IF($C261-I$1&lt;År1,0,H260*(1-VLOOKUP($A261,[1]Hugst!$R$5:$W$9,MATCH(ROUNDUP((I$1)/10,0)*10,[1]Hugst!$R$4:$W$4,0))))</f>
        <v>#REF!</v>
      </c>
      <c r="J261" s="168" t="e">
        <f ca="1">IF($C261-J$1&lt;År1,0,I260*(1-VLOOKUP($A261,[1]Hugst!$R$5:$W$9,MATCH(ROUNDUP((J$1)/10,0)*10,[1]Hugst!$R$4:$W$4,0))))</f>
        <v>#REF!</v>
      </c>
      <c r="K261" s="168" t="e">
        <f ca="1">IF($C261-K$1&lt;År1,0,J260*(1-VLOOKUP($A261,[1]Hugst!$R$5:$W$9,MATCH(ROUNDUP((K$1)/10,0)*10,[1]Hugst!$R$4:$W$4,0))))</f>
        <v>#REF!</v>
      </c>
      <c r="L261" s="168" t="e">
        <f ca="1">IF($C261-L$1&lt;År1,0,K260*(1-VLOOKUP($A261,[1]Hugst!$R$5:$W$9,MATCH(ROUNDUP((L$1)/10,0)*10,[1]Hugst!$R$4:$W$4,0))))</f>
        <v>#REF!</v>
      </c>
      <c r="M261" s="168" t="e">
        <f ca="1">IF($C261-M$1&lt;År1,0,L260*(1-VLOOKUP($A261,[1]Hugst!$R$5:$W$9,MATCH(ROUNDUP((M$1)/10,0)*10,[1]Hugst!$R$4:$W$4,0))))</f>
        <v>#REF!</v>
      </c>
      <c r="N261" s="168" t="e">
        <f ca="1">IF($C261-N$1&lt;År1,0,M260*(1-VLOOKUP($A261,[1]Hugst!$R$5:$W$9,MATCH(ROUNDUP((N$1)/10,0)*10,[1]Hugst!$R$4:$W$4,0))))</f>
        <v>#REF!</v>
      </c>
      <c r="O261" s="168" t="e">
        <f ca="1">IF($C261-O$1&lt;År1,0,N260*(1-VLOOKUP($A261,[1]Hugst!$R$5:$W$9,MATCH(ROUNDUP((O$1)/10,0)*10,[1]Hugst!$R$4:$W$4,0))))</f>
        <v>#REF!</v>
      </c>
      <c r="P261" s="168" t="e">
        <f ca="1">IF($C261-P$1&lt;År1,0,O260*(1-VLOOKUP($A261,[1]Hugst!$R$5:$W$9,MATCH(ROUNDUP((P$1)/10,0)*10,[1]Hugst!$R$4:$W$4,0))))</f>
        <v>#REF!</v>
      </c>
      <c r="Q261" s="168" t="e">
        <f ca="1">IF($C261-Q$1&lt;År1,0,P260*(1-VLOOKUP($A261,[1]Hugst!$R$5:$W$9,MATCH(ROUNDUP((Q$1)/10,0)*10,[1]Hugst!$R$4:$W$4,0))))</f>
        <v>#REF!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 t="e">
        <f t="shared" ca="1" si="6"/>
        <v>#REF!</v>
      </c>
      <c r="F262" s="168" t="e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#REF!</v>
      </c>
      <c r="G262" s="168" t="e">
        <f ca="1">IF($C262-G$1&lt;År1,0,F261*(1-VLOOKUP($A262,[1]Hugst!$R$5:$W$9,MATCH(ROUNDUP((G$1)/10,0)*10,[1]Hugst!$R$4:$W$4,0))))</f>
        <v>#REF!</v>
      </c>
      <c r="H262" s="168" t="e">
        <f ca="1">IF($C262-H$1&lt;År1,0,G261*(1-VLOOKUP($A262,[1]Hugst!$R$5:$W$9,MATCH(ROUNDUP((H$1)/10,0)*10,[1]Hugst!$R$4:$W$4,0))))</f>
        <v>#REF!</v>
      </c>
      <c r="I262" s="168" t="e">
        <f ca="1">IF($C262-I$1&lt;År1,0,H261*(1-VLOOKUP($A262,[1]Hugst!$R$5:$W$9,MATCH(ROUNDUP((I$1)/10,0)*10,[1]Hugst!$R$4:$W$4,0))))</f>
        <v>#REF!</v>
      </c>
      <c r="J262" s="168" t="e">
        <f ca="1">IF($C262-J$1&lt;År1,0,I261*(1-VLOOKUP($A262,[1]Hugst!$R$5:$W$9,MATCH(ROUNDUP((J$1)/10,0)*10,[1]Hugst!$R$4:$W$4,0))))</f>
        <v>#REF!</v>
      </c>
      <c r="K262" s="168" t="e">
        <f ca="1">IF($C262-K$1&lt;År1,0,J261*(1-VLOOKUP($A262,[1]Hugst!$R$5:$W$9,MATCH(ROUNDUP((K$1)/10,0)*10,[1]Hugst!$R$4:$W$4,0))))</f>
        <v>#REF!</v>
      </c>
      <c r="L262" s="168" t="e">
        <f ca="1">IF($C262-L$1&lt;År1,0,K261*(1-VLOOKUP($A262,[1]Hugst!$R$5:$W$9,MATCH(ROUNDUP((L$1)/10,0)*10,[1]Hugst!$R$4:$W$4,0))))</f>
        <v>#REF!</v>
      </c>
      <c r="M262" s="168" t="e">
        <f ca="1">IF($C262-M$1&lt;År1,0,L261*(1-VLOOKUP($A262,[1]Hugst!$R$5:$W$9,MATCH(ROUNDUP((M$1)/10,0)*10,[1]Hugst!$R$4:$W$4,0))))</f>
        <v>#REF!</v>
      </c>
      <c r="N262" s="168" t="e">
        <f ca="1">IF($C262-N$1&lt;År1,0,M261*(1-VLOOKUP($A262,[1]Hugst!$R$5:$W$9,MATCH(ROUNDUP((N$1)/10,0)*10,[1]Hugst!$R$4:$W$4,0))))</f>
        <v>#REF!</v>
      </c>
      <c r="O262" s="168" t="e">
        <f ca="1">IF($C262-O$1&lt;År1,0,N261*(1-VLOOKUP($A262,[1]Hugst!$R$5:$W$9,MATCH(ROUNDUP((O$1)/10,0)*10,[1]Hugst!$R$4:$W$4,0))))</f>
        <v>#REF!</v>
      </c>
      <c r="P262" s="168" t="e">
        <f ca="1">IF($C262-P$1&lt;År1,0,O261*(1-VLOOKUP($A262,[1]Hugst!$R$5:$W$9,MATCH(ROUNDUP((P$1)/10,0)*10,[1]Hugst!$R$4:$W$4,0))))</f>
        <v>#REF!</v>
      </c>
      <c r="Q262" s="168" t="e">
        <f ca="1">IF($C262-Q$1&lt;År1,0,P261*(1-VLOOKUP($A262,[1]Hugst!$R$5:$W$9,MATCH(ROUNDUP((Q$1)/10,0)*10,[1]Hugst!$R$4:$W$4,0))))</f>
        <v>#REF!</v>
      </c>
      <c r="R262" s="168" t="e">
        <f ca="1">IF($C262-R$1&lt;År1,0,Q261*(1-VLOOKUP($A262,[1]Hugst!$R$5:$W$9,MATCH(ROUNDUP((R$1)/10,0)*10,[1]Hugst!$R$4:$W$4,0))))</f>
        <v>#REF!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 t="e">
        <f t="shared" ca="1" si="6"/>
        <v>#REF!</v>
      </c>
      <c r="F263" s="168" t="e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#REF!</v>
      </c>
      <c r="G263" s="168" t="e">
        <f ca="1">IF($C263-G$1&lt;År1,0,F262*(1-VLOOKUP($A263,[1]Hugst!$R$5:$W$9,MATCH(ROUNDUP((G$1)/10,0)*10,[1]Hugst!$R$4:$W$4,0))))</f>
        <v>#REF!</v>
      </c>
      <c r="H263" s="168" t="e">
        <f ca="1">IF($C263-H$1&lt;År1,0,G262*(1-VLOOKUP($A263,[1]Hugst!$R$5:$W$9,MATCH(ROUNDUP((H$1)/10,0)*10,[1]Hugst!$R$4:$W$4,0))))</f>
        <v>#REF!</v>
      </c>
      <c r="I263" s="168" t="e">
        <f ca="1">IF($C263-I$1&lt;År1,0,H262*(1-VLOOKUP($A263,[1]Hugst!$R$5:$W$9,MATCH(ROUNDUP((I$1)/10,0)*10,[1]Hugst!$R$4:$W$4,0))))</f>
        <v>#REF!</v>
      </c>
      <c r="J263" s="168" t="e">
        <f ca="1">IF($C263-J$1&lt;År1,0,I262*(1-VLOOKUP($A263,[1]Hugst!$R$5:$W$9,MATCH(ROUNDUP((J$1)/10,0)*10,[1]Hugst!$R$4:$W$4,0))))</f>
        <v>#REF!</v>
      </c>
      <c r="K263" s="168" t="e">
        <f ca="1">IF($C263-K$1&lt;År1,0,J262*(1-VLOOKUP($A263,[1]Hugst!$R$5:$W$9,MATCH(ROUNDUP((K$1)/10,0)*10,[1]Hugst!$R$4:$W$4,0))))</f>
        <v>#REF!</v>
      </c>
      <c r="L263" s="168" t="e">
        <f ca="1">IF($C263-L$1&lt;År1,0,K262*(1-VLOOKUP($A263,[1]Hugst!$R$5:$W$9,MATCH(ROUNDUP((L$1)/10,0)*10,[1]Hugst!$R$4:$W$4,0))))</f>
        <v>#REF!</v>
      </c>
      <c r="M263" s="168" t="e">
        <f ca="1">IF($C263-M$1&lt;År1,0,L262*(1-VLOOKUP($A263,[1]Hugst!$R$5:$W$9,MATCH(ROUNDUP((M$1)/10,0)*10,[1]Hugst!$R$4:$W$4,0))))</f>
        <v>#REF!</v>
      </c>
      <c r="N263" s="168" t="e">
        <f ca="1">IF($C263-N$1&lt;År1,0,M262*(1-VLOOKUP($A263,[1]Hugst!$R$5:$W$9,MATCH(ROUNDUP((N$1)/10,0)*10,[1]Hugst!$R$4:$W$4,0))))</f>
        <v>#REF!</v>
      </c>
      <c r="O263" s="168" t="e">
        <f ca="1">IF($C263-O$1&lt;År1,0,N262*(1-VLOOKUP($A263,[1]Hugst!$R$5:$W$9,MATCH(ROUNDUP((O$1)/10,0)*10,[1]Hugst!$R$4:$W$4,0))))</f>
        <v>#REF!</v>
      </c>
      <c r="P263" s="168" t="e">
        <f ca="1">IF($C263-P$1&lt;År1,0,O262*(1-VLOOKUP($A263,[1]Hugst!$R$5:$W$9,MATCH(ROUNDUP((P$1)/10,0)*10,[1]Hugst!$R$4:$W$4,0))))</f>
        <v>#REF!</v>
      </c>
      <c r="Q263" s="168" t="e">
        <f ca="1">IF($C263-Q$1&lt;År1,0,P262*(1-VLOOKUP($A263,[1]Hugst!$R$5:$W$9,MATCH(ROUNDUP((Q$1)/10,0)*10,[1]Hugst!$R$4:$W$4,0))))</f>
        <v>#REF!</v>
      </c>
      <c r="R263" s="168" t="e">
        <f ca="1">IF($C263-R$1&lt;År1,0,Q262*(1-VLOOKUP($A263,[1]Hugst!$R$5:$W$9,MATCH(ROUNDUP((R$1)/10,0)*10,[1]Hugst!$R$4:$W$4,0))))</f>
        <v>#REF!</v>
      </c>
      <c r="S263" s="168" t="e">
        <f ca="1">IF($C263-S$1&lt;År1,0,R262*(1-VLOOKUP($A263,[1]Hugst!$R$5:$W$9,MATCH(ROUNDUP((S$1)/10,0)*10,[1]Hugst!$R$4:$W$4,0))))</f>
        <v>#REF!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 t="e">
        <f t="shared" ca="1" si="6"/>
        <v>#REF!</v>
      </c>
      <c r="F264" s="168" t="e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#REF!</v>
      </c>
      <c r="G264" s="168" t="e">
        <f ca="1">IF($C264-G$1&lt;År1,0,F263*(1-VLOOKUP($A264,[1]Hugst!$R$5:$W$9,MATCH(ROUNDUP((G$1)/10,0)*10,[1]Hugst!$R$4:$W$4,0))))</f>
        <v>#REF!</v>
      </c>
      <c r="H264" s="168" t="e">
        <f ca="1">IF($C264-H$1&lt;År1,0,G263*(1-VLOOKUP($A264,[1]Hugst!$R$5:$W$9,MATCH(ROUNDUP((H$1)/10,0)*10,[1]Hugst!$R$4:$W$4,0))))</f>
        <v>#REF!</v>
      </c>
      <c r="I264" s="168" t="e">
        <f ca="1">IF($C264-I$1&lt;År1,0,H263*(1-VLOOKUP($A264,[1]Hugst!$R$5:$W$9,MATCH(ROUNDUP((I$1)/10,0)*10,[1]Hugst!$R$4:$W$4,0))))</f>
        <v>#REF!</v>
      </c>
      <c r="J264" s="168" t="e">
        <f ca="1">IF($C264-J$1&lt;År1,0,I263*(1-VLOOKUP($A264,[1]Hugst!$R$5:$W$9,MATCH(ROUNDUP((J$1)/10,0)*10,[1]Hugst!$R$4:$W$4,0))))</f>
        <v>#REF!</v>
      </c>
      <c r="K264" s="168" t="e">
        <f ca="1">IF($C264-K$1&lt;År1,0,J263*(1-VLOOKUP($A264,[1]Hugst!$R$5:$W$9,MATCH(ROUNDUP((K$1)/10,0)*10,[1]Hugst!$R$4:$W$4,0))))</f>
        <v>#REF!</v>
      </c>
      <c r="L264" s="168" t="e">
        <f ca="1">IF($C264-L$1&lt;År1,0,K263*(1-VLOOKUP($A264,[1]Hugst!$R$5:$W$9,MATCH(ROUNDUP((L$1)/10,0)*10,[1]Hugst!$R$4:$W$4,0))))</f>
        <v>#REF!</v>
      </c>
      <c r="M264" s="168" t="e">
        <f ca="1">IF($C264-M$1&lt;År1,0,L263*(1-VLOOKUP($A264,[1]Hugst!$R$5:$W$9,MATCH(ROUNDUP((M$1)/10,0)*10,[1]Hugst!$R$4:$W$4,0))))</f>
        <v>#REF!</v>
      </c>
      <c r="N264" s="168" t="e">
        <f ca="1">IF($C264-N$1&lt;År1,0,M263*(1-VLOOKUP($A264,[1]Hugst!$R$5:$W$9,MATCH(ROUNDUP((N$1)/10,0)*10,[1]Hugst!$R$4:$W$4,0))))</f>
        <v>#REF!</v>
      </c>
      <c r="O264" s="168" t="e">
        <f ca="1">IF($C264-O$1&lt;År1,0,N263*(1-VLOOKUP($A264,[1]Hugst!$R$5:$W$9,MATCH(ROUNDUP((O$1)/10,0)*10,[1]Hugst!$R$4:$W$4,0))))</f>
        <v>#REF!</v>
      </c>
      <c r="P264" s="168" t="e">
        <f ca="1">IF($C264-P$1&lt;År1,0,O263*(1-VLOOKUP($A264,[1]Hugst!$R$5:$W$9,MATCH(ROUNDUP((P$1)/10,0)*10,[1]Hugst!$R$4:$W$4,0))))</f>
        <v>#REF!</v>
      </c>
      <c r="Q264" s="168" t="e">
        <f ca="1">IF($C264-Q$1&lt;År1,0,P263*(1-VLOOKUP($A264,[1]Hugst!$R$5:$W$9,MATCH(ROUNDUP((Q$1)/10,0)*10,[1]Hugst!$R$4:$W$4,0))))</f>
        <v>#REF!</v>
      </c>
      <c r="R264" s="168" t="e">
        <f ca="1">IF($C264-R$1&lt;År1,0,Q263*(1-VLOOKUP($A264,[1]Hugst!$R$5:$W$9,MATCH(ROUNDUP((R$1)/10,0)*10,[1]Hugst!$R$4:$W$4,0))))</f>
        <v>#REF!</v>
      </c>
      <c r="S264" s="168" t="e">
        <f ca="1">IF($C264-S$1&lt;År1,0,R263*(1-VLOOKUP($A264,[1]Hugst!$R$5:$W$9,MATCH(ROUNDUP((S$1)/10,0)*10,[1]Hugst!$R$4:$W$4,0))))</f>
        <v>#REF!</v>
      </c>
      <c r="T264" s="168" t="e">
        <f ca="1">IF($C264-T$1&lt;År1,0,S263*(1-VLOOKUP($A264,[1]Hugst!$R$5:$W$9,MATCH(ROUNDUP((T$1)/10,0)*10,[1]Hugst!$R$4:$W$4,0))))</f>
        <v>#REF!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 t="e">
        <f t="shared" ca="1" si="6"/>
        <v>#REF!</v>
      </c>
      <c r="F265" s="168" t="e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#REF!</v>
      </c>
      <c r="G265" s="168" t="e">
        <f ca="1">IF($C265-G$1&lt;År1,0,F264*(1-VLOOKUP($A265,[1]Hugst!$R$5:$W$9,MATCH(ROUNDUP((G$1)/10,0)*10,[1]Hugst!$R$4:$W$4,0))))</f>
        <v>#REF!</v>
      </c>
      <c r="H265" s="168" t="e">
        <f ca="1">IF($C265-H$1&lt;År1,0,G264*(1-VLOOKUP($A265,[1]Hugst!$R$5:$W$9,MATCH(ROUNDUP((H$1)/10,0)*10,[1]Hugst!$R$4:$W$4,0))))</f>
        <v>#REF!</v>
      </c>
      <c r="I265" s="168" t="e">
        <f ca="1">IF($C265-I$1&lt;År1,0,H264*(1-VLOOKUP($A265,[1]Hugst!$R$5:$W$9,MATCH(ROUNDUP((I$1)/10,0)*10,[1]Hugst!$R$4:$W$4,0))))</f>
        <v>#REF!</v>
      </c>
      <c r="J265" s="168" t="e">
        <f ca="1">IF($C265-J$1&lt;År1,0,I264*(1-VLOOKUP($A265,[1]Hugst!$R$5:$W$9,MATCH(ROUNDUP((J$1)/10,0)*10,[1]Hugst!$R$4:$W$4,0))))</f>
        <v>#REF!</v>
      </c>
      <c r="K265" s="168" t="e">
        <f ca="1">IF($C265-K$1&lt;År1,0,J264*(1-VLOOKUP($A265,[1]Hugst!$R$5:$W$9,MATCH(ROUNDUP((K$1)/10,0)*10,[1]Hugst!$R$4:$W$4,0))))</f>
        <v>#REF!</v>
      </c>
      <c r="L265" s="168" t="e">
        <f ca="1">IF($C265-L$1&lt;År1,0,K264*(1-VLOOKUP($A265,[1]Hugst!$R$5:$W$9,MATCH(ROUNDUP((L$1)/10,0)*10,[1]Hugst!$R$4:$W$4,0))))</f>
        <v>#REF!</v>
      </c>
      <c r="M265" s="168" t="e">
        <f ca="1">IF($C265-M$1&lt;År1,0,L264*(1-VLOOKUP($A265,[1]Hugst!$R$5:$W$9,MATCH(ROUNDUP((M$1)/10,0)*10,[1]Hugst!$R$4:$W$4,0))))</f>
        <v>#REF!</v>
      </c>
      <c r="N265" s="168" t="e">
        <f ca="1">IF($C265-N$1&lt;År1,0,M264*(1-VLOOKUP($A265,[1]Hugst!$R$5:$W$9,MATCH(ROUNDUP((N$1)/10,0)*10,[1]Hugst!$R$4:$W$4,0))))</f>
        <v>#REF!</v>
      </c>
      <c r="O265" s="168" t="e">
        <f ca="1">IF($C265-O$1&lt;År1,0,N264*(1-VLOOKUP($A265,[1]Hugst!$R$5:$W$9,MATCH(ROUNDUP((O$1)/10,0)*10,[1]Hugst!$R$4:$W$4,0))))</f>
        <v>#REF!</v>
      </c>
      <c r="P265" s="168" t="e">
        <f ca="1">IF($C265-P$1&lt;År1,0,O264*(1-VLOOKUP($A265,[1]Hugst!$R$5:$W$9,MATCH(ROUNDUP((P$1)/10,0)*10,[1]Hugst!$R$4:$W$4,0))))</f>
        <v>#REF!</v>
      </c>
      <c r="Q265" s="168" t="e">
        <f ca="1">IF($C265-Q$1&lt;År1,0,P264*(1-VLOOKUP($A265,[1]Hugst!$R$5:$W$9,MATCH(ROUNDUP((Q$1)/10,0)*10,[1]Hugst!$R$4:$W$4,0))))</f>
        <v>#REF!</v>
      </c>
      <c r="R265" s="168" t="e">
        <f ca="1">IF($C265-R$1&lt;År1,0,Q264*(1-VLOOKUP($A265,[1]Hugst!$R$5:$W$9,MATCH(ROUNDUP((R$1)/10,0)*10,[1]Hugst!$R$4:$W$4,0))))</f>
        <v>#REF!</v>
      </c>
      <c r="S265" s="168" t="e">
        <f ca="1">IF($C265-S$1&lt;År1,0,R264*(1-VLOOKUP($A265,[1]Hugst!$R$5:$W$9,MATCH(ROUNDUP((S$1)/10,0)*10,[1]Hugst!$R$4:$W$4,0))))</f>
        <v>#REF!</v>
      </c>
      <c r="T265" s="168" t="e">
        <f ca="1">IF($C265-T$1&lt;År1,0,S264*(1-VLOOKUP($A265,[1]Hugst!$R$5:$W$9,MATCH(ROUNDUP((T$1)/10,0)*10,[1]Hugst!$R$4:$W$4,0))))</f>
        <v>#REF!</v>
      </c>
      <c r="U265" s="168" t="e">
        <f ca="1">IF($C265-U$1&lt;År1,0,T264*(1-VLOOKUP($A265,[1]Hugst!$R$5:$W$9,MATCH(ROUNDUP((U$1)/10,0)*10,[1]Hugst!$R$4:$W$4,0))))</f>
        <v>#REF!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 t="e">
        <f t="shared" ca="1" si="6"/>
        <v>#REF!</v>
      </c>
      <c r="F266" s="168" t="e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#REF!</v>
      </c>
      <c r="G266" s="168" t="e">
        <f ca="1">IF($C266-G$1&lt;År1,0,F265*(1-VLOOKUP($A266,[1]Hugst!$R$5:$W$9,MATCH(ROUNDUP((G$1)/10,0)*10,[1]Hugst!$R$4:$W$4,0))))</f>
        <v>#REF!</v>
      </c>
      <c r="H266" s="168" t="e">
        <f ca="1">IF($C266-H$1&lt;År1,0,G265*(1-VLOOKUP($A266,[1]Hugst!$R$5:$W$9,MATCH(ROUNDUP((H$1)/10,0)*10,[1]Hugst!$R$4:$W$4,0))))</f>
        <v>#REF!</v>
      </c>
      <c r="I266" s="168" t="e">
        <f ca="1">IF($C266-I$1&lt;År1,0,H265*(1-VLOOKUP($A266,[1]Hugst!$R$5:$W$9,MATCH(ROUNDUP((I$1)/10,0)*10,[1]Hugst!$R$4:$W$4,0))))</f>
        <v>#REF!</v>
      </c>
      <c r="J266" s="168" t="e">
        <f ca="1">IF($C266-J$1&lt;År1,0,I265*(1-VLOOKUP($A266,[1]Hugst!$R$5:$W$9,MATCH(ROUNDUP((J$1)/10,0)*10,[1]Hugst!$R$4:$W$4,0))))</f>
        <v>#REF!</v>
      </c>
      <c r="K266" s="168" t="e">
        <f ca="1">IF($C266-K$1&lt;År1,0,J265*(1-VLOOKUP($A266,[1]Hugst!$R$5:$W$9,MATCH(ROUNDUP((K$1)/10,0)*10,[1]Hugst!$R$4:$W$4,0))))</f>
        <v>#REF!</v>
      </c>
      <c r="L266" s="168" t="e">
        <f ca="1">IF($C266-L$1&lt;År1,0,K265*(1-VLOOKUP($A266,[1]Hugst!$R$5:$W$9,MATCH(ROUNDUP((L$1)/10,0)*10,[1]Hugst!$R$4:$W$4,0))))</f>
        <v>#REF!</v>
      </c>
      <c r="M266" s="168" t="e">
        <f ca="1">IF($C266-M$1&lt;År1,0,L265*(1-VLOOKUP($A266,[1]Hugst!$R$5:$W$9,MATCH(ROUNDUP((M$1)/10,0)*10,[1]Hugst!$R$4:$W$4,0))))</f>
        <v>#REF!</v>
      </c>
      <c r="N266" s="168" t="e">
        <f ca="1">IF($C266-N$1&lt;År1,0,M265*(1-VLOOKUP($A266,[1]Hugst!$R$5:$W$9,MATCH(ROUNDUP((N$1)/10,0)*10,[1]Hugst!$R$4:$W$4,0))))</f>
        <v>#REF!</v>
      </c>
      <c r="O266" s="168" t="e">
        <f ca="1">IF($C266-O$1&lt;År1,0,N265*(1-VLOOKUP($A266,[1]Hugst!$R$5:$W$9,MATCH(ROUNDUP((O$1)/10,0)*10,[1]Hugst!$R$4:$W$4,0))))</f>
        <v>#REF!</v>
      </c>
      <c r="P266" s="168" t="e">
        <f ca="1">IF($C266-P$1&lt;År1,0,O265*(1-VLOOKUP($A266,[1]Hugst!$R$5:$W$9,MATCH(ROUNDUP((P$1)/10,0)*10,[1]Hugst!$R$4:$W$4,0))))</f>
        <v>#REF!</v>
      </c>
      <c r="Q266" s="168" t="e">
        <f ca="1">IF($C266-Q$1&lt;År1,0,P265*(1-VLOOKUP($A266,[1]Hugst!$R$5:$W$9,MATCH(ROUNDUP((Q$1)/10,0)*10,[1]Hugst!$R$4:$W$4,0))))</f>
        <v>#REF!</v>
      </c>
      <c r="R266" s="168" t="e">
        <f ca="1">IF($C266-R$1&lt;År1,0,Q265*(1-VLOOKUP($A266,[1]Hugst!$R$5:$W$9,MATCH(ROUNDUP((R$1)/10,0)*10,[1]Hugst!$R$4:$W$4,0))))</f>
        <v>#REF!</v>
      </c>
      <c r="S266" s="168" t="e">
        <f ca="1">IF($C266-S$1&lt;År1,0,R265*(1-VLOOKUP($A266,[1]Hugst!$R$5:$W$9,MATCH(ROUNDUP((S$1)/10,0)*10,[1]Hugst!$R$4:$W$4,0))))</f>
        <v>#REF!</v>
      </c>
      <c r="T266" s="168" t="e">
        <f ca="1">IF($C266-T$1&lt;År1,0,S265*(1-VLOOKUP($A266,[1]Hugst!$R$5:$W$9,MATCH(ROUNDUP((T$1)/10,0)*10,[1]Hugst!$R$4:$W$4,0))))</f>
        <v>#REF!</v>
      </c>
      <c r="U266" s="168" t="e">
        <f ca="1">IF($C266-U$1&lt;År1,0,T265*(1-VLOOKUP($A266,[1]Hugst!$R$5:$W$9,MATCH(ROUNDUP((U$1)/10,0)*10,[1]Hugst!$R$4:$W$4,0))))</f>
        <v>#REF!</v>
      </c>
      <c r="V266" s="168" t="e">
        <f ca="1">IF($C266-V$1&lt;År1,0,U265*(1-VLOOKUP($A266,[1]Hugst!$R$5:$W$9,MATCH(ROUNDUP((V$1)/10,0)*10,[1]Hugst!$R$4:$W$4,0))))</f>
        <v>#REF!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 t="e">
        <f t="shared" ca="1" si="6"/>
        <v>#REF!</v>
      </c>
      <c r="F267" s="168" t="e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#REF!</v>
      </c>
      <c r="G267" s="168" t="e">
        <f ca="1">IF($C267-G$1&lt;År1,0,F266*(1-VLOOKUP($A267,[1]Hugst!$R$5:$W$9,MATCH(ROUNDUP((G$1)/10,0)*10,[1]Hugst!$R$4:$W$4,0))))</f>
        <v>#REF!</v>
      </c>
      <c r="H267" s="168" t="e">
        <f ca="1">IF($C267-H$1&lt;År1,0,G266*(1-VLOOKUP($A267,[1]Hugst!$R$5:$W$9,MATCH(ROUNDUP((H$1)/10,0)*10,[1]Hugst!$R$4:$W$4,0))))</f>
        <v>#REF!</v>
      </c>
      <c r="I267" s="168" t="e">
        <f ca="1">IF($C267-I$1&lt;År1,0,H266*(1-VLOOKUP($A267,[1]Hugst!$R$5:$W$9,MATCH(ROUNDUP((I$1)/10,0)*10,[1]Hugst!$R$4:$W$4,0))))</f>
        <v>#REF!</v>
      </c>
      <c r="J267" s="168" t="e">
        <f ca="1">IF($C267-J$1&lt;År1,0,I266*(1-VLOOKUP($A267,[1]Hugst!$R$5:$W$9,MATCH(ROUNDUP((J$1)/10,0)*10,[1]Hugst!$R$4:$W$4,0))))</f>
        <v>#REF!</v>
      </c>
      <c r="K267" s="168" t="e">
        <f ca="1">IF($C267-K$1&lt;År1,0,J266*(1-VLOOKUP($A267,[1]Hugst!$R$5:$W$9,MATCH(ROUNDUP((K$1)/10,0)*10,[1]Hugst!$R$4:$W$4,0))))</f>
        <v>#REF!</v>
      </c>
      <c r="L267" s="168" t="e">
        <f ca="1">IF($C267-L$1&lt;År1,0,K266*(1-VLOOKUP($A267,[1]Hugst!$R$5:$W$9,MATCH(ROUNDUP((L$1)/10,0)*10,[1]Hugst!$R$4:$W$4,0))))</f>
        <v>#REF!</v>
      </c>
      <c r="M267" s="168" t="e">
        <f ca="1">IF($C267-M$1&lt;År1,0,L266*(1-VLOOKUP($A267,[1]Hugst!$R$5:$W$9,MATCH(ROUNDUP((M$1)/10,0)*10,[1]Hugst!$R$4:$W$4,0))))</f>
        <v>#REF!</v>
      </c>
      <c r="N267" s="168" t="e">
        <f ca="1">IF($C267-N$1&lt;År1,0,M266*(1-VLOOKUP($A267,[1]Hugst!$R$5:$W$9,MATCH(ROUNDUP((N$1)/10,0)*10,[1]Hugst!$R$4:$W$4,0))))</f>
        <v>#REF!</v>
      </c>
      <c r="O267" s="168" t="e">
        <f ca="1">IF($C267-O$1&lt;År1,0,N266*(1-VLOOKUP($A267,[1]Hugst!$R$5:$W$9,MATCH(ROUNDUP((O$1)/10,0)*10,[1]Hugst!$R$4:$W$4,0))))</f>
        <v>#REF!</v>
      </c>
      <c r="P267" s="168" t="e">
        <f ca="1">IF($C267-P$1&lt;År1,0,O266*(1-VLOOKUP($A267,[1]Hugst!$R$5:$W$9,MATCH(ROUNDUP((P$1)/10,0)*10,[1]Hugst!$R$4:$W$4,0))))</f>
        <v>#REF!</v>
      </c>
      <c r="Q267" s="168" t="e">
        <f ca="1">IF($C267-Q$1&lt;År1,0,P266*(1-VLOOKUP($A267,[1]Hugst!$R$5:$W$9,MATCH(ROUNDUP((Q$1)/10,0)*10,[1]Hugst!$R$4:$W$4,0))))</f>
        <v>#REF!</v>
      </c>
      <c r="R267" s="168" t="e">
        <f ca="1">IF($C267-R$1&lt;År1,0,Q266*(1-VLOOKUP($A267,[1]Hugst!$R$5:$W$9,MATCH(ROUNDUP((R$1)/10,0)*10,[1]Hugst!$R$4:$W$4,0))))</f>
        <v>#REF!</v>
      </c>
      <c r="S267" s="168" t="e">
        <f ca="1">IF($C267-S$1&lt;År1,0,R266*(1-VLOOKUP($A267,[1]Hugst!$R$5:$W$9,MATCH(ROUNDUP((S$1)/10,0)*10,[1]Hugst!$R$4:$W$4,0))))</f>
        <v>#REF!</v>
      </c>
      <c r="T267" s="168" t="e">
        <f ca="1">IF($C267-T$1&lt;År1,0,S266*(1-VLOOKUP($A267,[1]Hugst!$R$5:$W$9,MATCH(ROUNDUP((T$1)/10,0)*10,[1]Hugst!$R$4:$W$4,0))))</f>
        <v>#REF!</v>
      </c>
      <c r="U267" s="168" t="e">
        <f ca="1">IF($C267-U$1&lt;År1,0,T266*(1-VLOOKUP($A267,[1]Hugst!$R$5:$W$9,MATCH(ROUNDUP((U$1)/10,0)*10,[1]Hugst!$R$4:$W$4,0))))</f>
        <v>#REF!</v>
      </c>
      <c r="V267" s="168" t="e">
        <f ca="1">IF($C267-V$1&lt;År1,0,U266*(1-VLOOKUP($A267,[1]Hugst!$R$5:$W$9,MATCH(ROUNDUP((V$1)/10,0)*10,[1]Hugst!$R$4:$W$4,0))))</f>
        <v>#REF!</v>
      </c>
      <c r="W267" s="168" t="e">
        <f ca="1">IF($C267-W$1&lt;År1,0,V266*(1-VLOOKUP($A267,[1]Hugst!$R$5:$W$9,MATCH(ROUNDUP((W$1)/10,0)*10,[1]Hugst!$R$4:$W$4,0))))</f>
        <v>#REF!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 t="e">
        <f t="shared" ca="1" si="6"/>
        <v>#REF!</v>
      </c>
      <c r="F268" s="168" t="e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#REF!</v>
      </c>
      <c r="G268" s="168" t="e">
        <f ca="1">IF($C268-G$1&lt;År1,0,F267*(1-VLOOKUP($A268,[1]Hugst!$R$5:$W$9,MATCH(ROUNDUP((G$1)/10,0)*10,[1]Hugst!$R$4:$W$4,0))))</f>
        <v>#REF!</v>
      </c>
      <c r="H268" s="168" t="e">
        <f ca="1">IF($C268-H$1&lt;År1,0,G267*(1-VLOOKUP($A268,[1]Hugst!$R$5:$W$9,MATCH(ROUNDUP((H$1)/10,0)*10,[1]Hugst!$R$4:$W$4,0))))</f>
        <v>#REF!</v>
      </c>
      <c r="I268" s="168" t="e">
        <f ca="1">IF($C268-I$1&lt;År1,0,H267*(1-VLOOKUP($A268,[1]Hugst!$R$5:$W$9,MATCH(ROUNDUP((I$1)/10,0)*10,[1]Hugst!$R$4:$W$4,0))))</f>
        <v>#REF!</v>
      </c>
      <c r="J268" s="168" t="e">
        <f ca="1">IF($C268-J$1&lt;År1,0,I267*(1-VLOOKUP($A268,[1]Hugst!$R$5:$W$9,MATCH(ROUNDUP((J$1)/10,0)*10,[1]Hugst!$R$4:$W$4,0))))</f>
        <v>#REF!</v>
      </c>
      <c r="K268" s="168" t="e">
        <f ca="1">IF($C268-K$1&lt;År1,0,J267*(1-VLOOKUP($A268,[1]Hugst!$R$5:$W$9,MATCH(ROUNDUP((K$1)/10,0)*10,[1]Hugst!$R$4:$W$4,0))))</f>
        <v>#REF!</v>
      </c>
      <c r="L268" s="168" t="e">
        <f ca="1">IF($C268-L$1&lt;År1,0,K267*(1-VLOOKUP($A268,[1]Hugst!$R$5:$W$9,MATCH(ROUNDUP((L$1)/10,0)*10,[1]Hugst!$R$4:$W$4,0))))</f>
        <v>#REF!</v>
      </c>
      <c r="M268" s="168" t="e">
        <f ca="1">IF($C268-M$1&lt;År1,0,L267*(1-VLOOKUP($A268,[1]Hugst!$R$5:$W$9,MATCH(ROUNDUP((M$1)/10,0)*10,[1]Hugst!$R$4:$W$4,0))))</f>
        <v>#REF!</v>
      </c>
      <c r="N268" s="168" t="e">
        <f ca="1">IF($C268-N$1&lt;År1,0,M267*(1-VLOOKUP($A268,[1]Hugst!$R$5:$W$9,MATCH(ROUNDUP((N$1)/10,0)*10,[1]Hugst!$R$4:$W$4,0))))</f>
        <v>#REF!</v>
      </c>
      <c r="O268" s="168" t="e">
        <f ca="1">IF($C268-O$1&lt;År1,0,N267*(1-VLOOKUP($A268,[1]Hugst!$R$5:$W$9,MATCH(ROUNDUP((O$1)/10,0)*10,[1]Hugst!$R$4:$W$4,0))))</f>
        <v>#REF!</v>
      </c>
      <c r="P268" s="168" t="e">
        <f ca="1">IF($C268-P$1&lt;År1,0,O267*(1-VLOOKUP($A268,[1]Hugst!$R$5:$W$9,MATCH(ROUNDUP((P$1)/10,0)*10,[1]Hugst!$R$4:$W$4,0))))</f>
        <v>#REF!</v>
      </c>
      <c r="Q268" s="168" t="e">
        <f ca="1">IF($C268-Q$1&lt;År1,0,P267*(1-VLOOKUP($A268,[1]Hugst!$R$5:$W$9,MATCH(ROUNDUP((Q$1)/10,0)*10,[1]Hugst!$R$4:$W$4,0))))</f>
        <v>#REF!</v>
      </c>
      <c r="R268" s="168" t="e">
        <f ca="1">IF($C268-R$1&lt;År1,0,Q267*(1-VLOOKUP($A268,[1]Hugst!$R$5:$W$9,MATCH(ROUNDUP((R$1)/10,0)*10,[1]Hugst!$R$4:$W$4,0))))</f>
        <v>#REF!</v>
      </c>
      <c r="S268" s="168" t="e">
        <f ca="1">IF($C268-S$1&lt;År1,0,R267*(1-VLOOKUP($A268,[1]Hugst!$R$5:$W$9,MATCH(ROUNDUP((S$1)/10,0)*10,[1]Hugst!$R$4:$W$4,0))))</f>
        <v>#REF!</v>
      </c>
      <c r="T268" s="168" t="e">
        <f ca="1">IF($C268-T$1&lt;År1,0,S267*(1-VLOOKUP($A268,[1]Hugst!$R$5:$W$9,MATCH(ROUNDUP((T$1)/10,0)*10,[1]Hugst!$R$4:$W$4,0))))</f>
        <v>#REF!</v>
      </c>
      <c r="U268" s="168" t="e">
        <f ca="1">IF($C268-U$1&lt;År1,0,T267*(1-VLOOKUP($A268,[1]Hugst!$R$5:$W$9,MATCH(ROUNDUP((U$1)/10,0)*10,[1]Hugst!$R$4:$W$4,0))))</f>
        <v>#REF!</v>
      </c>
      <c r="V268" s="168" t="e">
        <f ca="1">IF($C268-V$1&lt;År1,0,U267*(1-VLOOKUP($A268,[1]Hugst!$R$5:$W$9,MATCH(ROUNDUP((V$1)/10,0)*10,[1]Hugst!$R$4:$W$4,0))))</f>
        <v>#REF!</v>
      </c>
      <c r="W268" s="168" t="e">
        <f ca="1">IF($C268-W$1&lt;År1,0,V267*(1-VLOOKUP($A268,[1]Hugst!$R$5:$W$9,MATCH(ROUNDUP((W$1)/10,0)*10,[1]Hugst!$R$4:$W$4,0))))</f>
        <v>#REF!</v>
      </c>
      <c r="X268" s="168" t="e">
        <f ca="1">IF($C268-X$1&lt;År1,0,W267*(1-VLOOKUP($A268,[1]Hugst!$R$5:$W$9,MATCH(ROUNDUP((X$1)/10,0)*10,[1]Hugst!$R$4:$W$4,0))))</f>
        <v>#REF!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 t="e">
        <f t="shared" ca="1" si="6"/>
        <v>#REF!</v>
      </c>
      <c r="F269" s="168" t="e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#REF!</v>
      </c>
      <c r="G269" s="168" t="e">
        <f ca="1">IF($C269-G$1&lt;År1,0,F268*(1-VLOOKUP($A269,[1]Hugst!$R$5:$W$9,MATCH(ROUNDUP((G$1)/10,0)*10,[1]Hugst!$R$4:$W$4,0))))</f>
        <v>#REF!</v>
      </c>
      <c r="H269" s="168" t="e">
        <f ca="1">IF($C269-H$1&lt;År1,0,G268*(1-VLOOKUP($A269,[1]Hugst!$R$5:$W$9,MATCH(ROUNDUP((H$1)/10,0)*10,[1]Hugst!$R$4:$W$4,0))))</f>
        <v>#REF!</v>
      </c>
      <c r="I269" s="168" t="e">
        <f ca="1">IF($C269-I$1&lt;År1,0,H268*(1-VLOOKUP($A269,[1]Hugst!$R$5:$W$9,MATCH(ROUNDUP((I$1)/10,0)*10,[1]Hugst!$R$4:$W$4,0))))</f>
        <v>#REF!</v>
      </c>
      <c r="J269" s="168" t="e">
        <f ca="1">IF($C269-J$1&lt;År1,0,I268*(1-VLOOKUP($A269,[1]Hugst!$R$5:$W$9,MATCH(ROUNDUP((J$1)/10,0)*10,[1]Hugst!$R$4:$W$4,0))))</f>
        <v>#REF!</v>
      </c>
      <c r="K269" s="168" t="e">
        <f ca="1">IF($C269-K$1&lt;År1,0,J268*(1-VLOOKUP($A269,[1]Hugst!$R$5:$W$9,MATCH(ROUNDUP((K$1)/10,0)*10,[1]Hugst!$R$4:$W$4,0))))</f>
        <v>#REF!</v>
      </c>
      <c r="L269" s="168" t="e">
        <f ca="1">IF($C269-L$1&lt;År1,0,K268*(1-VLOOKUP($A269,[1]Hugst!$R$5:$W$9,MATCH(ROUNDUP((L$1)/10,0)*10,[1]Hugst!$R$4:$W$4,0))))</f>
        <v>#REF!</v>
      </c>
      <c r="M269" s="168" t="e">
        <f ca="1">IF($C269-M$1&lt;År1,0,L268*(1-VLOOKUP($A269,[1]Hugst!$R$5:$W$9,MATCH(ROUNDUP((M$1)/10,0)*10,[1]Hugst!$R$4:$W$4,0))))</f>
        <v>#REF!</v>
      </c>
      <c r="N269" s="168" t="e">
        <f ca="1">IF($C269-N$1&lt;År1,0,M268*(1-VLOOKUP($A269,[1]Hugst!$R$5:$W$9,MATCH(ROUNDUP((N$1)/10,0)*10,[1]Hugst!$R$4:$W$4,0))))</f>
        <v>#REF!</v>
      </c>
      <c r="O269" s="168" t="e">
        <f ca="1">IF($C269-O$1&lt;År1,0,N268*(1-VLOOKUP($A269,[1]Hugst!$R$5:$W$9,MATCH(ROUNDUP((O$1)/10,0)*10,[1]Hugst!$R$4:$W$4,0))))</f>
        <v>#REF!</v>
      </c>
      <c r="P269" s="168" t="e">
        <f ca="1">IF($C269-P$1&lt;År1,0,O268*(1-VLOOKUP($A269,[1]Hugst!$R$5:$W$9,MATCH(ROUNDUP((P$1)/10,0)*10,[1]Hugst!$R$4:$W$4,0))))</f>
        <v>#REF!</v>
      </c>
      <c r="Q269" s="168" t="e">
        <f ca="1">IF($C269-Q$1&lt;År1,0,P268*(1-VLOOKUP($A269,[1]Hugst!$R$5:$W$9,MATCH(ROUNDUP((Q$1)/10,0)*10,[1]Hugst!$R$4:$W$4,0))))</f>
        <v>#REF!</v>
      </c>
      <c r="R269" s="168" t="e">
        <f ca="1">IF($C269-R$1&lt;År1,0,Q268*(1-VLOOKUP($A269,[1]Hugst!$R$5:$W$9,MATCH(ROUNDUP((R$1)/10,0)*10,[1]Hugst!$R$4:$W$4,0))))</f>
        <v>#REF!</v>
      </c>
      <c r="S269" s="168" t="e">
        <f ca="1">IF($C269-S$1&lt;År1,0,R268*(1-VLOOKUP($A269,[1]Hugst!$R$5:$W$9,MATCH(ROUNDUP((S$1)/10,0)*10,[1]Hugst!$R$4:$W$4,0))))</f>
        <v>#REF!</v>
      </c>
      <c r="T269" s="168" t="e">
        <f ca="1">IF($C269-T$1&lt;År1,0,S268*(1-VLOOKUP($A269,[1]Hugst!$R$5:$W$9,MATCH(ROUNDUP((T$1)/10,0)*10,[1]Hugst!$R$4:$W$4,0))))</f>
        <v>#REF!</v>
      </c>
      <c r="U269" s="168" t="e">
        <f ca="1">IF($C269-U$1&lt;År1,0,T268*(1-VLOOKUP($A269,[1]Hugst!$R$5:$W$9,MATCH(ROUNDUP((U$1)/10,0)*10,[1]Hugst!$R$4:$W$4,0))))</f>
        <v>#REF!</v>
      </c>
      <c r="V269" s="168" t="e">
        <f ca="1">IF($C269-V$1&lt;År1,0,U268*(1-VLOOKUP($A269,[1]Hugst!$R$5:$W$9,MATCH(ROUNDUP((V$1)/10,0)*10,[1]Hugst!$R$4:$W$4,0))))</f>
        <v>#REF!</v>
      </c>
      <c r="W269" s="168" t="e">
        <f ca="1">IF($C269-W$1&lt;År1,0,V268*(1-VLOOKUP($A269,[1]Hugst!$R$5:$W$9,MATCH(ROUNDUP((W$1)/10,0)*10,[1]Hugst!$R$4:$W$4,0))))</f>
        <v>#REF!</v>
      </c>
      <c r="X269" s="168" t="e">
        <f ca="1">IF($C269-X$1&lt;År1,0,W268*(1-VLOOKUP($A269,[1]Hugst!$R$5:$W$9,MATCH(ROUNDUP((X$1)/10,0)*10,[1]Hugst!$R$4:$W$4,0))))</f>
        <v>#REF!</v>
      </c>
      <c r="Y269" s="168" t="e">
        <f ca="1">IF($C269-Y$1&lt;År1,0,X268*(1-VLOOKUP($A269,[1]Hugst!$R$5:$W$9,MATCH(ROUNDUP((Y$1)/10,0)*10,[1]Hugst!$R$4:$W$4,0))))</f>
        <v>#REF!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 t="e">
        <f t="shared" ca="1" si="6"/>
        <v>#REF!</v>
      </c>
      <c r="F270" s="168" t="e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#REF!</v>
      </c>
      <c r="G270" s="168" t="e">
        <f ca="1">IF($C270-G$1&lt;År1,0,F269*(1-VLOOKUP($A270,[1]Hugst!$R$5:$W$9,MATCH(ROUNDUP((G$1)/10,0)*10,[1]Hugst!$R$4:$W$4,0))))</f>
        <v>#REF!</v>
      </c>
      <c r="H270" s="168" t="e">
        <f ca="1">IF($C270-H$1&lt;År1,0,G269*(1-VLOOKUP($A270,[1]Hugst!$R$5:$W$9,MATCH(ROUNDUP((H$1)/10,0)*10,[1]Hugst!$R$4:$W$4,0))))</f>
        <v>#REF!</v>
      </c>
      <c r="I270" s="168" t="e">
        <f ca="1">IF($C270-I$1&lt;År1,0,H269*(1-VLOOKUP($A270,[1]Hugst!$R$5:$W$9,MATCH(ROUNDUP((I$1)/10,0)*10,[1]Hugst!$R$4:$W$4,0))))</f>
        <v>#REF!</v>
      </c>
      <c r="J270" s="168" t="e">
        <f ca="1">IF($C270-J$1&lt;År1,0,I269*(1-VLOOKUP($A270,[1]Hugst!$R$5:$W$9,MATCH(ROUNDUP((J$1)/10,0)*10,[1]Hugst!$R$4:$W$4,0))))</f>
        <v>#REF!</v>
      </c>
      <c r="K270" s="168" t="e">
        <f ca="1">IF($C270-K$1&lt;År1,0,J269*(1-VLOOKUP($A270,[1]Hugst!$R$5:$W$9,MATCH(ROUNDUP((K$1)/10,0)*10,[1]Hugst!$R$4:$W$4,0))))</f>
        <v>#REF!</v>
      </c>
      <c r="L270" s="168" t="e">
        <f ca="1">IF($C270-L$1&lt;År1,0,K269*(1-VLOOKUP($A270,[1]Hugst!$R$5:$W$9,MATCH(ROUNDUP((L$1)/10,0)*10,[1]Hugst!$R$4:$W$4,0))))</f>
        <v>#REF!</v>
      </c>
      <c r="M270" s="168" t="e">
        <f ca="1">IF($C270-M$1&lt;År1,0,L269*(1-VLOOKUP($A270,[1]Hugst!$R$5:$W$9,MATCH(ROUNDUP((M$1)/10,0)*10,[1]Hugst!$R$4:$W$4,0))))</f>
        <v>#REF!</v>
      </c>
      <c r="N270" s="168" t="e">
        <f ca="1">IF($C270-N$1&lt;År1,0,M269*(1-VLOOKUP($A270,[1]Hugst!$R$5:$W$9,MATCH(ROUNDUP((N$1)/10,0)*10,[1]Hugst!$R$4:$W$4,0))))</f>
        <v>#REF!</v>
      </c>
      <c r="O270" s="168" t="e">
        <f ca="1">IF($C270-O$1&lt;År1,0,N269*(1-VLOOKUP($A270,[1]Hugst!$R$5:$W$9,MATCH(ROUNDUP((O$1)/10,0)*10,[1]Hugst!$R$4:$W$4,0))))</f>
        <v>#REF!</v>
      </c>
      <c r="P270" s="168" t="e">
        <f ca="1">IF($C270-P$1&lt;År1,0,O269*(1-VLOOKUP($A270,[1]Hugst!$R$5:$W$9,MATCH(ROUNDUP((P$1)/10,0)*10,[1]Hugst!$R$4:$W$4,0))))</f>
        <v>#REF!</v>
      </c>
      <c r="Q270" s="168" t="e">
        <f ca="1">IF($C270-Q$1&lt;År1,0,P269*(1-VLOOKUP($A270,[1]Hugst!$R$5:$W$9,MATCH(ROUNDUP((Q$1)/10,0)*10,[1]Hugst!$R$4:$W$4,0))))</f>
        <v>#REF!</v>
      </c>
      <c r="R270" s="168" t="e">
        <f ca="1">IF($C270-R$1&lt;År1,0,Q269*(1-VLOOKUP($A270,[1]Hugst!$R$5:$W$9,MATCH(ROUNDUP((R$1)/10,0)*10,[1]Hugst!$R$4:$W$4,0))))</f>
        <v>#REF!</v>
      </c>
      <c r="S270" s="168" t="e">
        <f ca="1">IF($C270-S$1&lt;År1,0,R269*(1-VLOOKUP($A270,[1]Hugst!$R$5:$W$9,MATCH(ROUNDUP((S$1)/10,0)*10,[1]Hugst!$R$4:$W$4,0))))</f>
        <v>#REF!</v>
      </c>
      <c r="T270" s="168" t="e">
        <f ca="1">IF($C270-T$1&lt;År1,0,S269*(1-VLOOKUP($A270,[1]Hugst!$R$5:$W$9,MATCH(ROUNDUP((T$1)/10,0)*10,[1]Hugst!$R$4:$W$4,0))))</f>
        <v>#REF!</v>
      </c>
      <c r="U270" s="168" t="e">
        <f ca="1">IF($C270-U$1&lt;År1,0,T269*(1-VLOOKUP($A270,[1]Hugst!$R$5:$W$9,MATCH(ROUNDUP((U$1)/10,0)*10,[1]Hugst!$R$4:$W$4,0))))</f>
        <v>#REF!</v>
      </c>
      <c r="V270" s="168" t="e">
        <f ca="1">IF($C270-V$1&lt;År1,0,U269*(1-VLOOKUP($A270,[1]Hugst!$R$5:$W$9,MATCH(ROUNDUP((V$1)/10,0)*10,[1]Hugst!$R$4:$W$4,0))))</f>
        <v>#REF!</v>
      </c>
      <c r="W270" s="168" t="e">
        <f ca="1">IF($C270-W$1&lt;År1,0,V269*(1-VLOOKUP($A270,[1]Hugst!$R$5:$W$9,MATCH(ROUNDUP((W$1)/10,0)*10,[1]Hugst!$R$4:$W$4,0))))</f>
        <v>#REF!</v>
      </c>
      <c r="X270" s="168" t="e">
        <f ca="1">IF($C270-X$1&lt;År1,0,W269*(1-VLOOKUP($A270,[1]Hugst!$R$5:$W$9,MATCH(ROUNDUP((X$1)/10,0)*10,[1]Hugst!$R$4:$W$4,0))))</f>
        <v>#REF!</v>
      </c>
      <c r="Y270" s="168" t="e">
        <f ca="1">IF($C270-Y$1&lt;År1,0,X269*(1-VLOOKUP($A270,[1]Hugst!$R$5:$W$9,MATCH(ROUNDUP((Y$1)/10,0)*10,[1]Hugst!$R$4:$W$4,0))))</f>
        <v>#REF!</v>
      </c>
      <c r="Z270" s="168" t="e">
        <f ca="1">IF($C270-Z$1&lt;År1,0,Y269*(1-VLOOKUP($A270,[1]Hugst!$R$5:$W$9,MATCH(ROUNDUP((Z$1)/10,0)*10,[1]Hugst!$R$4:$W$4,0))))</f>
        <v>#REF!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 t="e">
        <f t="shared" ca="1" si="6"/>
        <v>#REF!</v>
      </c>
      <c r="F271" s="168" t="e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#REF!</v>
      </c>
      <c r="G271" s="168" t="e">
        <f ca="1">IF($C271-G$1&lt;År1,0,F270*(1-VLOOKUP($A271,[1]Hugst!$R$5:$W$9,MATCH(ROUNDUP((G$1)/10,0)*10,[1]Hugst!$R$4:$W$4,0))))</f>
        <v>#REF!</v>
      </c>
      <c r="H271" s="168" t="e">
        <f ca="1">IF($C271-H$1&lt;År1,0,G270*(1-VLOOKUP($A271,[1]Hugst!$R$5:$W$9,MATCH(ROUNDUP((H$1)/10,0)*10,[1]Hugst!$R$4:$W$4,0))))</f>
        <v>#REF!</v>
      </c>
      <c r="I271" s="168" t="e">
        <f ca="1">IF($C271-I$1&lt;År1,0,H270*(1-VLOOKUP($A271,[1]Hugst!$R$5:$W$9,MATCH(ROUNDUP((I$1)/10,0)*10,[1]Hugst!$R$4:$W$4,0))))</f>
        <v>#REF!</v>
      </c>
      <c r="J271" s="168" t="e">
        <f ca="1">IF($C271-J$1&lt;År1,0,I270*(1-VLOOKUP($A271,[1]Hugst!$R$5:$W$9,MATCH(ROUNDUP((J$1)/10,0)*10,[1]Hugst!$R$4:$W$4,0))))</f>
        <v>#REF!</v>
      </c>
      <c r="K271" s="168" t="e">
        <f ca="1">IF($C271-K$1&lt;År1,0,J270*(1-VLOOKUP($A271,[1]Hugst!$R$5:$W$9,MATCH(ROUNDUP((K$1)/10,0)*10,[1]Hugst!$R$4:$W$4,0))))</f>
        <v>#REF!</v>
      </c>
      <c r="L271" s="168" t="e">
        <f ca="1">IF($C271-L$1&lt;År1,0,K270*(1-VLOOKUP($A271,[1]Hugst!$R$5:$W$9,MATCH(ROUNDUP((L$1)/10,0)*10,[1]Hugst!$R$4:$W$4,0))))</f>
        <v>#REF!</v>
      </c>
      <c r="M271" s="168" t="e">
        <f ca="1">IF($C271-M$1&lt;År1,0,L270*(1-VLOOKUP($A271,[1]Hugst!$R$5:$W$9,MATCH(ROUNDUP((M$1)/10,0)*10,[1]Hugst!$R$4:$W$4,0))))</f>
        <v>#REF!</v>
      </c>
      <c r="N271" s="168" t="e">
        <f ca="1">IF($C271-N$1&lt;År1,0,M270*(1-VLOOKUP($A271,[1]Hugst!$R$5:$W$9,MATCH(ROUNDUP((N$1)/10,0)*10,[1]Hugst!$R$4:$W$4,0))))</f>
        <v>#REF!</v>
      </c>
      <c r="O271" s="168" t="e">
        <f ca="1">IF($C271-O$1&lt;År1,0,N270*(1-VLOOKUP($A271,[1]Hugst!$R$5:$W$9,MATCH(ROUNDUP((O$1)/10,0)*10,[1]Hugst!$R$4:$W$4,0))))</f>
        <v>#REF!</v>
      </c>
      <c r="P271" s="168" t="e">
        <f ca="1">IF($C271-P$1&lt;År1,0,O270*(1-VLOOKUP($A271,[1]Hugst!$R$5:$W$9,MATCH(ROUNDUP((P$1)/10,0)*10,[1]Hugst!$R$4:$W$4,0))))</f>
        <v>#REF!</v>
      </c>
      <c r="Q271" s="168" t="e">
        <f ca="1">IF($C271-Q$1&lt;År1,0,P270*(1-VLOOKUP($A271,[1]Hugst!$R$5:$W$9,MATCH(ROUNDUP((Q$1)/10,0)*10,[1]Hugst!$R$4:$W$4,0))))</f>
        <v>#REF!</v>
      </c>
      <c r="R271" s="168" t="e">
        <f ca="1">IF($C271-R$1&lt;År1,0,Q270*(1-VLOOKUP($A271,[1]Hugst!$R$5:$W$9,MATCH(ROUNDUP((R$1)/10,0)*10,[1]Hugst!$R$4:$W$4,0))))</f>
        <v>#REF!</v>
      </c>
      <c r="S271" s="168" t="e">
        <f ca="1">IF($C271-S$1&lt;År1,0,R270*(1-VLOOKUP($A271,[1]Hugst!$R$5:$W$9,MATCH(ROUNDUP((S$1)/10,0)*10,[1]Hugst!$R$4:$W$4,0))))</f>
        <v>#REF!</v>
      </c>
      <c r="T271" s="168" t="e">
        <f ca="1">IF($C271-T$1&lt;År1,0,S270*(1-VLOOKUP($A271,[1]Hugst!$R$5:$W$9,MATCH(ROUNDUP((T$1)/10,0)*10,[1]Hugst!$R$4:$W$4,0))))</f>
        <v>#REF!</v>
      </c>
      <c r="U271" s="168" t="e">
        <f ca="1">IF($C271-U$1&lt;År1,0,T270*(1-VLOOKUP($A271,[1]Hugst!$R$5:$W$9,MATCH(ROUNDUP((U$1)/10,0)*10,[1]Hugst!$R$4:$W$4,0))))</f>
        <v>#REF!</v>
      </c>
      <c r="V271" s="168" t="e">
        <f ca="1">IF($C271-V$1&lt;År1,0,U270*(1-VLOOKUP($A271,[1]Hugst!$R$5:$W$9,MATCH(ROUNDUP((V$1)/10,0)*10,[1]Hugst!$R$4:$W$4,0))))</f>
        <v>#REF!</v>
      </c>
      <c r="W271" s="168" t="e">
        <f ca="1">IF($C271-W$1&lt;År1,0,V270*(1-VLOOKUP($A271,[1]Hugst!$R$5:$W$9,MATCH(ROUNDUP((W$1)/10,0)*10,[1]Hugst!$R$4:$W$4,0))))</f>
        <v>#REF!</v>
      </c>
      <c r="X271" s="168" t="e">
        <f ca="1">IF($C271-X$1&lt;År1,0,W270*(1-VLOOKUP($A271,[1]Hugst!$R$5:$W$9,MATCH(ROUNDUP((X$1)/10,0)*10,[1]Hugst!$R$4:$W$4,0))))</f>
        <v>#REF!</v>
      </c>
      <c r="Y271" s="168" t="e">
        <f ca="1">IF($C271-Y$1&lt;År1,0,X270*(1-VLOOKUP($A271,[1]Hugst!$R$5:$W$9,MATCH(ROUNDUP((Y$1)/10,0)*10,[1]Hugst!$R$4:$W$4,0))))</f>
        <v>#REF!</v>
      </c>
      <c r="Z271" s="168" t="e">
        <f ca="1">IF($C271-Z$1&lt;År1,0,Y270*(1-VLOOKUP($A271,[1]Hugst!$R$5:$W$9,MATCH(ROUNDUP((Z$1)/10,0)*10,[1]Hugst!$R$4:$W$4,0))))</f>
        <v>#REF!</v>
      </c>
      <c r="AA271" s="168" t="e">
        <f ca="1">IF($C271-AA$1&lt;År1,0,Z270*(1-VLOOKUP($A271,[1]Hugst!$R$5:$W$9,MATCH(ROUNDUP((AA$1)/10,0)*10,[1]Hugst!$R$4:$W$4,0))))</f>
        <v>#REF!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 t="e">
        <f t="shared" ca="1" si="6"/>
        <v>#REF!</v>
      </c>
      <c r="F272" s="168" t="e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#REF!</v>
      </c>
      <c r="G272" s="168" t="e">
        <f ca="1">IF($C272-G$1&lt;År1,0,F271*(1-VLOOKUP($A272,[1]Hugst!$R$5:$W$9,MATCH(ROUNDUP((G$1)/10,0)*10,[1]Hugst!$R$4:$W$4,0))))</f>
        <v>#REF!</v>
      </c>
      <c r="H272" s="168" t="e">
        <f ca="1">IF($C272-H$1&lt;År1,0,G271*(1-VLOOKUP($A272,[1]Hugst!$R$5:$W$9,MATCH(ROUNDUP((H$1)/10,0)*10,[1]Hugst!$R$4:$W$4,0))))</f>
        <v>#REF!</v>
      </c>
      <c r="I272" s="168" t="e">
        <f ca="1">IF($C272-I$1&lt;År1,0,H271*(1-VLOOKUP($A272,[1]Hugst!$R$5:$W$9,MATCH(ROUNDUP((I$1)/10,0)*10,[1]Hugst!$R$4:$W$4,0))))</f>
        <v>#REF!</v>
      </c>
      <c r="J272" s="168" t="e">
        <f ca="1">IF($C272-J$1&lt;År1,0,I271*(1-VLOOKUP($A272,[1]Hugst!$R$5:$W$9,MATCH(ROUNDUP((J$1)/10,0)*10,[1]Hugst!$R$4:$W$4,0))))</f>
        <v>#REF!</v>
      </c>
      <c r="K272" s="168" t="e">
        <f ca="1">IF($C272-K$1&lt;År1,0,J271*(1-VLOOKUP($A272,[1]Hugst!$R$5:$W$9,MATCH(ROUNDUP((K$1)/10,0)*10,[1]Hugst!$R$4:$W$4,0))))</f>
        <v>#REF!</v>
      </c>
      <c r="L272" s="168" t="e">
        <f ca="1">IF($C272-L$1&lt;År1,0,K271*(1-VLOOKUP($A272,[1]Hugst!$R$5:$W$9,MATCH(ROUNDUP((L$1)/10,0)*10,[1]Hugst!$R$4:$W$4,0))))</f>
        <v>#REF!</v>
      </c>
      <c r="M272" s="168" t="e">
        <f ca="1">IF($C272-M$1&lt;År1,0,L271*(1-VLOOKUP($A272,[1]Hugst!$R$5:$W$9,MATCH(ROUNDUP((M$1)/10,0)*10,[1]Hugst!$R$4:$W$4,0))))</f>
        <v>#REF!</v>
      </c>
      <c r="N272" s="168" t="e">
        <f ca="1">IF($C272-N$1&lt;År1,0,M271*(1-VLOOKUP($A272,[1]Hugst!$R$5:$W$9,MATCH(ROUNDUP((N$1)/10,0)*10,[1]Hugst!$R$4:$W$4,0))))</f>
        <v>#REF!</v>
      </c>
      <c r="O272" s="168" t="e">
        <f ca="1">IF($C272-O$1&lt;År1,0,N271*(1-VLOOKUP($A272,[1]Hugst!$R$5:$W$9,MATCH(ROUNDUP((O$1)/10,0)*10,[1]Hugst!$R$4:$W$4,0))))</f>
        <v>#REF!</v>
      </c>
      <c r="P272" s="168" t="e">
        <f ca="1">IF($C272-P$1&lt;År1,0,O271*(1-VLOOKUP($A272,[1]Hugst!$R$5:$W$9,MATCH(ROUNDUP((P$1)/10,0)*10,[1]Hugst!$R$4:$W$4,0))))</f>
        <v>#REF!</v>
      </c>
      <c r="Q272" s="168" t="e">
        <f ca="1">IF($C272-Q$1&lt;År1,0,P271*(1-VLOOKUP($A272,[1]Hugst!$R$5:$W$9,MATCH(ROUNDUP((Q$1)/10,0)*10,[1]Hugst!$R$4:$W$4,0))))</f>
        <v>#REF!</v>
      </c>
      <c r="R272" s="168" t="e">
        <f ca="1">IF($C272-R$1&lt;År1,0,Q271*(1-VLOOKUP($A272,[1]Hugst!$R$5:$W$9,MATCH(ROUNDUP((R$1)/10,0)*10,[1]Hugst!$R$4:$W$4,0))))</f>
        <v>#REF!</v>
      </c>
      <c r="S272" s="168" t="e">
        <f ca="1">IF($C272-S$1&lt;År1,0,R271*(1-VLOOKUP($A272,[1]Hugst!$R$5:$W$9,MATCH(ROUNDUP((S$1)/10,0)*10,[1]Hugst!$R$4:$W$4,0))))</f>
        <v>#REF!</v>
      </c>
      <c r="T272" s="168" t="e">
        <f ca="1">IF($C272-T$1&lt;År1,0,S271*(1-VLOOKUP($A272,[1]Hugst!$R$5:$W$9,MATCH(ROUNDUP((T$1)/10,0)*10,[1]Hugst!$R$4:$W$4,0))))</f>
        <v>#REF!</v>
      </c>
      <c r="U272" s="168" t="e">
        <f ca="1">IF($C272-U$1&lt;År1,0,T271*(1-VLOOKUP($A272,[1]Hugst!$R$5:$W$9,MATCH(ROUNDUP((U$1)/10,0)*10,[1]Hugst!$R$4:$W$4,0))))</f>
        <v>#REF!</v>
      </c>
      <c r="V272" s="168" t="e">
        <f ca="1">IF($C272-V$1&lt;År1,0,U271*(1-VLOOKUP($A272,[1]Hugst!$R$5:$W$9,MATCH(ROUNDUP((V$1)/10,0)*10,[1]Hugst!$R$4:$W$4,0))))</f>
        <v>#REF!</v>
      </c>
      <c r="W272" s="168" t="e">
        <f ca="1">IF($C272-W$1&lt;År1,0,V271*(1-VLOOKUP($A272,[1]Hugst!$R$5:$W$9,MATCH(ROUNDUP((W$1)/10,0)*10,[1]Hugst!$R$4:$W$4,0))))</f>
        <v>#REF!</v>
      </c>
      <c r="X272" s="168" t="e">
        <f ca="1">IF($C272-X$1&lt;År1,0,W271*(1-VLOOKUP($A272,[1]Hugst!$R$5:$W$9,MATCH(ROUNDUP((X$1)/10,0)*10,[1]Hugst!$R$4:$W$4,0))))</f>
        <v>#REF!</v>
      </c>
      <c r="Y272" s="168" t="e">
        <f ca="1">IF($C272-Y$1&lt;År1,0,X271*(1-VLOOKUP($A272,[1]Hugst!$R$5:$W$9,MATCH(ROUNDUP((Y$1)/10,0)*10,[1]Hugst!$R$4:$W$4,0))))</f>
        <v>#REF!</v>
      </c>
      <c r="Z272" s="168" t="e">
        <f ca="1">IF($C272-Z$1&lt;År1,0,Y271*(1-VLOOKUP($A272,[1]Hugst!$R$5:$W$9,MATCH(ROUNDUP((Z$1)/10,0)*10,[1]Hugst!$R$4:$W$4,0))))</f>
        <v>#REF!</v>
      </c>
      <c r="AA272" s="168" t="e">
        <f ca="1">IF($C272-AA$1&lt;År1,0,Z271*(1-VLOOKUP($A272,[1]Hugst!$R$5:$W$9,MATCH(ROUNDUP((AA$1)/10,0)*10,[1]Hugst!$R$4:$W$4,0))))</f>
        <v>#REF!</v>
      </c>
      <c r="AB272" s="168" t="e">
        <f ca="1">IF($C272-AB$1&lt;År1,0,AA271*(1-VLOOKUP($A272,[1]Hugst!$R$5:$W$9,MATCH(ROUNDUP((AB$1)/10,0)*10,[1]Hugst!$R$4:$W$4,0))))</f>
        <v>#REF!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 t="e">
        <f t="shared" ca="1" si="6"/>
        <v>#REF!</v>
      </c>
      <c r="F273" s="168" t="e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#REF!</v>
      </c>
      <c r="G273" s="168" t="e">
        <f ca="1">IF($C273-G$1&lt;År1,0,F272*(1-VLOOKUP($A273,[1]Hugst!$R$5:$W$9,MATCH(ROUNDUP((G$1)/10,0)*10,[1]Hugst!$R$4:$W$4,0))))</f>
        <v>#REF!</v>
      </c>
      <c r="H273" s="168" t="e">
        <f ca="1">IF($C273-H$1&lt;År1,0,G272*(1-VLOOKUP($A273,[1]Hugst!$R$5:$W$9,MATCH(ROUNDUP((H$1)/10,0)*10,[1]Hugst!$R$4:$W$4,0))))</f>
        <v>#REF!</v>
      </c>
      <c r="I273" s="168" t="e">
        <f ca="1">IF($C273-I$1&lt;År1,0,H272*(1-VLOOKUP($A273,[1]Hugst!$R$5:$W$9,MATCH(ROUNDUP((I$1)/10,0)*10,[1]Hugst!$R$4:$W$4,0))))</f>
        <v>#REF!</v>
      </c>
      <c r="J273" s="168" t="e">
        <f ca="1">IF($C273-J$1&lt;År1,0,I272*(1-VLOOKUP($A273,[1]Hugst!$R$5:$W$9,MATCH(ROUNDUP((J$1)/10,0)*10,[1]Hugst!$R$4:$W$4,0))))</f>
        <v>#REF!</v>
      </c>
      <c r="K273" s="168" t="e">
        <f ca="1">IF($C273-K$1&lt;År1,0,J272*(1-VLOOKUP($A273,[1]Hugst!$R$5:$W$9,MATCH(ROUNDUP((K$1)/10,0)*10,[1]Hugst!$R$4:$W$4,0))))</f>
        <v>#REF!</v>
      </c>
      <c r="L273" s="168" t="e">
        <f ca="1">IF($C273-L$1&lt;År1,0,K272*(1-VLOOKUP($A273,[1]Hugst!$R$5:$W$9,MATCH(ROUNDUP((L$1)/10,0)*10,[1]Hugst!$R$4:$W$4,0))))</f>
        <v>#REF!</v>
      </c>
      <c r="M273" s="168" t="e">
        <f ca="1">IF($C273-M$1&lt;År1,0,L272*(1-VLOOKUP($A273,[1]Hugst!$R$5:$W$9,MATCH(ROUNDUP((M$1)/10,0)*10,[1]Hugst!$R$4:$W$4,0))))</f>
        <v>#REF!</v>
      </c>
      <c r="N273" s="168" t="e">
        <f ca="1">IF($C273-N$1&lt;År1,0,M272*(1-VLOOKUP($A273,[1]Hugst!$R$5:$W$9,MATCH(ROUNDUP((N$1)/10,0)*10,[1]Hugst!$R$4:$W$4,0))))</f>
        <v>#REF!</v>
      </c>
      <c r="O273" s="168" t="e">
        <f ca="1">IF($C273-O$1&lt;År1,0,N272*(1-VLOOKUP($A273,[1]Hugst!$R$5:$W$9,MATCH(ROUNDUP((O$1)/10,0)*10,[1]Hugst!$R$4:$W$4,0))))</f>
        <v>#REF!</v>
      </c>
      <c r="P273" s="168" t="e">
        <f ca="1">IF($C273-P$1&lt;År1,0,O272*(1-VLOOKUP($A273,[1]Hugst!$R$5:$W$9,MATCH(ROUNDUP((P$1)/10,0)*10,[1]Hugst!$R$4:$W$4,0))))</f>
        <v>#REF!</v>
      </c>
      <c r="Q273" s="168" t="e">
        <f ca="1">IF($C273-Q$1&lt;År1,0,P272*(1-VLOOKUP($A273,[1]Hugst!$R$5:$W$9,MATCH(ROUNDUP((Q$1)/10,0)*10,[1]Hugst!$R$4:$W$4,0))))</f>
        <v>#REF!</v>
      </c>
      <c r="R273" s="168" t="e">
        <f ca="1">IF($C273-R$1&lt;År1,0,Q272*(1-VLOOKUP($A273,[1]Hugst!$R$5:$W$9,MATCH(ROUNDUP((R$1)/10,0)*10,[1]Hugst!$R$4:$W$4,0))))</f>
        <v>#REF!</v>
      </c>
      <c r="S273" s="168" t="e">
        <f ca="1">IF($C273-S$1&lt;År1,0,R272*(1-VLOOKUP($A273,[1]Hugst!$R$5:$W$9,MATCH(ROUNDUP((S$1)/10,0)*10,[1]Hugst!$R$4:$W$4,0))))</f>
        <v>#REF!</v>
      </c>
      <c r="T273" s="168" t="e">
        <f ca="1">IF($C273-T$1&lt;År1,0,S272*(1-VLOOKUP($A273,[1]Hugst!$R$5:$W$9,MATCH(ROUNDUP((T$1)/10,0)*10,[1]Hugst!$R$4:$W$4,0))))</f>
        <v>#REF!</v>
      </c>
      <c r="U273" s="168" t="e">
        <f ca="1">IF($C273-U$1&lt;År1,0,T272*(1-VLOOKUP($A273,[1]Hugst!$R$5:$W$9,MATCH(ROUNDUP((U$1)/10,0)*10,[1]Hugst!$R$4:$W$4,0))))</f>
        <v>#REF!</v>
      </c>
      <c r="V273" s="168" t="e">
        <f ca="1">IF($C273-V$1&lt;År1,0,U272*(1-VLOOKUP($A273,[1]Hugst!$R$5:$W$9,MATCH(ROUNDUP((V$1)/10,0)*10,[1]Hugst!$R$4:$W$4,0))))</f>
        <v>#REF!</v>
      </c>
      <c r="W273" s="168" t="e">
        <f ca="1">IF($C273-W$1&lt;År1,0,V272*(1-VLOOKUP($A273,[1]Hugst!$R$5:$W$9,MATCH(ROUNDUP((W$1)/10,0)*10,[1]Hugst!$R$4:$W$4,0))))</f>
        <v>#REF!</v>
      </c>
      <c r="X273" s="168" t="e">
        <f ca="1">IF($C273-X$1&lt;År1,0,W272*(1-VLOOKUP($A273,[1]Hugst!$R$5:$W$9,MATCH(ROUNDUP((X$1)/10,0)*10,[1]Hugst!$R$4:$W$4,0))))</f>
        <v>#REF!</v>
      </c>
      <c r="Y273" s="168" t="e">
        <f ca="1">IF($C273-Y$1&lt;År1,0,X272*(1-VLOOKUP($A273,[1]Hugst!$R$5:$W$9,MATCH(ROUNDUP((Y$1)/10,0)*10,[1]Hugst!$R$4:$W$4,0))))</f>
        <v>#REF!</v>
      </c>
      <c r="Z273" s="168" t="e">
        <f ca="1">IF($C273-Z$1&lt;År1,0,Y272*(1-VLOOKUP($A273,[1]Hugst!$R$5:$W$9,MATCH(ROUNDUP((Z$1)/10,0)*10,[1]Hugst!$R$4:$W$4,0))))</f>
        <v>#REF!</v>
      </c>
      <c r="AA273" s="168" t="e">
        <f ca="1">IF($C273-AA$1&lt;År1,0,Z272*(1-VLOOKUP($A273,[1]Hugst!$R$5:$W$9,MATCH(ROUNDUP((AA$1)/10,0)*10,[1]Hugst!$R$4:$W$4,0))))</f>
        <v>#REF!</v>
      </c>
      <c r="AB273" s="168" t="e">
        <f ca="1">IF($C273-AB$1&lt;År1,0,AA272*(1-VLOOKUP($A273,[1]Hugst!$R$5:$W$9,MATCH(ROUNDUP((AB$1)/10,0)*10,[1]Hugst!$R$4:$W$4,0))))</f>
        <v>#REF!</v>
      </c>
      <c r="AC273" s="168" t="e">
        <f ca="1">IF($C273-AC$1&lt;År1,0,AB272*(1-VLOOKUP($A273,[1]Hugst!$R$5:$W$9,MATCH(ROUNDUP((AC$1)/10,0)*10,[1]Hugst!$R$4:$W$4,0))))</f>
        <v>#REF!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 t="e">
        <f t="shared" ca="1" si="6"/>
        <v>#REF!</v>
      </c>
      <c r="F274" s="168" t="e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#REF!</v>
      </c>
      <c r="G274" s="168" t="e">
        <f ca="1">IF($C274-G$1&lt;År1,0,F273*(1-VLOOKUP($A274,[1]Hugst!$R$5:$W$9,MATCH(ROUNDUP((G$1)/10,0)*10,[1]Hugst!$R$4:$W$4,0))))</f>
        <v>#REF!</v>
      </c>
      <c r="H274" s="168" t="e">
        <f ca="1">IF($C274-H$1&lt;År1,0,G273*(1-VLOOKUP($A274,[1]Hugst!$R$5:$W$9,MATCH(ROUNDUP((H$1)/10,0)*10,[1]Hugst!$R$4:$W$4,0))))</f>
        <v>#REF!</v>
      </c>
      <c r="I274" s="168" t="e">
        <f ca="1">IF($C274-I$1&lt;År1,0,H273*(1-VLOOKUP($A274,[1]Hugst!$R$5:$W$9,MATCH(ROUNDUP((I$1)/10,0)*10,[1]Hugst!$R$4:$W$4,0))))</f>
        <v>#REF!</v>
      </c>
      <c r="J274" s="168" t="e">
        <f ca="1">IF($C274-J$1&lt;År1,0,I273*(1-VLOOKUP($A274,[1]Hugst!$R$5:$W$9,MATCH(ROUNDUP((J$1)/10,0)*10,[1]Hugst!$R$4:$W$4,0))))</f>
        <v>#REF!</v>
      </c>
      <c r="K274" s="168" t="e">
        <f ca="1">IF($C274-K$1&lt;År1,0,J273*(1-VLOOKUP($A274,[1]Hugst!$R$5:$W$9,MATCH(ROUNDUP((K$1)/10,0)*10,[1]Hugst!$R$4:$W$4,0))))</f>
        <v>#REF!</v>
      </c>
      <c r="L274" s="168" t="e">
        <f ca="1">IF($C274-L$1&lt;År1,0,K273*(1-VLOOKUP($A274,[1]Hugst!$R$5:$W$9,MATCH(ROUNDUP((L$1)/10,0)*10,[1]Hugst!$R$4:$W$4,0))))</f>
        <v>#REF!</v>
      </c>
      <c r="M274" s="168" t="e">
        <f ca="1">IF($C274-M$1&lt;År1,0,L273*(1-VLOOKUP($A274,[1]Hugst!$R$5:$W$9,MATCH(ROUNDUP((M$1)/10,0)*10,[1]Hugst!$R$4:$W$4,0))))</f>
        <v>#REF!</v>
      </c>
      <c r="N274" s="168" t="e">
        <f ca="1">IF($C274-N$1&lt;År1,0,M273*(1-VLOOKUP($A274,[1]Hugst!$R$5:$W$9,MATCH(ROUNDUP((N$1)/10,0)*10,[1]Hugst!$R$4:$W$4,0))))</f>
        <v>#REF!</v>
      </c>
      <c r="O274" s="168" t="e">
        <f ca="1">IF($C274-O$1&lt;År1,0,N273*(1-VLOOKUP($A274,[1]Hugst!$R$5:$W$9,MATCH(ROUNDUP((O$1)/10,0)*10,[1]Hugst!$R$4:$W$4,0))))</f>
        <v>#REF!</v>
      </c>
      <c r="P274" s="168" t="e">
        <f ca="1">IF($C274-P$1&lt;År1,0,O273*(1-VLOOKUP($A274,[1]Hugst!$R$5:$W$9,MATCH(ROUNDUP((P$1)/10,0)*10,[1]Hugst!$R$4:$W$4,0))))</f>
        <v>#REF!</v>
      </c>
      <c r="Q274" s="168" t="e">
        <f ca="1">IF($C274-Q$1&lt;År1,0,P273*(1-VLOOKUP($A274,[1]Hugst!$R$5:$W$9,MATCH(ROUNDUP((Q$1)/10,0)*10,[1]Hugst!$R$4:$W$4,0))))</f>
        <v>#REF!</v>
      </c>
      <c r="R274" s="168" t="e">
        <f ca="1">IF($C274-R$1&lt;År1,0,Q273*(1-VLOOKUP($A274,[1]Hugst!$R$5:$W$9,MATCH(ROUNDUP((R$1)/10,0)*10,[1]Hugst!$R$4:$W$4,0))))</f>
        <v>#REF!</v>
      </c>
      <c r="S274" s="168" t="e">
        <f ca="1">IF($C274-S$1&lt;År1,0,R273*(1-VLOOKUP($A274,[1]Hugst!$R$5:$W$9,MATCH(ROUNDUP((S$1)/10,0)*10,[1]Hugst!$R$4:$W$4,0))))</f>
        <v>#REF!</v>
      </c>
      <c r="T274" s="168" t="e">
        <f ca="1">IF($C274-T$1&lt;År1,0,S273*(1-VLOOKUP($A274,[1]Hugst!$R$5:$W$9,MATCH(ROUNDUP((T$1)/10,0)*10,[1]Hugst!$R$4:$W$4,0))))</f>
        <v>#REF!</v>
      </c>
      <c r="U274" s="168" t="e">
        <f ca="1">IF($C274-U$1&lt;År1,0,T273*(1-VLOOKUP($A274,[1]Hugst!$R$5:$W$9,MATCH(ROUNDUP((U$1)/10,0)*10,[1]Hugst!$R$4:$W$4,0))))</f>
        <v>#REF!</v>
      </c>
      <c r="V274" s="168" t="e">
        <f ca="1">IF($C274-V$1&lt;År1,0,U273*(1-VLOOKUP($A274,[1]Hugst!$R$5:$W$9,MATCH(ROUNDUP((V$1)/10,0)*10,[1]Hugst!$R$4:$W$4,0))))</f>
        <v>#REF!</v>
      </c>
      <c r="W274" s="168" t="e">
        <f ca="1">IF($C274-W$1&lt;År1,0,V273*(1-VLOOKUP($A274,[1]Hugst!$R$5:$W$9,MATCH(ROUNDUP((W$1)/10,0)*10,[1]Hugst!$R$4:$W$4,0))))</f>
        <v>#REF!</v>
      </c>
      <c r="X274" s="168" t="e">
        <f ca="1">IF($C274-X$1&lt;År1,0,W273*(1-VLOOKUP($A274,[1]Hugst!$R$5:$W$9,MATCH(ROUNDUP((X$1)/10,0)*10,[1]Hugst!$R$4:$W$4,0))))</f>
        <v>#REF!</v>
      </c>
      <c r="Y274" s="168" t="e">
        <f ca="1">IF($C274-Y$1&lt;År1,0,X273*(1-VLOOKUP($A274,[1]Hugst!$R$5:$W$9,MATCH(ROUNDUP((Y$1)/10,0)*10,[1]Hugst!$R$4:$W$4,0))))</f>
        <v>#REF!</v>
      </c>
      <c r="Z274" s="168" t="e">
        <f ca="1">IF($C274-Z$1&lt;År1,0,Y273*(1-VLOOKUP($A274,[1]Hugst!$R$5:$W$9,MATCH(ROUNDUP((Z$1)/10,0)*10,[1]Hugst!$R$4:$W$4,0))))</f>
        <v>#REF!</v>
      </c>
      <c r="AA274" s="168" t="e">
        <f ca="1">IF($C274-AA$1&lt;År1,0,Z273*(1-VLOOKUP($A274,[1]Hugst!$R$5:$W$9,MATCH(ROUNDUP((AA$1)/10,0)*10,[1]Hugst!$R$4:$W$4,0))))</f>
        <v>#REF!</v>
      </c>
      <c r="AB274" s="168" t="e">
        <f ca="1">IF($C274-AB$1&lt;År1,0,AA273*(1-VLOOKUP($A274,[1]Hugst!$R$5:$W$9,MATCH(ROUNDUP((AB$1)/10,0)*10,[1]Hugst!$R$4:$W$4,0))))</f>
        <v>#REF!</v>
      </c>
      <c r="AC274" s="168" t="e">
        <f ca="1">IF($C274-AC$1&lt;År1,0,AB273*(1-VLOOKUP($A274,[1]Hugst!$R$5:$W$9,MATCH(ROUNDUP((AC$1)/10,0)*10,[1]Hugst!$R$4:$W$4,0))))</f>
        <v>#REF!</v>
      </c>
      <c r="AD274" s="168" t="e">
        <f ca="1">IF($C274-AD$1&lt;År1,0,AC273*(1-VLOOKUP($A274,[1]Hugst!$R$5:$W$9,MATCH(ROUNDUP((AD$1)/10,0)*10,[1]Hugst!$R$4:$W$4,0))))</f>
        <v>#REF!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 t="e">
        <f t="shared" ca="1" si="6"/>
        <v>#REF!</v>
      </c>
      <c r="F275" s="168" t="e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#REF!</v>
      </c>
      <c r="G275" s="168" t="e">
        <f ca="1">IF($C275-G$1&lt;År1,0,F274*(1-VLOOKUP($A275,[1]Hugst!$R$5:$W$9,MATCH(ROUNDUP((G$1)/10,0)*10,[1]Hugst!$R$4:$W$4,0))))</f>
        <v>#REF!</v>
      </c>
      <c r="H275" s="168" t="e">
        <f ca="1">IF($C275-H$1&lt;År1,0,G274*(1-VLOOKUP($A275,[1]Hugst!$R$5:$W$9,MATCH(ROUNDUP((H$1)/10,0)*10,[1]Hugst!$R$4:$W$4,0))))</f>
        <v>#REF!</v>
      </c>
      <c r="I275" s="168" t="e">
        <f ca="1">IF($C275-I$1&lt;År1,0,H274*(1-VLOOKUP($A275,[1]Hugst!$R$5:$W$9,MATCH(ROUNDUP((I$1)/10,0)*10,[1]Hugst!$R$4:$W$4,0))))</f>
        <v>#REF!</v>
      </c>
      <c r="J275" s="168" t="e">
        <f ca="1">IF($C275-J$1&lt;År1,0,I274*(1-VLOOKUP($A275,[1]Hugst!$R$5:$W$9,MATCH(ROUNDUP((J$1)/10,0)*10,[1]Hugst!$R$4:$W$4,0))))</f>
        <v>#REF!</v>
      </c>
      <c r="K275" s="168" t="e">
        <f ca="1">IF($C275-K$1&lt;År1,0,J274*(1-VLOOKUP($A275,[1]Hugst!$R$5:$W$9,MATCH(ROUNDUP((K$1)/10,0)*10,[1]Hugst!$R$4:$W$4,0))))</f>
        <v>#REF!</v>
      </c>
      <c r="L275" s="168" t="e">
        <f ca="1">IF($C275-L$1&lt;År1,0,K274*(1-VLOOKUP($A275,[1]Hugst!$R$5:$W$9,MATCH(ROUNDUP((L$1)/10,0)*10,[1]Hugst!$R$4:$W$4,0))))</f>
        <v>#REF!</v>
      </c>
      <c r="M275" s="168" t="e">
        <f ca="1">IF($C275-M$1&lt;År1,0,L274*(1-VLOOKUP($A275,[1]Hugst!$R$5:$W$9,MATCH(ROUNDUP((M$1)/10,0)*10,[1]Hugst!$R$4:$W$4,0))))</f>
        <v>#REF!</v>
      </c>
      <c r="N275" s="168" t="e">
        <f ca="1">IF($C275-N$1&lt;År1,0,M274*(1-VLOOKUP($A275,[1]Hugst!$R$5:$W$9,MATCH(ROUNDUP((N$1)/10,0)*10,[1]Hugst!$R$4:$W$4,0))))</f>
        <v>#REF!</v>
      </c>
      <c r="O275" s="168" t="e">
        <f ca="1">IF($C275-O$1&lt;År1,0,N274*(1-VLOOKUP($A275,[1]Hugst!$R$5:$W$9,MATCH(ROUNDUP((O$1)/10,0)*10,[1]Hugst!$R$4:$W$4,0))))</f>
        <v>#REF!</v>
      </c>
      <c r="P275" s="168" t="e">
        <f ca="1">IF($C275-P$1&lt;År1,0,O274*(1-VLOOKUP($A275,[1]Hugst!$R$5:$W$9,MATCH(ROUNDUP((P$1)/10,0)*10,[1]Hugst!$R$4:$W$4,0))))</f>
        <v>#REF!</v>
      </c>
      <c r="Q275" s="168" t="e">
        <f ca="1">IF($C275-Q$1&lt;År1,0,P274*(1-VLOOKUP($A275,[1]Hugst!$R$5:$W$9,MATCH(ROUNDUP((Q$1)/10,0)*10,[1]Hugst!$R$4:$W$4,0))))</f>
        <v>#REF!</v>
      </c>
      <c r="R275" s="168" t="e">
        <f ca="1">IF($C275-R$1&lt;År1,0,Q274*(1-VLOOKUP($A275,[1]Hugst!$R$5:$W$9,MATCH(ROUNDUP((R$1)/10,0)*10,[1]Hugst!$R$4:$W$4,0))))</f>
        <v>#REF!</v>
      </c>
      <c r="S275" s="168" t="e">
        <f ca="1">IF($C275-S$1&lt;År1,0,R274*(1-VLOOKUP($A275,[1]Hugst!$R$5:$W$9,MATCH(ROUNDUP((S$1)/10,0)*10,[1]Hugst!$R$4:$W$4,0))))</f>
        <v>#REF!</v>
      </c>
      <c r="T275" s="168" t="e">
        <f ca="1">IF($C275-T$1&lt;År1,0,S274*(1-VLOOKUP($A275,[1]Hugst!$R$5:$W$9,MATCH(ROUNDUP((T$1)/10,0)*10,[1]Hugst!$R$4:$W$4,0))))</f>
        <v>#REF!</v>
      </c>
      <c r="U275" s="168" t="e">
        <f ca="1">IF($C275-U$1&lt;År1,0,T274*(1-VLOOKUP($A275,[1]Hugst!$R$5:$W$9,MATCH(ROUNDUP((U$1)/10,0)*10,[1]Hugst!$R$4:$W$4,0))))</f>
        <v>#REF!</v>
      </c>
      <c r="V275" s="168" t="e">
        <f ca="1">IF($C275-V$1&lt;År1,0,U274*(1-VLOOKUP($A275,[1]Hugst!$R$5:$W$9,MATCH(ROUNDUP((V$1)/10,0)*10,[1]Hugst!$R$4:$W$4,0))))</f>
        <v>#REF!</v>
      </c>
      <c r="W275" s="168" t="e">
        <f ca="1">IF($C275-W$1&lt;År1,0,V274*(1-VLOOKUP($A275,[1]Hugst!$R$5:$W$9,MATCH(ROUNDUP((W$1)/10,0)*10,[1]Hugst!$R$4:$W$4,0))))</f>
        <v>#REF!</v>
      </c>
      <c r="X275" s="168" t="e">
        <f ca="1">IF($C275-X$1&lt;År1,0,W274*(1-VLOOKUP($A275,[1]Hugst!$R$5:$W$9,MATCH(ROUNDUP((X$1)/10,0)*10,[1]Hugst!$R$4:$W$4,0))))</f>
        <v>#REF!</v>
      </c>
      <c r="Y275" s="168" t="e">
        <f ca="1">IF($C275-Y$1&lt;År1,0,X274*(1-VLOOKUP($A275,[1]Hugst!$R$5:$W$9,MATCH(ROUNDUP((Y$1)/10,0)*10,[1]Hugst!$R$4:$W$4,0))))</f>
        <v>#REF!</v>
      </c>
      <c r="Z275" s="168" t="e">
        <f ca="1">IF($C275-Z$1&lt;År1,0,Y274*(1-VLOOKUP($A275,[1]Hugst!$R$5:$W$9,MATCH(ROUNDUP((Z$1)/10,0)*10,[1]Hugst!$R$4:$W$4,0))))</f>
        <v>#REF!</v>
      </c>
      <c r="AA275" s="168" t="e">
        <f ca="1">IF($C275-AA$1&lt;År1,0,Z274*(1-VLOOKUP($A275,[1]Hugst!$R$5:$W$9,MATCH(ROUNDUP((AA$1)/10,0)*10,[1]Hugst!$R$4:$W$4,0))))</f>
        <v>#REF!</v>
      </c>
      <c r="AB275" s="168" t="e">
        <f ca="1">IF($C275-AB$1&lt;År1,0,AA274*(1-VLOOKUP($A275,[1]Hugst!$R$5:$W$9,MATCH(ROUNDUP((AB$1)/10,0)*10,[1]Hugst!$R$4:$W$4,0))))</f>
        <v>#REF!</v>
      </c>
      <c r="AC275" s="168" t="e">
        <f ca="1">IF($C275-AC$1&lt;År1,0,AB274*(1-VLOOKUP($A275,[1]Hugst!$R$5:$W$9,MATCH(ROUNDUP((AC$1)/10,0)*10,[1]Hugst!$R$4:$W$4,0))))</f>
        <v>#REF!</v>
      </c>
      <c r="AD275" s="168" t="e">
        <f ca="1">IF($C275-AD$1&lt;År1,0,AC274*(1-VLOOKUP($A275,[1]Hugst!$R$5:$W$9,MATCH(ROUNDUP((AD$1)/10,0)*10,[1]Hugst!$R$4:$W$4,0))))</f>
        <v>#REF!</v>
      </c>
      <c r="AE275" s="168" t="e">
        <f ca="1">IF($C275-AE$1&lt;År1,0,AD274*(1-VLOOKUP($A275,[1]Hugst!$R$5:$W$9,MATCH(ROUNDUP((AE$1)/10,0)*10,[1]Hugst!$R$4:$W$4,0))))</f>
        <v>#REF!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 t="e">
        <f t="shared" ca="1" si="6"/>
        <v>#REF!</v>
      </c>
      <c r="F276" s="168" t="e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#REF!</v>
      </c>
      <c r="G276" s="168" t="e">
        <f ca="1">IF($C276-G$1&lt;År1,0,F275*(1-VLOOKUP($A276,[1]Hugst!$R$5:$W$9,MATCH(ROUNDUP((G$1)/10,0)*10,[1]Hugst!$R$4:$W$4,0))))</f>
        <v>#REF!</v>
      </c>
      <c r="H276" s="168" t="e">
        <f ca="1">IF($C276-H$1&lt;År1,0,G275*(1-VLOOKUP($A276,[1]Hugst!$R$5:$W$9,MATCH(ROUNDUP((H$1)/10,0)*10,[1]Hugst!$R$4:$W$4,0))))</f>
        <v>#REF!</v>
      </c>
      <c r="I276" s="168" t="e">
        <f ca="1">IF($C276-I$1&lt;År1,0,H275*(1-VLOOKUP($A276,[1]Hugst!$R$5:$W$9,MATCH(ROUNDUP((I$1)/10,0)*10,[1]Hugst!$R$4:$W$4,0))))</f>
        <v>#REF!</v>
      </c>
      <c r="J276" s="168" t="e">
        <f ca="1">IF($C276-J$1&lt;År1,0,I275*(1-VLOOKUP($A276,[1]Hugst!$R$5:$W$9,MATCH(ROUNDUP((J$1)/10,0)*10,[1]Hugst!$R$4:$W$4,0))))</f>
        <v>#REF!</v>
      </c>
      <c r="K276" s="168" t="e">
        <f ca="1">IF($C276-K$1&lt;År1,0,J275*(1-VLOOKUP($A276,[1]Hugst!$R$5:$W$9,MATCH(ROUNDUP((K$1)/10,0)*10,[1]Hugst!$R$4:$W$4,0))))</f>
        <v>#REF!</v>
      </c>
      <c r="L276" s="168" t="e">
        <f ca="1">IF($C276-L$1&lt;År1,0,K275*(1-VLOOKUP($A276,[1]Hugst!$R$5:$W$9,MATCH(ROUNDUP((L$1)/10,0)*10,[1]Hugst!$R$4:$W$4,0))))</f>
        <v>#REF!</v>
      </c>
      <c r="M276" s="168" t="e">
        <f ca="1">IF($C276-M$1&lt;År1,0,L275*(1-VLOOKUP($A276,[1]Hugst!$R$5:$W$9,MATCH(ROUNDUP((M$1)/10,0)*10,[1]Hugst!$R$4:$W$4,0))))</f>
        <v>#REF!</v>
      </c>
      <c r="N276" s="168" t="e">
        <f ca="1">IF($C276-N$1&lt;År1,0,M275*(1-VLOOKUP($A276,[1]Hugst!$R$5:$W$9,MATCH(ROUNDUP((N$1)/10,0)*10,[1]Hugst!$R$4:$W$4,0))))</f>
        <v>#REF!</v>
      </c>
      <c r="O276" s="168" t="e">
        <f ca="1">IF($C276-O$1&lt;År1,0,N275*(1-VLOOKUP($A276,[1]Hugst!$R$5:$W$9,MATCH(ROUNDUP((O$1)/10,0)*10,[1]Hugst!$R$4:$W$4,0))))</f>
        <v>#REF!</v>
      </c>
      <c r="P276" s="168" t="e">
        <f ca="1">IF($C276-P$1&lt;År1,0,O275*(1-VLOOKUP($A276,[1]Hugst!$R$5:$W$9,MATCH(ROUNDUP((P$1)/10,0)*10,[1]Hugst!$R$4:$W$4,0))))</f>
        <v>#REF!</v>
      </c>
      <c r="Q276" s="168" t="e">
        <f ca="1">IF($C276-Q$1&lt;År1,0,P275*(1-VLOOKUP($A276,[1]Hugst!$R$5:$W$9,MATCH(ROUNDUP((Q$1)/10,0)*10,[1]Hugst!$R$4:$W$4,0))))</f>
        <v>#REF!</v>
      </c>
      <c r="R276" s="168" t="e">
        <f ca="1">IF($C276-R$1&lt;År1,0,Q275*(1-VLOOKUP($A276,[1]Hugst!$R$5:$W$9,MATCH(ROUNDUP((R$1)/10,0)*10,[1]Hugst!$R$4:$W$4,0))))</f>
        <v>#REF!</v>
      </c>
      <c r="S276" s="168" t="e">
        <f ca="1">IF($C276-S$1&lt;År1,0,R275*(1-VLOOKUP($A276,[1]Hugst!$R$5:$W$9,MATCH(ROUNDUP((S$1)/10,0)*10,[1]Hugst!$R$4:$W$4,0))))</f>
        <v>#REF!</v>
      </c>
      <c r="T276" s="168" t="e">
        <f ca="1">IF($C276-T$1&lt;År1,0,S275*(1-VLOOKUP($A276,[1]Hugst!$R$5:$W$9,MATCH(ROUNDUP((T$1)/10,0)*10,[1]Hugst!$R$4:$W$4,0))))</f>
        <v>#REF!</v>
      </c>
      <c r="U276" s="168" t="e">
        <f ca="1">IF($C276-U$1&lt;År1,0,T275*(1-VLOOKUP($A276,[1]Hugst!$R$5:$W$9,MATCH(ROUNDUP((U$1)/10,0)*10,[1]Hugst!$R$4:$W$4,0))))</f>
        <v>#REF!</v>
      </c>
      <c r="V276" s="168" t="e">
        <f ca="1">IF($C276-V$1&lt;År1,0,U275*(1-VLOOKUP($A276,[1]Hugst!$R$5:$W$9,MATCH(ROUNDUP((V$1)/10,0)*10,[1]Hugst!$R$4:$W$4,0))))</f>
        <v>#REF!</v>
      </c>
      <c r="W276" s="168" t="e">
        <f ca="1">IF($C276-W$1&lt;År1,0,V275*(1-VLOOKUP($A276,[1]Hugst!$R$5:$W$9,MATCH(ROUNDUP((W$1)/10,0)*10,[1]Hugst!$R$4:$W$4,0))))</f>
        <v>#REF!</v>
      </c>
      <c r="X276" s="168" t="e">
        <f ca="1">IF($C276-X$1&lt;År1,0,W275*(1-VLOOKUP($A276,[1]Hugst!$R$5:$W$9,MATCH(ROUNDUP((X$1)/10,0)*10,[1]Hugst!$R$4:$W$4,0))))</f>
        <v>#REF!</v>
      </c>
      <c r="Y276" s="168" t="e">
        <f ca="1">IF($C276-Y$1&lt;År1,0,X275*(1-VLOOKUP($A276,[1]Hugst!$R$5:$W$9,MATCH(ROUNDUP((Y$1)/10,0)*10,[1]Hugst!$R$4:$W$4,0))))</f>
        <v>#REF!</v>
      </c>
      <c r="Z276" s="168" t="e">
        <f ca="1">IF($C276-Z$1&lt;År1,0,Y275*(1-VLOOKUP($A276,[1]Hugst!$R$5:$W$9,MATCH(ROUNDUP((Z$1)/10,0)*10,[1]Hugst!$R$4:$W$4,0))))</f>
        <v>#REF!</v>
      </c>
      <c r="AA276" s="168" t="e">
        <f ca="1">IF($C276-AA$1&lt;År1,0,Z275*(1-VLOOKUP($A276,[1]Hugst!$R$5:$W$9,MATCH(ROUNDUP((AA$1)/10,0)*10,[1]Hugst!$R$4:$W$4,0))))</f>
        <v>#REF!</v>
      </c>
      <c r="AB276" s="168" t="e">
        <f ca="1">IF($C276-AB$1&lt;År1,0,AA275*(1-VLOOKUP($A276,[1]Hugst!$R$5:$W$9,MATCH(ROUNDUP((AB$1)/10,0)*10,[1]Hugst!$R$4:$W$4,0))))</f>
        <v>#REF!</v>
      </c>
      <c r="AC276" s="168" t="e">
        <f ca="1">IF($C276-AC$1&lt;År1,0,AB275*(1-VLOOKUP($A276,[1]Hugst!$R$5:$W$9,MATCH(ROUNDUP((AC$1)/10,0)*10,[1]Hugst!$R$4:$W$4,0))))</f>
        <v>#REF!</v>
      </c>
      <c r="AD276" s="168" t="e">
        <f ca="1">IF($C276-AD$1&lt;År1,0,AC275*(1-VLOOKUP($A276,[1]Hugst!$R$5:$W$9,MATCH(ROUNDUP((AD$1)/10,0)*10,[1]Hugst!$R$4:$W$4,0))))</f>
        <v>#REF!</v>
      </c>
      <c r="AE276" s="168" t="e">
        <f ca="1">IF($C276-AE$1&lt;År1,0,AD275*(1-VLOOKUP($A276,[1]Hugst!$R$5:$W$9,MATCH(ROUNDUP((AE$1)/10,0)*10,[1]Hugst!$R$4:$W$4,0))))</f>
        <v>#REF!</v>
      </c>
      <c r="AF276" s="168" t="e">
        <f ca="1">IF($C276-AF$1&lt;År1,0,AE275*(1-VLOOKUP($A276,[1]Hugst!$R$5:$W$9,MATCH(ROUNDUP((AF$1)/10,0)*10,[1]Hugst!$R$4:$W$4,0))))</f>
        <v>#REF!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 t="e">
        <f t="shared" ca="1" si="6"/>
        <v>#REF!</v>
      </c>
      <c r="F277" s="168" t="e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#REF!</v>
      </c>
      <c r="G277" s="168" t="e">
        <f ca="1">IF($C277-G$1&lt;År1,0,F276*(1-VLOOKUP($A277,[1]Hugst!$R$5:$W$9,MATCH(ROUNDUP((G$1)/10,0)*10,[1]Hugst!$R$4:$W$4,0))))</f>
        <v>#REF!</v>
      </c>
      <c r="H277" s="168" t="e">
        <f ca="1">IF($C277-H$1&lt;År1,0,G276*(1-VLOOKUP($A277,[1]Hugst!$R$5:$W$9,MATCH(ROUNDUP((H$1)/10,0)*10,[1]Hugst!$R$4:$W$4,0))))</f>
        <v>#REF!</v>
      </c>
      <c r="I277" s="168" t="e">
        <f ca="1">IF($C277-I$1&lt;År1,0,H276*(1-VLOOKUP($A277,[1]Hugst!$R$5:$W$9,MATCH(ROUNDUP((I$1)/10,0)*10,[1]Hugst!$R$4:$W$4,0))))</f>
        <v>#REF!</v>
      </c>
      <c r="J277" s="168" t="e">
        <f ca="1">IF($C277-J$1&lt;År1,0,I276*(1-VLOOKUP($A277,[1]Hugst!$R$5:$W$9,MATCH(ROUNDUP((J$1)/10,0)*10,[1]Hugst!$R$4:$W$4,0))))</f>
        <v>#REF!</v>
      </c>
      <c r="K277" s="168" t="e">
        <f ca="1">IF($C277-K$1&lt;År1,0,J276*(1-VLOOKUP($A277,[1]Hugst!$R$5:$W$9,MATCH(ROUNDUP((K$1)/10,0)*10,[1]Hugst!$R$4:$W$4,0))))</f>
        <v>#REF!</v>
      </c>
      <c r="L277" s="168" t="e">
        <f ca="1">IF($C277-L$1&lt;År1,0,K276*(1-VLOOKUP($A277,[1]Hugst!$R$5:$W$9,MATCH(ROUNDUP((L$1)/10,0)*10,[1]Hugst!$R$4:$W$4,0))))</f>
        <v>#REF!</v>
      </c>
      <c r="M277" s="168" t="e">
        <f ca="1">IF($C277-M$1&lt;År1,0,L276*(1-VLOOKUP($A277,[1]Hugst!$R$5:$W$9,MATCH(ROUNDUP((M$1)/10,0)*10,[1]Hugst!$R$4:$W$4,0))))</f>
        <v>#REF!</v>
      </c>
      <c r="N277" s="168" t="e">
        <f ca="1">IF($C277-N$1&lt;År1,0,M276*(1-VLOOKUP($A277,[1]Hugst!$R$5:$W$9,MATCH(ROUNDUP((N$1)/10,0)*10,[1]Hugst!$R$4:$W$4,0))))</f>
        <v>#REF!</v>
      </c>
      <c r="O277" s="168" t="e">
        <f ca="1">IF($C277-O$1&lt;År1,0,N276*(1-VLOOKUP($A277,[1]Hugst!$R$5:$W$9,MATCH(ROUNDUP((O$1)/10,0)*10,[1]Hugst!$R$4:$W$4,0))))</f>
        <v>#REF!</v>
      </c>
      <c r="P277" s="168" t="e">
        <f ca="1">IF($C277-P$1&lt;År1,0,O276*(1-VLOOKUP($A277,[1]Hugst!$R$5:$W$9,MATCH(ROUNDUP((P$1)/10,0)*10,[1]Hugst!$R$4:$W$4,0))))</f>
        <v>#REF!</v>
      </c>
      <c r="Q277" s="168" t="e">
        <f ca="1">IF($C277-Q$1&lt;År1,0,P276*(1-VLOOKUP($A277,[1]Hugst!$R$5:$W$9,MATCH(ROUNDUP((Q$1)/10,0)*10,[1]Hugst!$R$4:$W$4,0))))</f>
        <v>#REF!</v>
      </c>
      <c r="R277" s="168" t="e">
        <f ca="1">IF($C277-R$1&lt;År1,0,Q276*(1-VLOOKUP($A277,[1]Hugst!$R$5:$W$9,MATCH(ROUNDUP((R$1)/10,0)*10,[1]Hugst!$R$4:$W$4,0))))</f>
        <v>#REF!</v>
      </c>
      <c r="S277" s="168" t="e">
        <f ca="1">IF($C277-S$1&lt;År1,0,R276*(1-VLOOKUP($A277,[1]Hugst!$R$5:$W$9,MATCH(ROUNDUP((S$1)/10,0)*10,[1]Hugst!$R$4:$W$4,0))))</f>
        <v>#REF!</v>
      </c>
      <c r="T277" s="168" t="e">
        <f ca="1">IF($C277-T$1&lt;År1,0,S276*(1-VLOOKUP($A277,[1]Hugst!$R$5:$W$9,MATCH(ROUNDUP((T$1)/10,0)*10,[1]Hugst!$R$4:$W$4,0))))</f>
        <v>#REF!</v>
      </c>
      <c r="U277" s="168" t="e">
        <f ca="1">IF($C277-U$1&lt;År1,0,T276*(1-VLOOKUP($A277,[1]Hugst!$R$5:$W$9,MATCH(ROUNDUP((U$1)/10,0)*10,[1]Hugst!$R$4:$W$4,0))))</f>
        <v>#REF!</v>
      </c>
      <c r="V277" s="168" t="e">
        <f ca="1">IF($C277-V$1&lt;År1,0,U276*(1-VLOOKUP($A277,[1]Hugst!$R$5:$W$9,MATCH(ROUNDUP((V$1)/10,0)*10,[1]Hugst!$R$4:$W$4,0))))</f>
        <v>#REF!</v>
      </c>
      <c r="W277" s="168" t="e">
        <f ca="1">IF($C277-W$1&lt;År1,0,V276*(1-VLOOKUP($A277,[1]Hugst!$R$5:$W$9,MATCH(ROUNDUP((W$1)/10,0)*10,[1]Hugst!$R$4:$W$4,0))))</f>
        <v>#REF!</v>
      </c>
      <c r="X277" s="168" t="e">
        <f ca="1">IF($C277-X$1&lt;År1,0,W276*(1-VLOOKUP($A277,[1]Hugst!$R$5:$W$9,MATCH(ROUNDUP((X$1)/10,0)*10,[1]Hugst!$R$4:$W$4,0))))</f>
        <v>#REF!</v>
      </c>
      <c r="Y277" s="168" t="e">
        <f ca="1">IF($C277-Y$1&lt;År1,0,X276*(1-VLOOKUP($A277,[1]Hugst!$R$5:$W$9,MATCH(ROUNDUP((Y$1)/10,0)*10,[1]Hugst!$R$4:$W$4,0))))</f>
        <v>#REF!</v>
      </c>
      <c r="Z277" s="168" t="e">
        <f ca="1">IF($C277-Z$1&lt;År1,0,Y276*(1-VLOOKUP($A277,[1]Hugst!$R$5:$W$9,MATCH(ROUNDUP((Z$1)/10,0)*10,[1]Hugst!$R$4:$W$4,0))))</f>
        <v>#REF!</v>
      </c>
      <c r="AA277" s="168" t="e">
        <f ca="1">IF($C277-AA$1&lt;År1,0,Z276*(1-VLOOKUP($A277,[1]Hugst!$R$5:$W$9,MATCH(ROUNDUP((AA$1)/10,0)*10,[1]Hugst!$R$4:$W$4,0))))</f>
        <v>#REF!</v>
      </c>
      <c r="AB277" s="168" t="e">
        <f ca="1">IF($C277-AB$1&lt;År1,0,AA276*(1-VLOOKUP($A277,[1]Hugst!$R$5:$W$9,MATCH(ROUNDUP((AB$1)/10,0)*10,[1]Hugst!$R$4:$W$4,0))))</f>
        <v>#REF!</v>
      </c>
      <c r="AC277" s="168" t="e">
        <f ca="1">IF($C277-AC$1&lt;År1,0,AB276*(1-VLOOKUP($A277,[1]Hugst!$R$5:$W$9,MATCH(ROUNDUP((AC$1)/10,0)*10,[1]Hugst!$R$4:$W$4,0))))</f>
        <v>#REF!</v>
      </c>
      <c r="AD277" s="168" t="e">
        <f ca="1">IF($C277-AD$1&lt;År1,0,AC276*(1-VLOOKUP($A277,[1]Hugst!$R$5:$W$9,MATCH(ROUNDUP((AD$1)/10,0)*10,[1]Hugst!$R$4:$W$4,0))))</f>
        <v>#REF!</v>
      </c>
      <c r="AE277" s="168" t="e">
        <f ca="1">IF($C277-AE$1&lt;År1,0,AD276*(1-VLOOKUP($A277,[1]Hugst!$R$5:$W$9,MATCH(ROUNDUP((AE$1)/10,0)*10,[1]Hugst!$R$4:$W$4,0))))</f>
        <v>#REF!</v>
      </c>
      <c r="AF277" s="168" t="e">
        <f ca="1">IF($C277-AF$1&lt;År1,0,AE276*(1-VLOOKUP($A277,[1]Hugst!$R$5:$W$9,MATCH(ROUNDUP((AF$1)/10,0)*10,[1]Hugst!$R$4:$W$4,0))))</f>
        <v>#REF!</v>
      </c>
      <c r="AG277" s="168" t="e">
        <f ca="1">IF($C277-AG$1&lt;År1,0,AF276*(1-VLOOKUP($A277,[1]Hugst!$R$5:$W$9,MATCH(ROUNDUP((AG$1)/10,0)*10,[1]Hugst!$R$4:$W$4,0))))</f>
        <v>#REF!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 t="e">
        <f t="shared" ca="1" si="6"/>
        <v>#REF!</v>
      </c>
      <c r="F278" s="168" t="e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#REF!</v>
      </c>
      <c r="G278" s="168" t="e">
        <f ca="1">IF($C278-G$1&lt;År1,0,F277*(1-VLOOKUP($A278,[1]Hugst!$R$5:$W$9,MATCH(ROUNDUP((G$1)/10,0)*10,[1]Hugst!$R$4:$W$4,0))))</f>
        <v>#REF!</v>
      </c>
      <c r="H278" s="168" t="e">
        <f ca="1">IF($C278-H$1&lt;År1,0,G277*(1-VLOOKUP($A278,[1]Hugst!$R$5:$W$9,MATCH(ROUNDUP((H$1)/10,0)*10,[1]Hugst!$R$4:$W$4,0))))</f>
        <v>#REF!</v>
      </c>
      <c r="I278" s="168" t="e">
        <f ca="1">IF($C278-I$1&lt;År1,0,H277*(1-VLOOKUP($A278,[1]Hugst!$R$5:$W$9,MATCH(ROUNDUP((I$1)/10,0)*10,[1]Hugst!$R$4:$W$4,0))))</f>
        <v>#REF!</v>
      </c>
      <c r="J278" s="168" t="e">
        <f ca="1">IF($C278-J$1&lt;År1,0,I277*(1-VLOOKUP($A278,[1]Hugst!$R$5:$W$9,MATCH(ROUNDUP((J$1)/10,0)*10,[1]Hugst!$R$4:$W$4,0))))</f>
        <v>#REF!</v>
      </c>
      <c r="K278" s="168" t="e">
        <f ca="1">IF($C278-K$1&lt;År1,0,J277*(1-VLOOKUP($A278,[1]Hugst!$R$5:$W$9,MATCH(ROUNDUP((K$1)/10,0)*10,[1]Hugst!$R$4:$W$4,0))))</f>
        <v>#REF!</v>
      </c>
      <c r="L278" s="168" t="e">
        <f ca="1">IF($C278-L$1&lt;År1,0,K277*(1-VLOOKUP($A278,[1]Hugst!$R$5:$W$9,MATCH(ROUNDUP((L$1)/10,0)*10,[1]Hugst!$R$4:$W$4,0))))</f>
        <v>#REF!</v>
      </c>
      <c r="M278" s="168" t="e">
        <f ca="1">IF($C278-M$1&lt;År1,0,L277*(1-VLOOKUP($A278,[1]Hugst!$R$5:$W$9,MATCH(ROUNDUP((M$1)/10,0)*10,[1]Hugst!$R$4:$W$4,0))))</f>
        <v>#REF!</v>
      </c>
      <c r="N278" s="168" t="e">
        <f ca="1">IF($C278-N$1&lt;År1,0,M277*(1-VLOOKUP($A278,[1]Hugst!$R$5:$W$9,MATCH(ROUNDUP((N$1)/10,0)*10,[1]Hugst!$R$4:$W$4,0))))</f>
        <v>#REF!</v>
      </c>
      <c r="O278" s="168" t="e">
        <f ca="1">IF($C278-O$1&lt;År1,0,N277*(1-VLOOKUP($A278,[1]Hugst!$R$5:$W$9,MATCH(ROUNDUP((O$1)/10,0)*10,[1]Hugst!$R$4:$W$4,0))))</f>
        <v>#REF!</v>
      </c>
      <c r="P278" s="168" t="e">
        <f ca="1">IF($C278-P$1&lt;År1,0,O277*(1-VLOOKUP($A278,[1]Hugst!$R$5:$W$9,MATCH(ROUNDUP((P$1)/10,0)*10,[1]Hugst!$R$4:$W$4,0))))</f>
        <v>#REF!</v>
      </c>
      <c r="Q278" s="168" t="e">
        <f ca="1">IF($C278-Q$1&lt;År1,0,P277*(1-VLOOKUP($A278,[1]Hugst!$R$5:$W$9,MATCH(ROUNDUP((Q$1)/10,0)*10,[1]Hugst!$R$4:$W$4,0))))</f>
        <v>#REF!</v>
      </c>
      <c r="R278" s="168" t="e">
        <f ca="1">IF($C278-R$1&lt;År1,0,Q277*(1-VLOOKUP($A278,[1]Hugst!$R$5:$W$9,MATCH(ROUNDUP((R$1)/10,0)*10,[1]Hugst!$R$4:$W$4,0))))</f>
        <v>#REF!</v>
      </c>
      <c r="S278" s="168" t="e">
        <f ca="1">IF($C278-S$1&lt;År1,0,R277*(1-VLOOKUP($A278,[1]Hugst!$R$5:$W$9,MATCH(ROUNDUP((S$1)/10,0)*10,[1]Hugst!$R$4:$W$4,0))))</f>
        <v>#REF!</v>
      </c>
      <c r="T278" s="168" t="e">
        <f ca="1">IF($C278-T$1&lt;År1,0,S277*(1-VLOOKUP($A278,[1]Hugst!$R$5:$W$9,MATCH(ROUNDUP((T$1)/10,0)*10,[1]Hugst!$R$4:$W$4,0))))</f>
        <v>#REF!</v>
      </c>
      <c r="U278" s="168" t="e">
        <f ca="1">IF($C278-U$1&lt;År1,0,T277*(1-VLOOKUP($A278,[1]Hugst!$R$5:$W$9,MATCH(ROUNDUP((U$1)/10,0)*10,[1]Hugst!$R$4:$W$4,0))))</f>
        <v>#REF!</v>
      </c>
      <c r="V278" s="168" t="e">
        <f ca="1">IF($C278-V$1&lt;År1,0,U277*(1-VLOOKUP($A278,[1]Hugst!$R$5:$W$9,MATCH(ROUNDUP((V$1)/10,0)*10,[1]Hugst!$R$4:$W$4,0))))</f>
        <v>#REF!</v>
      </c>
      <c r="W278" s="168" t="e">
        <f ca="1">IF($C278-W$1&lt;År1,0,V277*(1-VLOOKUP($A278,[1]Hugst!$R$5:$W$9,MATCH(ROUNDUP((W$1)/10,0)*10,[1]Hugst!$R$4:$W$4,0))))</f>
        <v>#REF!</v>
      </c>
      <c r="X278" s="168" t="e">
        <f ca="1">IF($C278-X$1&lt;År1,0,W277*(1-VLOOKUP($A278,[1]Hugst!$R$5:$W$9,MATCH(ROUNDUP((X$1)/10,0)*10,[1]Hugst!$R$4:$W$4,0))))</f>
        <v>#REF!</v>
      </c>
      <c r="Y278" s="168" t="e">
        <f ca="1">IF($C278-Y$1&lt;År1,0,X277*(1-VLOOKUP($A278,[1]Hugst!$R$5:$W$9,MATCH(ROUNDUP((Y$1)/10,0)*10,[1]Hugst!$R$4:$W$4,0))))</f>
        <v>#REF!</v>
      </c>
      <c r="Z278" s="168" t="e">
        <f ca="1">IF($C278-Z$1&lt;År1,0,Y277*(1-VLOOKUP($A278,[1]Hugst!$R$5:$W$9,MATCH(ROUNDUP((Z$1)/10,0)*10,[1]Hugst!$R$4:$W$4,0))))</f>
        <v>#REF!</v>
      </c>
      <c r="AA278" s="168" t="e">
        <f ca="1">IF($C278-AA$1&lt;År1,0,Z277*(1-VLOOKUP($A278,[1]Hugst!$R$5:$W$9,MATCH(ROUNDUP((AA$1)/10,0)*10,[1]Hugst!$R$4:$W$4,0))))</f>
        <v>#REF!</v>
      </c>
      <c r="AB278" s="168" t="e">
        <f ca="1">IF($C278-AB$1&lt;År1,0,AA277*(1-VLOOKUP($A278,[1]Hugst!$R$5:$W$9,MATCH(ROUNDUP((AB$1)/10,0)*10,[1]Hugst!$R$4:$W$4,0))))</f>
        <v>#REF!</v>
      </c>
      <c r="AC278" s="168" t="e">
        <f ca="1">IF($C278-AC$1&lt;År1,0,AB277*(1-VLOOKUP($A278,[1]Hugst!$R$5:$W$9,MATCH(ROUNDUP((AC$1)/10,0)*10,[1]Hugst!$R$4:$W$4,0))))</f>
        <v>#REF!</v>
      </c>
      <c r="AD278" s="168" t="e">
        <f ca="1">IF($C278-AD$1&lt;År1,0,AC277*(1-VLOOKUP($A278,[1]Hugst!$R$5:$W$9,MATCH(ROUNDUP((AD$1)/10,0)*10,[1]Hugst!$R$4:$W$4,0))))</f>
        <v>#REF!</v>
      </c>
      <c r="AE278" s="168" t="e">
        <f ca="1">IF($C278-AE$1&lt;År1,0,AD277*(1-VLOOKUP($A278,[1]Hugst!$R$5:$W$9,MATCH(ROUNDUP((AE$1)/10,0)*10,[1]Hugst!$R$4:$W$4,0))))</f>
        <v>#REF!</v>
      </c>
      <c r="AF278" s="168" t="e">
        <f ca="1">IF($C278-AF$1&lt;År1,0,AE277*(1-VLOOKUP($A278,[1]Hugst!$R$5:$W$9,MATCH(ROUNDUP((AF$1)/10,0)*10,[1]Hugst!$R$4:$W$4,0))))</f>
        <v>#REF!</v>
      </c>
      <c r="AG278" s="168" t="e">
        <f ca="1">IF($C278-AG$1&lt;År1,0,AF277*(1-VLOOKUP($A278,[1]Hugst!$R$5:$W$9,MATCH(ROUNDUP((AG$1)/10,0)*10,[1]Hugst!$R$4:$W$4,0))))</f>
        <v>#REF!</v>
      </c>
      <c r="AH278" s="168" t="e">
        <f ca="1">IF($C278-AH$1&lt;År1,0,AG277*(1-VLOOKUP($A278,[1]Hugst!$R$5:$W$9,MATCH(ROUNDUP((AH$1)/10,0)*10,[1]Hugst!$R$4:$W$4,0))))</f>
        <v>#REF!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 t="e">
        <f t="shared" ca="1" si="6"/>
        <v>#REF!</v>
      </c>
      <c r="F279" s="168" t="e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#REF!</v>
      </c>
      <c r="G279" s="168" t="e">
        <f ca="1">IF($C279-G$1&lt;År1,0,F278*(1-VLOOKUP($A279,[1]Hugst!$R$5:$W$9,MATCH(ROUNDUP((G$1)/10,0)*10,[1]Hugst!$R$4:$W$4,0))))</f>
        <v>#REF!</v>
      </c>
      <c r="H279" s="168" t="e">
        <f ca="1">IF($C279-H$1&lt;År1,0,G278*(1-VLOOKUP($A279,[1]Hugst!$R$5:$W$9,MATCH(ROUNDUP((H$1)/10,0)*10,[1]Hugst!$R$4:$W$4,0))))</f>
        <v>#REF!</v>
      </c>
      <c r="I279" s="168" t="e">
        <f ca="1">IF($C279-I$1&lt;År1,0,H278*(1-VLOOKUP($A279,[1]Hugst!$R$5:$W$9,MATCH(ROUNDUP((I$1)/10,0)*10,[1]Hugst!$R$4:$W$4,0))))</f>
        <v>#REF!</v>
      </c>
      <c r="J279" s="168" t="e">
        <f ca="1">IF($C279-J$1&lt;År1,0,I278*(1-VLOOKUP($A279,[1]Hugst!$R$5:$W$9,MATCH(ROUNDUP((J$1)/10,0)*10,[1]Hugst!$R$4:$W$4,0))))</f>
        <v>#REF!</v>
      </c>
      <c r="K279" s="168" t="e">
        <f ca="1">IF($C279-K$1&lt;År1,0,J278*(1-VLOOKUP($A279,[1]Hugst!$R$5:$W$9,MATCH(ROUNDUP((K$1)/10,0)*10,[1]Hugst!$R$4:$W$4,0))))</f>
        <v>#REF!</v>
      </c>
      <c r="L279" s="168" t="e">
        <f ca="1">IF($C279-L$1&lt;År1,0,K278*(1-VLOOKUP($A279,[1]Hugst!$R$5:$W$9,MATCH(ROUNDUP((L$1)/10,0)*10,[1]Hugst!$R$4:$W$4,0))))</f>
        <v>#REF!</v>
      </c>
      <c r="M279" s="168" t="e">
        <f ca="1">IF($C279-M$1&lt;År1,0,L278*(1-VLOOKUP($A279,[1]Hugst!$R$5:$W$9,MATCH(ROUNDUP((M$1)/10,0)*10,[1]Hugst!$R$4:$W$4,0))))</f>
        <v>#REF!</v>
      </c>
      <c r="N279" s="168" t="e">
        <f ca="1">IF($C279-N$1&lt;År1,0,M278*(1-VLOOKUP($A279,[1]Hugst!$R$5:$W$9,MATCH(ROUNDUP((N$1)/10,0)*10,[1]Hugst!$R$4:$W$4,0))))</f>
        <v>#REF!</v>
      </c>
      <c r="O279" s="168" t="e">
        <f ca="1">IF($C279-O$1&lt;År1,0,N278*(1-VLOOKUP($A279,[1]Hugst!$R$5:$W$9,MATCH(ROUNDUP((O$1)/10,0)*10,[1]Hugst!$R$4:$W$4,0))))</f>
        <v>#REF!</v>
      </c>
      <c r="P279" s="168" t="e">
        <f ca="1">IF($C279-P$1&lt;År1,0,O278*(1-VLOOKUP($A279,[1]Hugst!$R$5:$W$9,MATCH(ROUNDUP((P$1)/10,0)*10,[1]Hugst!$R$4:$W$4,0))))</f>
        <v>#REF!</v>
      </c>
      <c r="Q279" s="168" t="e">
        <f ca="1">IF($C279-Q$1&lt;År1,0,P278*(1-VLOOKUP($A279,[1]Hugst!$R$5:$W$9,MATCH(ROUNDUP((Q$1)/10,0)*10,[1]Hugst!$R$4:$W$4,0))))</f>
        <v>#REF!</v>
      </c>
      <c r="R279" s="168" t="e">
        <f ca="1">IF($C279-R$1&lt;År1,0,Q278*(1-VLOOKUP($A279,[1]Hugst!$R$5:$W$9,MATCH(ROUNDUP((R$1)/10,0)*10,[1]Hugst!$R$4:$W$4,0))))</f>
        <v>#REF!</v>
      </c>
      <c r="S279" s="168" t="e">
        <f ca="1">IF($C279-S$1&lt;År1,0,R278*(1-VLOOKUP($A279,[1]Hugst!$R$5:$W$9,MATCH(ROUNDUP((S$1)/10,0)*10,[1]Hugst!$R$4:$W$4,0))))</f>
        <v>#REF!</v>
      </c>
      <c r="T279" s="168" t="e">
        <f ca="1">IF($C279-T$1&lt;År1,0,S278*(1-VLOOKUP($A279,[1]Hugst!$R$5:$W$9,MATCH(ROUNDUP((T$1)/10,0)*10,[1]Hugst!$R$4:$W$4,0))))</f>
        <v>#REF!</v>
      </c>
      <c r="U279" s="168" t="e">
        <f ca="1">IF($C279-U$1&lt;År1,0,T278*(1-VLOOKUP($A279,[1]Hugst!$R$5:$W$9,MATCH(ROUNDUP((U$1)/10,0)*10,[1]Hugst!$R$4:$W$4,0))))</f>
        <v>#REF!</v>
      </c>
      <c r="V279" s="168" t="e">
        <f ca="1">IF($C279-V$1&lt;År1,0,U278*(1-VLOOKUP($A279,[1]Hugst!$R$5:$W$9,MATCH(ROUNDUP((V$1)/10,0)*10,[1]Hugst!$R$4:$W$4,0))))</f>
        <v>#REF!</v>
      </c>
      <c r="W279" s="168" t="e">
        <f ca="1">IF($C279-W$1&lt;År1,0,V278*(1-VLOOKUP($A279,[1]Hugst!$R$5:$W$9,MATCH(ROUNDUP((W$1)/10,0)*10,[1]Hugst!$R$4:$W$4,0))))</f>
        <v>#REF!</v>
      </c>
      <c r="X279" s="168" t="e">
        <f ca="1">IF($C279-X$1&lt;År1,0,W278*(1-VLOOKUP($A279,[1]Hugst!$R$5:$W$9,MATCH(ROUNDUP((X$1)/10,0)*10,[1]Hugst!$R$4:$W$4,0))))</f>
        <v>#REF!</v>
      </c>
      <c r="Y279" s="168" t="e">
        <f ca="1">IF($C279-Y$1&lt;År1,0,X278*(1-VLOOKUP($A279,[1]Hugst!$R$5:$W$9,MATCH(ROUNDUP((Y$1)/10,0)*10,[1]Hugst!$R$4:$W$4,0))))</f>
        <v>#REF!</v>
      </c>
      <c r="Z279" s="168" t="e">
        <f ca="1">IF($C279-Z$1&lt;År1,0,Y278*(1-VLOOKUP($A279,[1]Hugst!$R$5:$W$9,MATCH(ROUNDUP((Z$1)/10,0)*10,[1]Hugst!$R$4:$W$4,0))))</f>
        <v>#REF!</v>
      </c>
      <c r="AA279" s="168" t="e">
        <f ca="1">IF($C279-AA$1&lt;År1,0,Z278*(1-VLOOKUP($A279,[1]Hugst!$R$5:$W$9,MATCH(ROUNDUP((AA$1)/10,0)*10,[1]Hugst!$R$4:$W$4,0))))</f>
        <v>#REF!</v>
      </c>
      <c r="AB279" s="168" t="e">
        <f ca="1">IF($C279-AB$1&lt;År1,0,AA278*(1-VLOOKUP($A279,[1]Hugst!$R$5:$W$9,MATCH(ROUNDUP((AB$1)/10,0)*10,[1]Hugst!$R$4:$W$4,0))))</f>
        <v>#REF!</v>
      </c>
      <c r="AC279" s="168" t="e">
        <f ca="1">IF($C279-AC$1&lt;År1,0,AB278*(1-VLOOKUP($A279,[1]Hugst!$R$5:$W$9,MATCH(ROUNDUP((AC$1)/10,0)*10,[1]Hugst!$R$4:$W$4,0))))</f>
        <v>#REF!</v>
      </c>
      <c r="AD279" s="168" t="e">
        <f ca="1">IF($C279-AD$1&lt;År1,0,AC278*(1-VLOOKUP($A279,[1]Hugst!$R$5:$W$9,MATCH(ROUNDUP((AD$1)/10,0)*10,[1]Hugst!$R$4:$W$4,0))))</f>
        <v>#REF!</v>
      </c>
      <c r="AE279" s="168" t="e">
        <f ca="1">IF($C279-AE$1&lt;År1,0,AD278*(1-VLOOKUP($A279,[1]Hugst!$R$5:$W$9,MATCH(ROUNDUP((AE$1)/10,0)*10,[1]Hugst!$R$4:$W$4,0))))</f>
        <v>#REF!</v>
      </c>
      <c r="AF279" s="168" t="e">
        <f ca="1">IF($C279-AF$1&lt;År1,0,AE278*(1-VLOOKUP($A279,[1]Hugst!$R$5:$W$9,MATCH(ROUNDUP((AF$1)/10,0)*10,[1]Hugst!$R$4:$W$4,0))))</f>
        <v>#REF!</v>
      </c>
      <c r="AG279" s="168" t="e">
        <f ca="1">IF($C279-AG$1&lt;År1,0,AF278*(1-VLOOKUP($A279,[1]Hugst!$R$5:$W$9,MATCH(ROUNDUP((AG$1)/10,0)*10,[1]Hugst!$R$4:$W$4,0))))</f>
        <v>#REF!</v>
      </c>
      <c r="AH279" s="168" t="e">
        <f ca="1">IF($C279-AH$1&lt;År1,0,AG278*(1-VLOOKUP($A279,[1]Hugst!$R$5:$W$9,MATCH(ROUNDUP((AH$1)/10,0)*10,[1]Hugst!$R$4:$W$4,0))))</f>
        <v>#REF!</v>
      </c>
      <c r="AI279" s="168" t="e">
        <f ca="1">IF($C279-AI$1&lt;År1,0,AH278*(1-VLOOKUP($A279,[1]Hugst!$R$5:$W$9,MATCH(ROUNDUP((AI$1)/10,0)*10,[1]Hugst!$R$4:$W$4,0))))</f>
        <v>#REF!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 t="e">
        <f t="shared" ca="1" si="6"/>
        <v>#REF!</v>
      </c>
      <c r="F280" s="168" t="e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#REF!</v>
      </c>
      <c r="G280" s="168" t="e">
        <f ca="1">IF($C280-G$1&lt;År1,0,F279*(1-VLOOKUP($A280,[1]Hugst!$R$5:$W$9,MATCH(ROUNDUP((G$1)/10,0)*10,[1]Hugst!$R$4:$W$4,0))))</f>
        <v>#REF!</v>
      </c>
      <c r="H280" s="168" t="e">
        <f ca="1">IF($C280-H$1&lt;År1,0,G279*(1-VLOOKUP($A280,[1]Hugst!$R$5:$W$9,MATCH(ROUNDUP((H$1)/10,0)*10,[1]Hugst!$R$4:$W$4,0))))</f>
        <v>#REF!</v>
      </c>
      <c r="I280" s="168" t="e">
        <f ca="1">IF($C280-I$1&lt;År1,0,H279*(1-VLOOKUP($A280,[1]Hugst!$R$5:$W$9,MATCH(ROUNDUP((I$1)/10,0)*10,[1]Hugst!$R$4:$W$4,0))))</f>
        <v>#REF!</v>
      </c>
      <c r="J280" s="168" t="e">
        <f ca="1">IF($C280-J$1&lt;År1,0,I279*(1-VLOOKUP($A280,[1]Hugst!$R$5:$W$9,MATCH(ROUNDUP((J$1)/10,0)*10,[1]Hugst!$R$4:$W$4,0))))</f>
        <v>#REF!</v>
      </c>
      <c r="K280" s="168" t="e">
        <f ca="1">IF($C280-K$1&lt;År1,0,J279*(1-VLOOKUP($A280,[1]Hugst!$R$5:$W$9,MATCH(ROUNDUP((K$1)/10,0)*10,[1]Hugst!$R$4:$W$4,0))))</f>
        <v>#REF!</v>
      </c>
      <c r="L280" s="168" t="e">
        <f ca="1">IF($C280-L$1&lt;År1,0,K279*(1-VLOOKUP($A280,[1]Hugst!$R$5:$W$9,MATCH(ROUNDUP((L$1)/10,0)*10,[1]Hugst!$R$4:$W$4,0))))</f>
        <v>#REF!</v>
      </c>
      <c r="M280" s="168" t="e">
        <f ca="1">IF($C280-M$1&lt;År1,0,L279*(1-VLOOKUP($A280,[1]Hugst!$R$5:$W$9,MATCH(ROUNDUP((M$1)/10,0)*10,[1]Hugst!$R$4:$W$4,0))))</f>
        <v>#REF!</v>
      </c>
      <c r="N280" s="168" t="e">
        <f ca="1">IF($C280-N$1&lt;År1,0,M279*(1-VLOOKUP($A280,[1]Hugst!$R$5:$W$9,MATCH(ROUNDUP((N$1)/10,0)*10,[1]Hugst!$R$4:$W$4,0))))</f>
        <v>#REF!</v>
      </c>
      <c r="O280" s="168" t="e">
        <f ca="1">IF($C280-O$1&lt;År1,0,N279*(1-VLOOKUP($A280,[1]Hugst!$R$5:$W$9,MATCH(ROUNDUP((O$1)/10,0)*10,[1]Hugst!$R$4:$W$4,0))))</f>
        <v>#REF!</v>
      </c>
      <c r="P280" s="168" t="e">
        <f ca="1">IF($C280-P$1&lt;År1,0,O279*(1-VLOOKUP($A280,[1]Hugst!$R$5:$W$9,MATCH(ROUNDUP((P$1)/10,0)*10,[1]Hugst!$R$4:$W$4,0))))</f>
        <v>#REF!</v>
      </c>
      <c r="Q280" s="168" t="e">
        <f ca="1">IF($C280-Q$1&lt;År1,0,P279*(1-VLOOKUP($A280,[1]Hugst!$R$5:$W$9,MATCH(ROUNDUP((Q$1)/10,0)*10,[1]Hugst!$R$4:$W$4,0))))</f>
        <v>#REF!</v>
      </c>
      <c r="R280" s="168" t="e">
        <f ca="1">IF($C280-R$1&lt;År1,0,Q279*(1-VLOOKUP($A280,[1]Hugst!$R$5:$W$9,MATCH(ROUNDUP((R$1)/10,0)*10,[1]Hugst!$R$4:$W$4,0))))</f>
        <v>#REF!</v>
      </c>
      <c r="S280" s="168" t="e">
        <f ca="1">IF($C280-S$1&lt;År1,0,R279*(1-VLOOKUP($A280,[1]Hugst!$R$5:$W$9,MATCH(ROUNDUP((S$1)/10,0)*10,[1]Hugst!$R$4:$W$4,0))))</f>
        <v>#REF!</v>
      </c>
      <c r="T280" s="168" t="e">
        <f ca="1">IF($C280-T$1&lt;År1,0,S279*(1-VLOOKUP($A280,[1]Hugst!$R$5:$W$9,MATCH(ROUNDUP((T$1)/10,0)*10,[1]Hugst!$R$4:$W$4,0))))</f>
        <v>#REF!</v>
      </c>
      <c r="U280" s="168" t="e">
        <f ca="1">IF($C280-U$1&lt;År1,0,T279*(1-VLOOKUP($A280,[1]Hugst!$R$5:$W$9,MATCH(ROUNDUP((U$1)/10,0)*10,[1]Hugst!$R$4:$W$4,0))))</f>
        <v>#REF!</v>
      </c>
      <c r="V280" s="168" t="e">
        <f ca="1">IF($C280-V$1&lt;År1,0,U279*(1-VLOOKUP($A280,[1]Hugst!$R$5:$W$9,MATCH(ROUNDUP((V$1)/10,0)*10,[1]Hugst!$R$4:$W$4,0))))</f>
        <v>#REF!</v>
      </c>
      <c r="W280" s="168" t="e">
        <f ca="1">IF($C280-W$1&lt;År1,0,V279*(1-VLOOKUP($A280,[1]Hugst!$R$5:$W$9,MATCH(ROUNDUP((W$1)/10,0)*10,[1]Hugst!$R$4:$W$4,0))))</f>
        <v>#REF!</v>
      </c>
      <c r="X280" s="168" t="e">
        <f ca="1">IF($C280-X$1&lt;År1,0,W279*(1-VLOOKUP($A280,[1]Hugst!$R$5:$W$9,MATCH(ROUNDUP((X$1)/10,0)*10,[1]Hugst!$R$4:$W$4,0))))</f>
        <v>#REF!</v>
      </c>
      <c r="Y280" s="168" t="e">
        <f ca="1">IF($C280-Y$1&lt;År1,0,X279*(1-VLOOKUP($A280,[1]Hugst!$R$5:$W$9,MATCH(ROUNDUP((Y$1)/10,0)*10,[1]Hugst!$R$4:$W$4,0))))</f>
        <v>#REF!</v>
      </c>
      <c r="Z280" s="168" t="e">
        <f ca="1">IF($C280-Z$1&lt;År1,0,Y279*(1-VLOOKUP($A280,[1]Hugst!$R$5:$W$9,MATCH(ROUNDUP((Z$1)/10,0)*10,[1]Hugst!$R$4:$W$4,0))))</f>
        <v>#REF!</v>
      </c>
      <c r="AA280" s="168" t="e">
        <f ca="1">IF($C280-AA$1&lt;År1,0,Z279*(1-VLOOKUP($A280,[1]Hugst!$R$5:$W$9,MATCH(ROUNDUP((AA$1)/10,0)*10,[1]Hugst!$R$4:$W$4,0))))</f>
        <v>#REF!</v>
      </c>
      <c r="AB280" s="168" t="e">
        <f ca="1">IF($C280-AB$1&lt;År1,0,AA279*(1-VLOOKUP($A280,[1]Hugst!$R$5:$W$9,MATCH(ROUNDUP((AB$1)/10,0)*10,[1]Hugst!$R$4:$W$4,0))))</f>
        <v>#REF!</v>
      </c>
      <c r="AC280" s="168" t="e">
        <f ca="1">IF($C280-AC$1&lt;År1,0,AB279*(1-VLOOKUP($A280,[1]Hugst!$R$5:$W$9,MATCH(ROUNDUP((AC$1)/10,0)*10,[1]Hugst!$R$4:$W$4,0))))</f>
        <v>#REF!</v>
      </c>
      <c r="AD280" s="168" t="e">
        <f ca="1">IF($C280-AD$1&lt;År1,0,AC279*(1-VLOOKUP($A280,[1]Hugst!$R$5:$W$9,MATCH(ROUNDUP((AD$1)/10,0)*10,[1]Hugst!$R$4:$W$4,0))))</f>
        <v>#REF!</v>
      </c>
      <c r="AE280" s="168" t="e">
        <f ca="1">IF($C280-AE$1&lt;År1,0,AD279*(1-VLOOKUP($A280,[1]Hugst!$R$5:$W$9,MATCH(ROUNDUP((AE$1)/10,0)*10,[1]Hugst!$R$4:$W$4,0))))</f>
        <v>#REF!</v>
      </c>
      <c r="AF280" s="168" t="e">
        <f ca="1">IF($C280-AF$1&lt;År1,0,AE279*(1-VLOOKUP($A280,[1]Hugst!$R$5:$W$9,MATCH(ROUNDUP((AF$1)/10,0)*10,[1]Hugst!$R$4:$W$4,0))))</f>
        <v>#REF!</v>
      </c>
      <c r="AG280" s="168" t="e">
        <f ca="1">IF($C280-AG$1&lt;År1,0,AF279*(1-VLOOKUP($A280,[1]Hugst!$R$5:$W$9,MATCH(ROUNDUP((AG$1)/10,0)*10,[1]Hugst!$R$4:$W$4,0))))</f>
        <v>#REF!</v>
      </c>
      <c r="AH280" s="168" t="e">
        <f ca="1">IF($C280-AH$1&lt;År1,0,AG279*(1-VLOOKUP($A280,[1]Hugst!$R$5:$W$9,MATCH(ROUNDUP((AH$1)/10,0)*10,[1]Hugst!$R$4:$W$4,0))))</f>
        <v>#REF!</v>
      </c>
      <c r="AI280" s="168" t="e">
        <f ca="1">IF($C280-AI$1&lt;År1,0,AH279*(1-VLOOKUP($A280,[1]Hugst!$R$5:$W$9,MATCH(ROUNDUP((AI$1)/10,0)*10,[1]Hugst!$R$4:$W$4,0))))</f>
        <v>#REF!</v>
      </c>
      <c r="AJ280" s="168" t="e">
        <f ca="1">IF($C280-AJ$1&lt;År1,0,AI279*(1-VLOOKUP($A280,[1]Hugst!$R$5:$W$9,MATCH(ROUNDUP((AJ$1)/10,0)*10,[1]Hugst!$R$4:$W$4,0))))</f>
        <v>#REF!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 t="e">
        <f t="shared" ref="E282:E310" ca="1" si="7">IF(C282=2020,SUM(G282:AJ282),SUM(F281:AJ281)-SUM(G282:AJ282))</f>
        <v>#REF!</v>
      </c>
      <c r="F282" s="168" t="e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#REF!</v>
      </c>
      <c r="G282" s="168" t="e">
        <f ca="1">IF($C282-G$1&lt;År1,0,F281*(1-VLOOKUP($A282,[1]Hugst!$R$5:$W$9,MATCH(ROUNDUP((G$1)/10,0)*10,[1]Hugst!$R$4:$W$4,0))))</f>
        <v>#REF!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 t="e">
        <f t="shared" ca="1" si="7"/>
        <v>#REF!</v>
      </c>
      <c r="F283" s="168" t="e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#REF!</v>
      </c>
      <c r="G283" s="168" t="e">
        <f ca="1">IF($C283-G$1&lt;År1,0,F282*(1-VLOOKUP($A283,[1]Hugst!$R$5:$W$9,MATCH(ROUNDUP((G$1)/10,0)*10,[1]Hugst!$R$4:$W$4,0))))</f>
        <v>#REF!</v>
      </c>
      <c r="H283" s="168" t="e">
        <f ca="1">IF($C283-H$1&lt;År1,0,G282*(1-VLOOKUP($A283,[1]Hugst!$R$5:$W$9,MATCH(ROUNDUP((H$1)/10,0)*10,[1]Hugst!$R$4:$W$4,0))))</f>
        <v>#REF!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 t="e">
        <f t="shared" ca="1" si="7"/>
        <v>#REF!</v>
      </c>
      <c r="F284" s="168" t="e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#REF!</v>
      </c>
      <c r="G284" s="168" t="e">
        <f ca="1">IF($C284-G$1&lt;År1,0,F283*(1-VLOOKUP($A284,[1]Hugst!$R$5:$W$9,MATCH(ROUNDUP((G$1)/10,0)*10,[1]Hugst!$R$4:$W$4,0))))</f>
        <v>#REF!</v>
      </c>
      <c r="H284" s="168" t="e">
        <f ca="1">IF($C284-H$1&lt;År1,0,G283*(1-VLOOKUP($A284,[1]Hugst!$R$5:$W$9,MATCH(ROUNDUP((H$1)/10,0)*10,[1]Hugst!$R$4:$W$4,0))))</f>
        <v>#REF!</v>
      </c>
      <c r="I284" s="168" t="e">
        <f ca="1">IF($C284-I$1&lt;År1,0,H283*(1-VLOOKUP($A284,[1]Hugst!$R$5:$W$9,MATCH(ROUNDUP((I$1)/10,0)*10,[1]Hugst!$R$4:$W$4,0))))</f>
        <v>#REF!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 t="e">
        <f t="shared" ca="1" si="7"/>
        <v>#REF!</v>
      </c>
      <c r="F285" s="168" t="e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#REF!</v>
      </c>
      <c r="G285" s="168" t="e">
        <f ca="1">IF($C285-G$1&lt;År1,0,F284*(1-VLOOKUP($A285,[1]Hugst!$R$5:$W$9,MATCH(ROUNDUP((G$1)/10,0)*10,[1]Hugst!$R$4:$W$4,0))))</f>
        <v>#REF!</v>
      </c>
      <c r="H285" s="168" t="e">
        <f ca="1">IF($C285-H$1&lt;År1,0,G284*(1-VLOOKUP($A285,[1]Hugst!$R$5:$W$9,MATCH(ROUNDUP((H$1)/10,0)*10,[1]Hugst!$R$4:$W$4,0))))</f>
        <v>#REF!</v>
      </c>
      <c r="I285" s="168" t="e">
        <f ca="1">IF($C285-I$1&lt;År1,0,H284*(1-VLOOKUP($A285,[1]Hugst!$R$5:$W$9,MATCH(ROUNDUP((I$1)/10,0)*10,[1]Hugst!$R$4:$W$4,0))))</f>
        <v>#REF!</v>
      </c>
      <c r="J285" s="168" t="e">
        <f ca="1">IF($C285-J$1&lt;År1,0,I284*(1-VLOOKUP($A285,[1]Hugst!$R$5:$W$9,MATCH(ROUNDUP((J$1)/10,0)*10,[1]Hugst!$R$4:$W$4,0))))</f>
        <v>#REF!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 t="e">
        <f t="shared" ca="1" si="7"/>
        <v>#REF!</v>
      </c>
      <c r="F286" s="168" t="e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#REF!</v>
      </c>
      <c r="G286" s="168" t="e">
        <f ca="1">IF($C286-G$1&lt;År1,0,F285*(1-VLOOKUP($A286,[1]Hugst!$R$5:$W$9,MATCH(ROUNDUP((G$1)/10,0)*10,[1]Hugst!$R$4:$W$4,0))))</f>
        <v>#REF!</v>
      </c>
      <c r="H286" s="168" t="e">
        <f ca="1">IF($C286-H$1&lt;År1,0,G285*(1-VLOOKUP($A286,[1]Hugst!$R$5:$W$9,MATCH(ROUNDUP((H$1)/10,0)*10,[1]Hugst!$R$4:$W$4,0))))</f>
        <v>#REF!</v>
      </c>
      <c r="I286" s="168" t="e">
        <f ca="1">IF($C286-I$1&lt;År1,0,H285*(1-VLOOKUP($A286,[1]Hugst!$R$5:$W$9,MATCH(ROUNDUP((I$1)/10,0)*10,[1]Hugst!$R$4:$W$4,0))))</f>
        <v>#REF!</v>
      </c>
      <c r="J286" s="168" t="e">
        <f ca="1">IF($C286-J$1&lt;År1,0,I285*(1-VLOOKUP($A286,[1]Hugst!$R$5:$W$9,MATCH(ROUNDUP((J$1)/10,0)*10,[1]Hugst!$R$4:$W$4,0))))</f>
        <v>#REF!</v>
      </c>
      <c r="K286" s="168" t="e">
        <f ca="1">IF($C286-K$1&lt;År1,0,J285*(1-VLOOKUP($A286,[1]Hugst!$R$5:$W$9,MATCH(ROUNDUP((K$1)/10,0)*10,[1]Hugst!$R$4:$W$4,0))))</f>
        <v>#REF!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 t="e">
        <f t="shared" ca="1" si="7"/>
        <v>#REF!</v>
      </c>
      <c r="F287" s="168" t="e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#REF!</v>
      </c>
      <c r="G287" s="168" t="e">
        <f ca="1">IF($C287-G$1&lt;År1,0,F286*(1-VLOOKUP($A287,[1]Hugst!$R$5:$W$9,MATCH(ROUNDUP((G$1)/10,0)*10,[1]Hugst!$R$4:$W$4,0))))</f>
        <v>#REF!</v>
      </c>
      <c r="H287" s="168" t="e">
        <f ca="1">IF($C287-H$1&lt;År1,0,G286*(1-VLOOKUP($A287,[1]Hugst!$R$5:$W$9,MATCH(ROUNDUP((H$1)/10,0)*10,[1]Hugst!$R$4:$W$4,0))))</f>
        <v>#REF!</v>
      </c>
      <c r="I287" s="168" t="e">
        <f ca="1">IF($C287-I$1&lt;År1,0,H286*(1-VLOOKUP($A287,[1]Hugst!$R$5:$W$9,MATCH(ROUNDUP((I$1)/10,0)*10,[1]Hugst!$R$4:$W$4,0))))</f>
        <v>#REF!</v>
      </c>
      <c r="J287" s="168" t="e">
        <f ca="1">IF($C287-J$1&lt;År1,0,I286*(1-VLOOKUP($A287,[1]Hugst!$R$5:$W$9,MATCH(ROUNDUP((J$1)/10,0)*10,[1]Hugst!$R$4:$W$4,0))))</f>
        <v>#REF!</v>
      </c>
      <c r="K287" s="168" t="e">
        <f ca="1">IF($C287-K$1&lt;År1,0,J286*(1-VLOOKUP($A287,[1]Hugst!$R$5:$W$9,MATCH(ROUNDUP((K$1)/10,0)*10,[1]Hugst!$R$4:$W$4,0))))</f>
        <v>#REF!</v>
      </c>
      <c r="L287" s="168" t="e">
        <f ca="1">IF($C287-L$1&lt;År1,0,K286*(1-VLOOKUP($A287,[1]Hugst!$R$5:$W$9,MATCH(ROUNDUP((L$1)/10,0)*10,[1]Hugst!$R$4:$W$4,0))))</f>
        <v>#REF!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 t="e">
        <f t="shared" ca="1" si="7"/>
        <v>#REF!</v>
      </c>
      <c r="F288" s="168" t="e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#REF!</v>
      </c>
      <c r="G288" s="168" t="e">
        <f ca="1">IF($C288-G$1&lt;År1,0,F287*(1-VLOOKUP($A288,[1]Hugst!$R$5:$W$9,MATCH(ROUNDUP((G$1)/10,0)*10,[1]Hugst!$R$4:$W$4,0))))</f>
        <v>#REF!</v>
      </c>
      <c r="H288" s="168" t="e">
        <f ca="1">IF($C288-H$1&lt;År1,0,G287*(1-VLOOKUP($A288,[1]Hugst!$R$5:$W$9,MATCH(ROUNDUP((H$1)/10,0)*10,[1]Hugst!$R$4:$W$4,0))))</f>
        <v>#REF!</v>
      </c>
      <c r="I288" s="168" t="e">
        <f ca="1">IF($C288-I$1&lt;År1,0,H287*(1-VLOOKUP($A288,[1]Hugst!$R$5:$W$9,MATCH(ROUNDUP((I$1)/10,0)*10,[1]Hugst!$R$4:$W$4,0))))</f>
        <v>#REF!</v>
      </c>
      <c r="J288" s="168" t="e">
        <f ca="1">IF($C288-J$1&lt;År1,0,I287*(1-VLOOKUP($A288,[1]Hugst!$R$5:$W$9,MATCH(ROUNDUP((J$1)/10,0)*10,[1]Hugst!$R$4:$W$4,0))))</f>
        <v>#REF!</v>
      </c>
      <c r="K288" s="168" t="e">
        <f ca="1">IF($C288-K$1&lt;År1,0,J287*(1-VLOOKUP($A288,[1]Hugst!$R$5:$W$9,MATCH(ROUNDUP((K$1)/10,0)*10,[1]Hugst!$R$4:$W$4,0))))</f>
        <v>#REF!</v>
      </c>
      <c r="L288" s="168" t="e">
        <f ca="1">IF($C288-L$1&lt;År1,0,K287*(1-VLOOKUP($A288,[1]Hugst!$R$5:$W$9,MATCH(ROUNDUP((L$1)/10,0)*10,[1]Hugst!$R$4:$W$4,0))))</f>
        <v>#REF!</v>
      </c>
      <c r="M288" s="168" t="e">
        <f ca="1">IF($C288-M$1&lt;År1,0,L287*(1-VLOOKUP($A288,[1]Hugst!$R$5:$W$9,MATCH(ROUNDUP((M$1)/10,0)*10,[1]Hugst!$R$4:$W$4,0))))</f>
        <v>#REF!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 t="e">
        <f t="shared" ca="1" si="7"/>
        <v>#REF!</v>
      </c>
      <c r="F289" s="168" t="e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#REF!</v>
      </c>
      <c r="G289" s="168" t="e">
        <f ca="1">IF($C289-G$1&lt;År1,0,F288*(1-VLOOKUP($A289,[1]Hugst!$R$5:$W$9,MATCH(ROUNDUP((G$1)/10,0)*10,[1]Hugst!$R$4:$W$4,0))))</f>
        <v>#REF!</v>
      </c>
      <c r="H289" s="168" t="e">
        <f ca="1">IF($C289-H$1&lt;År1,0,G288*(1-VLOOKUP($A289,[1]Hugst!$R$5:$W$9,MATCH(ROUNDUP((H$1)/10,0)*10,[1]Hugst!$R$4:$W$4,0))))</f>
        <v>#REF!</v>
      </c>
      <c r="I289" s="168" t="e">
        <f ca="1">IF($C289-I$1&lt;År1,0,H288*(1-VLOOKUP($A289,[1]Hugst!$R$5:$W$9,MATCH(ROUNDUP((I$1)/10,0)*10,[1]Hugst!$R$4:$W$4,0))))</f>
        <v>#REF!</v>
      </c>
      <c r="J289" s="168" t="e">
        <f ca="1">IF($C289-J$1&lt;År1,0,I288*(1-VLOOKUP($A289,[1]Hugst!$R$5:$W$9,MATCH(ROUNDUP((J$1)/10,0)*10,[1]Hugst!$R$4:$W$4,0))))</f>
        <v>#REF!</v>
      </c>
      <c r="K289" s="168" t="e">
        <f ca="1">IF($C289-K$1&lt;År1,0,J288*(1-VLOOKUP($A289,[1]Hugst!$R$5:$W$9,MATCH(ROUNDUP((K$1)/10,0)*10,[1]Hugst!$R$4:$W$4,0))))</f>
        <v>#REF!</v>
      </c>
      <c r="L289" s="168" t="e">
        <f ca="1">IF($C289-L$1&lt;År1,0,K288*(1-VLOOKUP($A289,[1]Hugst!$R$5:$W$9,MATCH(ROUNDUP((L$1)/10,0)*10,[1]Hugst!$R$4:$W$4,0))))</f>
        <v>#REF!</v>
      </c>
      <c r="M289" s="168" t="e">
        <f ca="1">IF($C289-M$1&lt;År1,0,L288*(1-VLOOKUP($A289,[1]Hugst!$R$5:$W$9,MATCH(ROUNDUP((M$1)/10,0)*10,[1]Hugst!$R$4:$W$4,0))))</f>
        <v>#REF!</v>
      </c>
      <c r="N289" s="168" t="e">
        <f ca="1">IF($C289-N$1&lt;År1,0,M288*(1-VLOOKUP($A289,[1]Hugst!$R$5:$W$9,MATCH(ROUNDUP((N$1)/10,0)*10,[1]Hugst!$R$4:$W$4,0))))</f>
        <v>#REF!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 t="e">
        <f t="shared" ca="1" si="7"/>
        <v>#REF!</v>
      </c>
      <c r="F290" s="168" t="e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#REF!</v>
      </c>
      <c r="G290" s="168" t="e">
        <f ca="1">IF($C290-G$1&lt;År1,0,F289*(1-VLOOKUP($A290,[1]Hugst!$R$5:$W$9,MATCH(ROUNDUP((G$1)/10,0)*10,[1]Hugst!$R$4:$W$4,0))))</f>
        <v>#REF!</v>
      </c>
      <c r="H290" s="168" t="e">
        <f ca="1">IF($C290-H$1&lt;År1,0,G289*(1-VLOOKUP($A290,[1]Hugst!$R$5:$W$9,MATCH(ROUNDUP((H$1)/10,0)*10,[1]Hugst!$R$4:$W$4,0))))</f>
        <v>#REF!</v>
      </c>
      <c r="I290" s="168" t="e">
        <f ca="1">IF($C290-I$1&lt;År1,0,H289*(1-VLOOKUP($A290,[1]Hugst!$R$5:$W$9,MATCH(ROUNDUP((I$1)/10,0)*10,[1]Hugst!$R$4:$W$4,0))))</f>
        <v>#REF!</v>
      </c>
      <c r="J290" s="168" t="e">
        <f ca="1">IF($C290-J$1&lt;År1,0,I289*(1-VLOOKUP($A290,[1]Hugst!$R$5:$W$9,MATCH(ROUNDUP((J$1)/10,0)*10,[1]Hugst!$R$4:$W$4,0))))</f>
        <v>#REF!</v>
      </c>
      <c r="K290" s="168" t="e">
        <f ca="1">IF($C290-K$1&lt;År1,0,J289*(1-VLOOKUP($A290,[1]Hugst!$R$5:$W$9,MATCH(ROUNDUP((K$1)/10,0)*10,[1]Hugst!$R$4:$W$4,0))))</f>
        <v>#REF!</v>
      </c>
      <c r="L290" s="168" t="e">
        <f ca="1">IF($C290-L$1&lt;År1,0,K289*(1-VLOOKUP($A290,[1]Hugst!$R$5:$W$9,MATCH(ROUNDUP((L$1)/10,0)*10,[1]Hugst!$R$4:$W$4,0))))</f>
        <v>#REF!</v>
      </c>
      <c r="M290" s="168" t="e">
        <f ca="1">IF($C290-M$1&lt;År1,0,L289*(1-VLOOKUP($A290,[1]Hugst!$R$5:$W$9,MATCH(ROUNDUP((M$1)/10,0)*10,[1]Hugst!$R$4:$W$4,0))))</f>
        <v>#REF!</v>
      </c>
      <c r="N290" s="168" t="e">
        <f ca="1">IF($C290-N$1&lt;År1,0,M289*(1-VLOOKUP($A290,[1]Hugst!$R$5:$W$9,MATCH(ROUNDUP((N$1)/10,0)*10,[1]Hugst!$R$4:$W$4,0))))</f>
        <v>#REF!</v>
      </c>
      <c r="O290" s="168" t="e">
        <f ca="1">IF($C290-O$1&lt;År1,0,N289*(1-VLOOKUP($A290,[1]Hugst!$R$5:$W$9,MATCH(ROUNDUP((O$1)/10,0)*10,[1]Hugst!$R$4:$W$4,0))))</f>
        <v>#REF!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 t="e">
        <f t="shared" ca="1" si="7"/>
        <v>#REF!</v>
      </c>
      <c r="F291" s="168" t="e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#REF!</v>
      </c>
      <c r="G291" s="168" t="e">
        <f ca="1">IF($C291-G$1&lt;År1,0,F290*(1-VLOOKUP($A291,[1]Hugst!$R$5:$W$9,MATCH(ROUNDUP((G$1)/10,0)*10,[1]Hugst!$R$4:$W$4,0))))</f>
        <v>#REF!</v>
      </c>
      <c r="H291" s="168" t="e">
        <f ca="1">IF($C291-H$1&lt;År1,0,G290*(1-VLOOKUP($A291,[1]Hugst!$R$5:$W$9,MATCH(ROUNDUP((H$1)/10,0)*10,[1]Hugst!$R$4:$W$4,0))))</f>
        <v>#REF!</v>
      </c>
      <c r="I291" s="168" t="e">
        <f ca="1">IF($C291-I$1&lt;År1,0,H290*(1-VLOOKUP($A291,[1]Hugst!$R$5:$W$9,MATCH(ROUNDUP((I$1)/10,0)*10,[1]Hugst!$R$4:$W$4,0))))</f>
        <v>#REF!</v>
      </c>
      <c r="J291" s="168" t="e">
        <f ca="1">IF($C291-J$1&lt;År1,0,I290*(1-VLOOKUP($A291,[1]Hugst!$R$5:$W$9,MATCH(ROUNDUP((J$1)/10,0)*10,[1]Hugst!$R$4:$W$4,0))))</f>
        <v>#REF!</v>
      </c>
      <c r="K291" s="168" t="e">
        <f ca="1">IF($C291-K$1&lt;År1,0,J290*(1-VLOOKUP($A291,[1]Hugst!$R$5:$W$9,MATCH(ROUNDUP((K$1)/10,0)*10,[1]Hugst!$R$4:$W$4,0))))</f>
        <v>#REF!</v>
      </c>
      <c r="L291" s="168" t="e">
        <f ca="1">IF($C291-L$1&lt;År1,0,K290*(1-VLOOKUP($A291,[1]Hugst!$R$5:$W$9,MATCH(ROUNDUP((L$1)/10,0)*10,[1]Hugst!$R$4:$W$4,0))))</f>
        <v>#REF!</v>
      </c>
      <c r="M291" s="168" t="e">
        <f ca="1">IF($C291-M$1&lt;År1,0,L290*(1-VLOOKUP($A291,[1]Hugst!$R$5:$W$9,MATCH(ROUNDUP((M$1)/10,0)*10,[1]Hugst!$R$4:$W$4,0))))</f>
        <v>#REF!</v>
      </c>
      <c r="N291" s="168" t="e">
        <f ca="1">IF($C291-N$1&lt;År1,0,M290*(1-VLOOKUP($A291,[1]Hugst!$R$5:$W$9,MATCH(ROUNDUP((N$1)/10,0)*10,[1]Hugst!$R$4:$W$4,0))))</f>
        <v>#REF!</v>
      </c>
      <c r="O291" s="168" t="e">
        <f ca="1">IF($C291-O$1&lt;År1,0,N290*(1-VLOOKUP($A291,[1]Hugst!$R$5:$W$9,MATCH(ROUNDUP((O$1)/10,0)*10,[1]Hugst!$R$4:$W$4,0))))</f>
        <v>#REF!</v>
      </c>
      <c r="P291" s="168" t="e">
        <f ca="1">IF($C291-P$1&lt;År1,0,O290*(1-VLOOKUP($A291,[1]Hugst!$R$5:$W$9,MATCH(ROUNDUP((P$1)/10,0)*10,[1]Hugst!$R$4:$W$4,0))))</f>
        <v>#REF!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 t="e">
        <f t="shared" ca="1" si="7"/>
        <v>#REF!</v>
      </c>
      <c r="F292" s="168" t="e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#REF!</v>
      </c>
      <c r="G292" s="168" t="e">
        <f ca="1">IF($C292-G$1&lt;År1,0,F291*(1-VLOOKUP($A292,[1]Hugst!$R$5:$W$9,MATCH(ROUNDUP((G$1)/10,0)*10,[1]Hugst!$R$4:$W$4,0))))</f>
        <v>#REF!</v>
      </c>
      <c r="H292" s="168" t="e">
        <f ca="1">IF($C292-H$1&lt;År1,0,G291*(1-VLOOKUP($A292,[1]Hugst!$R$5:$W$9,MATCH(ROUNDUP((H$1)/10,0)*10,[1]Hugst!$R$4:$W$4,0))))</f>
        <v>#REF!</v>
      </c>
      <c r="I292" s="168" t="e">
        <f ca="1">IF($C292-I$1&lt;År1,0,H291*(1-VLOOKUP($A292,[1]Hugst!$R$5:$W$9,MATCH(ROUNDUP((I$1)/10,0)*10,[1]Hugst!$R$4:$W$4,0))))</f>
        <v>#REF!</v>
      </c>
      <c r="J292" s="168" t="e">
        <f ca="1">IF($C292-J$1&lt;År1,0,I291*(1-VLOOKUP($A292,[1]Hugst!$R$5:$W$9,MATCH(ROUNDUP((J$1)/10,0)*10,[1]Hugst!$R$4:$W$4,0))))</f>
        <v>#REF!</v>
      </c>
      <c r="K292" s="168" t="e">
        <f ca="1">IF($C292-K$1&lt;År1,0,J291*(1-VLOOKUP($A292,[1]Hugst!$R$5:$W$9,MATCH(ROUNDUP((K$1)/10,0)*10,[1]Hugst!$R$4:$W$4,0))))</f>
        <v>#REF!</v>
      </c>
      <c r="L292" s="168" t="e">
        <f ca="1">IF($C292-L$1&lt;År1,0,K291*(1-VLOOKUP($A292,[1]Hugst!$R$5:$W$9,MATCH(ROUNDUP((L$1)/10,0)*10,[1]Hugst!$R$4:$W$4,0))))</f>
        <v>#REF!</v>
      </c>
      <c r="M292" s="168" t="e">
        <f ca="1">IF($C292-M$1&lt;År1,0,L291*(1-VLOOKUP($A292,[1]Hugst!$R$5:$W$9,MATCH(ROUNDUP((M$1)/10,0)*10,[1]Hugst!$R$4:$W$4,0))))</f>
        <v>#REF!</v>
      </c>
      <c r="N292" s="168" t="e">
        <f ca="1">IF($C292-N$1&lt;År1,0,M291*(1-VLOOKUP($A292,[1]Hugst!$R$5:$W$9,MATCH(ROUNDUP((N$1)/10,0)*10,[1]Hugst!$R$4:$W$4,0))))</f>
        <v>#REF!</v>
      </c>
      <c r="O292" s="168" t="e">
        <f ca="1">IF($C292-O$1&lt;År1,0,N291*(1-VLOOKUP($A292,[1]Hugst!$R$5:$W$9,MATCH(ROUNDUP((O$1)/10,0)*10,[1]Hugst!$R$4:$W$4,0))))</f>
        <v>#REF!</v>
      </c>
      <c r="P292" s="168" t="e">
        <f ca="1">IF($C292-P$1&lt;År1,0,O291*(1-VLOOKUP($A292,[1]Hugst!$R$5:$W$9,MATCH(ROUNDUP((P$1)/10,0)*10,[1]Hugst!$R$4:$W$4,0))))</f>
        <v>#REF!</v>
      </c>
      <c r="Q292" s="168" t="e">
        <f ca="1">IF($C292-Q$1&lt;År1,0,P291*(1-VLOOKUP($A292,[1]Hugst!$R$5:$W$9,MATCH(ROUNDUP((Q$1)/10,0)*10,[1]Hugst!$R$4:$W$4,0))))</f>
        <v>#REF!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 t="e">
        <f t="shared" ca="1" si="7"/>
        <v>#REF!</v>
      </c>
      <c r="F293" s="168" t="e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#REF!</v>
      </c>
      <c r="G293" s="168" t="e">
        <f ca="1">IF($C293-G$1&lt;År1,0,F292*(1-VLOOKUP($A293,[1]Hugst!$R$5:$W$9,MATCH(ROUNDUP((G$1)/10,0)*10,[1]Hugst!$R$4:$W$4,0))))</f>
        <v>#REF!</v>
      </c>
      <c r="H293" s="168" t="e">
        <f ca="1">IF($C293-H$1&lt;År1,0,G292*(1-VLOOKUP($A293,[1]Hugst!$R$5:$W$9,MATCH(ROUNDUP((H$1)/10,0)*10,[1]Hugst!$R$4:$W$4,0))))</f>
        <v>#REF!</v>
      </c>
      <c r="I293" s="168" t="e">
        <f ca="1">IF($C293-I$1&lt;År1,0,H292*(1-VLOOKUP($A293,[1]Hugst!$R$5:$W$9,MATCH(ROUNDUP((I$1)/10,0)*10,[1]Hugst!$R$4:$W$4,0))))</f>
        <v>#REF!</v>
      </c>
      <c r="J293" s="168" t="e">
        <f ca="1">IF($C293-J$1&lt;År1,0,I292*(1-VLOOKUP($A293,[1]Hugst!$R$5:$W$9,MATCH(ROUNDUP((J$1)/10,0)*10,[1]Hugst!$R$4:$W$4,0))))</f>
        <v>#REF!</v>
      </c>
      <c r="K293" s="168" t="e">
        <f ca="1">IF($C293-K$1&lt;År1,0,J292*(1-VLOOKUP($A293,[1]Hugst!$R$5:$W$9,MATCH(ROUNDUP((K$1)/10,0)*10,[1]Hugst!$R$4:$W$4,0))))</f>
        <v>#REF!</v>
      </c>
      <c r="L293" s="168" t="e">
        <f ca="1">IF($C293-L$1&lt;År1,0,K292*(1-VLOOKUP($A293,[1]Hugst!$R$5:$W$9,MATCH(ROUNDUP((L$1)/10,0)*10,[1]Hugst!$R$4:$W$4,0))))</f>
        <v>#REF!</v>
      </c>
      <c r="M293" s="168" t="e">
        <f ca="1">IF($C293-M$1&lt;År1,0,L292*(1-VLOOKUP($A293,[1]Hugst!$R$5:$W$9,MATCH(ROUNDUP((M$1)/10,0)*10,[1]Hugst!$R$4:$W$4,0))))</f>
        <v>#REF!</v>
      </c>
      <c r="N293" s="168" t="e">
        <f ca="1">IF($C293-N$1&lt;År1,0,M292*(1-VLOOKUP($A293,[1]Hugst!$R$5:$W$9,MATCH(ROUNDUP((N$1)/10,0)*10,[1]Hugst!$R$4:$W$4,0))))</f>
        <v>#REF!</v>
      </c>
      <c r="O293" s="168" t="e">
        <f ca="1">IF($C293-O$1&lt;År1,0,N292*(1-VLOOKUP($A293,[1]Hugst!$R$5:$W$9,MATCH(ROUNDUP((O$1)/10,0)*10,[1]Hugst!$R$4:$W$4,0))))</f>
        <v>#REF!</v>
      </c>
      <c r="P293" s="168" t="e">
        <f ca="1">IF($C293-P$1&lt;År1,0,O292*(1-VLOOKUP($A293,[1]Hugst!$R$5:$W$9,MATCH(ROUNDUP((P$1)/10,0)*10,[1]Hugst!$R$4:$W$4,0))))</f>
        <v>#REF!</v>
      </c>
      <c r="Q293" s="168" t="e">
        <f ca="1">IF($C293-Q$1&lt;År1,0,P292*(1-VLOOKUP($A293,[1]Hugst!$R$5:$W$9,MATCH(ROUNDUP((Q$1)/10,0)*10,[1]Hugst!$R$4:$W$4,0))))</f>
        <v>#REF!</v>
      </c>
      <c r="R293" s="168" t="e">
        <f ca="1">IF($C293-R$1&lt;År1,0,Q292*(1-VLOOKUP($A293,[1]Hugst!$R$5:$W$9,MATCH(ROUNDUP((R$1)/10,0)*10,[1]Hugst!$R$4:$W$4,0))))</f>
        <v>#REF!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 t="e">
        <f t="shared" ca="1" si="7"/>
        <v>#REF!</v>
      </c>
      <c r="F294" s="168" t="e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#REF!</v>
      </c>
      <c r="G294" s="168" t="e">
        <f ca="1">IF($C294-G$1&lt;År1,0,F293*(1-VLOOKUP($A294,[1]Hugst!$R$5:$W$9,MATCH(ROUNDUP((G$1)/10,0)*10,[1]Hugst!$R$4:$W$4,0))))</f>
        <v>#REF!</v>
      </c>
      <c r="H294" s="168" t="e">
        <f ca="1">IF($C294-H$1&lt;År1,0,G293*(1-VLOOKUP($A294,[1]Hugst!$R$5:$W$9,MATCH(ROUNDUP((H$1)/10,0)*10,[1]Hugst!$R$4:$W$4,0))))</f>
        <v>#REF!</v>
      </c>
      <c r="I294" s="168" t="e">
        <f ca="1">IF($C294-I$1&lt;År1,0,H293*(1-VLOOKUP($A294,[1]Hugst!$R$5:$W$9,MATCH(ROUNDUP((I$1)/10,0)*10,[1]Hugst!$R$4:$W$4,0))))</f>
        <v>#REF!</v>
      </c>
      <c r="J294" s="168" t="e">
        <f ca="1">IF($C294-J$1&lt;År1,0,I293*(1-VLOOKUP($A294,[1]Hugst!$R$5:$W$9,MATCH(ROUNDUP((J$1)/10,0)*10,[1]Hugst!$R$4:$W$4,0))))</f>
        <v>#REF!</v>
      </c>
      <c r="K294" s="168" t="e">
        <f ca="1">IF($C294-K$1&lt;År1,0,J293*(1-VLOOKUP($A294,[1]Hugst!$R$5:$W$9,MATCH(ROUNDUP((K$1)/10,0)*10,[1]Hugst!$R$4:$W$4,0))))</f>
        <v>#REF!</v>
      </c>
      <c r="L294" s="168" t="e">
        <f ca="1">IF($C294-L$1&lt;År1,0,K293*(1-VLOOKUP($A294,[1]Hugst!$R$5:$W$9,MATCH(ROUNDUP((L$1)/10,0)*10,[1]Hugst!$R$4:$W$4,0))))</f>
        <v>#REF!</v>
      </c>
      <c r="M294" s="168" t="e">
        <f ca="1">IF($C294-M$1&lt;År1,0,L293*(1-VLOOKUP($A294,[1]Hugst!$R$5:$W$9,MATCH(ROUNDUP((M$1)/10,0)*10,[1]Hugst!$R$4:$W$4,0))))</f>
        <v>#REF!</v>
      </c>
      <c r="N294" s="168" t="e">
        <f ca="1">IF($C294-N$1&lt;År1,0,M293*(1-VLOOKUP($A294,[1]Hugst!$R$5:$W$9,MATCH(ROUNDUP((N$1)/10,0)*10,[1]Hugst!$R$4:$W$4,0))))</f>
        <v>#REF!</v>
      </c>
      <c r="O294" s="168" t="e">
        <f ca="1">IF($C294-O$1&lt;År1,0,N293*(1-VLOOKUP($A294,[1]Hugst!$R$5:$W$9,MATCH(ROUNDUP((O$1)/10,0)*10,[1]Hugst!$R$4:$W$4,0))))</f>
        <v>#REF!</v>
      </c>
      <c r="P294" s="168" t="e">
        <f ca="1">IF($C294-P$1&lt;År1,0,O293*(1-VLOOKUP($A294,[1]Hugst!$R$5:$W$9,MATCH(ROUNDUP((P$1)/10,0)*10,[1]Hugst!$R$4:$W$4,0))))</f>
        <v>#REF!</v>
      </c>
      <c r="Q294" s="168" t="e">
        <f ca="1">IF($C294-Q$1&lt;År1,0,P293*(1-VLOOKUP($A294,[1]Hugst!$R$5:$W$9,MATCH(ROUNDUP((Q$1)/10,0)*10,[1]Hugst!$R$4:$W$4,0))))</f>
        <v>#REF!</v>
      </c>
      <c r="R294" s="168" t="e">
        <f ca="1">IF($C294-R$1&lt;År1,0,Q293*(1-VLOOKUP($A294,[1]Hugst!$R$5:$W$9,MATCH(ROUNDUP((R$1)/10,0)*10,[1]Hugst!$R$4:$W$4,0))))</f>
        <v>#REF!</v>
      </c>
      <c r="S294" s="168" t="e">
        <f ca="1">IF($C294-S$1&lt;År1,0,R293*(1-VLOOKUP($A294,[1]Hugst!$R$5:$W$9,MATCH(ROUNDUP((S$1)/10,0)*10,[1]Hugst!$R$4:$W$4,0))))</f>
        <v>#REF!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 t="e">
        <f t="shared" ca="1" si="7"/>
        <v>#REF!</v>
      </c>
      <c r="F295" s="168" t="e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#REF!</v>
      </c>
      <c r="G295" s="168" t="e">
        <f ca="1">IF($C295-G$1&lt;År1,0,F294*(1-VLOOKUP($A295,[1]Hugst!$R$5:$W$9,MATCH(ROUNDUP((G$1)/10,0)*10,[1]Hugst!$R$4:$W$4,0))))</f>
        <v>#REF!</v>
      </c>
      <c r="H295" s="168" t="e">
        <f ca="1">IF($C295-H$1&lt;År1,0,G294*(1-VLOOKUP($A295,[1]Hugst!$R$5:$W$9,MATCH(ROUNDUP((H$1)/10,0)*10,[1]Hugst!$R$4:$W$4,0))))</f>
        <v>#REF!</v>
      </c>
      <c r="I295" s="168" t="e">
        <f ca="1">IF($C295-I$1&lt;År1,0,H294*(1-VLOOKUP($A295,[1]Hugst!$R$5:$W$9,MATCH(ROUNDUP((I$1)/10,0)*10,[1]Hugst!$R$4:$W$4,0))))</f>
        <v>#REF!</v>
      </c>
      <c r="J295" s="168" t="e">
        <f ca="1">IF($C295-J$1&lt;År1,0,I294*(1-VLOOKUP($A295,[1]Hugst!$R$5:$W$9,MATCH(ROUNDUP((J$1)/10,0)*10,[1]Hugst!$R$4:$W$4,0))))</f>
        <v>#REF!</v>
      </c>
      <c r="K295" s="168" t="e">
        <f ca="1">IF($C295-K$1&lt;År1,0,J294*(1-VLOOKUP($A295,[1]Hugst!$R$5:$W$9,MATCH(ROUNDUP((K$1)/10,0)*10,[1]Hugst!$R$4:$W$4,0))))</f>
        <v>#REF!</v>
      </c>
      <c r="L295" s="168" t="e">
        <f ca="1">IF($C295-L$1&lt;År1,0,K294*(1-VLOOKUP($A295,[1]Hugst!$R$5:$W$9,MATCH(ROUNDUP((L$1)/10,0)*10,[1]Hugst!$R$4:$W$4,0))))</f>
        <v>#REF!</v>
      </c>
      <c r="M295" s="168" t="e">
        <f ca="1">IF($C295-M$1&lt;År1,0,L294*(1-VLOOKUP($A295,[1]Hugst!$R$5:$W$9,MATCH(ROUNDUP((M$1)/10,0)*10,[1]Hugst!$R$4:$W$4,0))))</f>
        <v>#REF!</v>
      </c>
      <c r="N295" s="168" t="e">
        <f ca="1">IF($C295-N$1&lt;År1,0,M294*(1-VLOOKUP($A295,[1]Hugst!$R$5:$W$9,MATCH(ROUNDUP((N$1)/10,0)*10,[1]Hugst!$R$4:$W$4,0))))</f>
        <v>#REF!</v>
      </c>
      <c r="O295" s="168" t="e">
        <f ca="1">IF($C295-O$1&lt;År1,0,N294*(1-VLOOKUP($A295,[1]Hugst!$R$5:$W$9,MATCH(ROUNDUP((O$1)/10,0)*10,[1]Hugst!$R$4:$W$4,0))))</f>
        <v>#REF!</v>
      </c>
      <c r="P295" s="168" t="e">
        <f ca="1">IF($C295-P$1&lt;År1,0,O294*(1-VLOOKUP($A295,[1]Hugst!$R$5:$W$9,MATCH(ROUNDUP((P$1)/10,0)*10,[1]Hugst!$R$4:$W$4,0))))</f>
        <v>#REF!</v>
      </c>
      <c r="Q295" s="168" t="e">
        <f ca="1">IF($C295-Q$1&lt;År1,0,P294*(1-VLOOKUP($A295,[1]Hugst!$R$5:$W$9,MATCH(ROUNDUP((Q$1)/10,0)*10,[1]Hugst!$R$4:$W$4,0))))</f>
        <v>#REF!</v>
      </c>
      <c r="R295" s="168" t="e">
        <f ca="1">IF($C295-R$1&lt;År1,0,Q294*(1-VLOOKUP($A295,[1]Hugst!$R$5:$W$9,MATCH(ROUNDUP((R$1)/10,0)*10,[1]Hugst!$R$4:$W$4,0))))</f>
        <v>#REF!</v>
      </c>
      <c r="S295" s="168" t="e">
        <f ca="1">IF($C295-S$1&lt;År1,0,R294*(1-VLOOKUP($A295,[1]Hugst!$R$5:$W$9,MATCH(ROUNDUP((S$1)/10,0)*10,[1]Hugst!$R$4:$W$4,0))))</f>
        <v>#REF!</v>
      </c>
      <c r="T295" s="168" t="e">
        <f ca="1">IF($C295-T$1&lt;År1,0,S294*(1-VLOOKUP($A295,[1]Hugst!$R$5:$W$9,MATCH(ROUNDUP((T$1)/10,0)*10,[1]Hugst!$R$4:$W$4,0))))</f>
        <v>#REF!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 t="e">
        <f t="shared" ca="1" si="7"/>
        <v>#REF!</v>
      </c>
      <c r="F296" s="168" t="e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#REF!</v>
      </c>
      <c r="G296" s="168" t="e">
        <f ca="1">IF($C296-G$1&lt;År1,0,F295*(1-VLOOKUP($A296,[1]Hugst!$R$5:$W$9,MATCH(ROUNDUP((G$1)/10,0)*10,[1]Hugst!$R$4:$W$4,0))))</f>
        <v>#REF!</v>
      </c>
      <c r="H296" s="168" t="e">
        <f ca="1">IF($C296-H$1&lt;År1,0,G295*(1-VLOOKUP($A296,[1]Hugst!$R$5:$W$9,MATCH(ROUNDUP((H$1)/10,0)*10,[1]Hugst!$R$4:$W$4,0))))</f>
        <v>#REF!</v>
      </c>
      <c r="I296" s="168" t="e">
        <f ca="1">IF($C296-I$1&lt;År1,0,H295*(1-VLOOKUP($A296,[1]Hugst!$R$5:$W$9,MATCH(ROUNDUP((I$1)/10,0)*10,[1]Hugst!$R$4:$W$4,0))))</f>
        <v>#REF!</v>
      </c>
      <c r="J296" s="168" t="e">
        <f ca="1">IF($C296-J$1&lt;År1,0,I295*(1-VLOOKUP($A296,[1]Hugst!$R$5:$W$9,MATCH(ROUNDUP((J$1)/10,0)*10,[1]Hugst!$R$4:$W$4,0))))</f>
        <v>#REF!</v>
      </c>
      <c r="K296" s="168" t="e">
        <f ca="1">IF($C296-K$1&lt;År1,0,J295*(1-VLOOKUP($A296,[1]Hugst!$R$5:$W$9,MATCH(ROUNDUP((K$1)/10,0)*10,[1]Hugst!$R$4:$W$4,0))))</f>
        <v>#REF!</v>
      </c>
      <c r="L296" s="168" t="e">
        <f ca="1">IF($C296-L$1&lt;År1,0,K295*(1-VLOOKUP($A296,[1]Hugst!$R$5:$W$9,MATCH(ROUNDUP((L$1)/10,0)*10,[1]Hugst!$R$4:$W$4,0))))</f>
        <v>#REF!</v>
      </c>
      <c r="M296" s="168" t="e">
        <f ca="1">IF($C296-M$1&lt;År1,0,L295*(1-VLOOKUP($A296,[1]Hugst!$R$5:$W$9,MATCH(ROUNDUP((M$1)/10,0)*10,[1]Hugst!$R$4:$W$4,0))))</f>
        <v>#REF!</v>
      </c>
      <c r="N296" s="168" t="e">
        <f ca="1">IF($C296-N$1&lt;År1,0,M295*(1-VLOOKUP($A296,[1]Hugst!$R$5:$W$9,MATCH(ROUNDUP((N$1)/10,0)*10,[1]Hugst!$R$4:$W$4,0))))</f>
        <v>#REF!</v>
      </c>
      <c r="O296" s="168" t="e">
        <f ca="1">IF($C296-O$1&lt;År1,0,N295*(1-VLOOKUP($A296,[1]Hugst!$R$5:$W$9,MATCH(ROUNDUP((O$1)/10,0)*10,[1]Hugst!$R$4:$W$4,0))))</f>
        <v>#REF!</v>
      </c>
      <c r="P296" s="168" t="e">
        <f ca="1">IF($C296-P$1&lt;År1,0,O295*(1-VLOOKUP($A296,[1]Hugst!$R$5:$W$9,MATCH(ROUNDUP((P$1)/10,0)*10,[1]Hugst!$R$4:$W$4,0))))</f>
        <v>#REF!</v>
      </c>
      <c r="Q296" s="168" t="e">
        <f ca="1">IF($C296-Q$1&lt;År1,0,P295*(1-VLOOKUP($A296,[1]Hugst!$R$5:$W$9,MATCH(ROUNDUP((Q$1)/10,0)*10,[1]Hugst!$R$4:$W$4,0))))</f>
        <v>#REF!</v>
      </c>
      <c r="R296" s="168" t="e">
        <f ca="1">IF($C296-R$1&lt;År1,0,Q295*(1-VLOOKUP($A296,[1]Hugst!$R$5:$W$9,MATCH(ROUNDUP((R$1)/10,0)*10,[1]Hugst!$R$4:$W$4,0))))</f>
        <v>#REF!</v>
      </c>
      <c r="S296" s="168" t="e">
        <f ca="1">IF($C296-S$1&lt;År1,0,R295*(1-VLOOKUP($A296,[1]Hugst!$R$5:$W$9,MATCH(ROUNDUP((S$1)/10,0)*10,[1]Hugst!$R$4:$W$4,0))))</f>
        <v>#REF!</v>
      </c>
      <c r="T296" s="168" t="e">
        <f ca="1">IF($C296-T$1&lt;År1,0,S295*(1-VLOOKUP($A296,[1]Hugst!$R$5:$W$9,MATCH(ROUNDUP((T$1)/10,0)*10,[1]Hugst!$R$4:$W$4,0))))</f>
        <v>#REF!</v>
      </c>
      <c r="U296" s="168" t="e">
        <f ca="1">IF($C296-U$1&lt;År1,0,T295*(1-VLOOKUP($A296,[1]Hugst!$R$5:$W$9,MATCH(ROUNDUP((U$1)/10,0)*10,[1]Hugst!$R$4:$W$4,0))))</f>
        <v>#REF!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 t="e">
        <f t="shared" ca="1" si="7"/>
        <v>#REF!</v>
      </c>
      <c r="F297" s="168" t="e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#REF!</v>
      </c>
      <c r="G297" s="168" t="e">
        <f ca="1">IF($C297-G$1&lt;År1,0,F296*(1-VLOOKUP($A297,[1]Hugst!$R$5:$W$9,MATCH(ROUNDUP((G$1)/10,0)*10,[1]Hugst!$R$4:$W$4,0))))</f>
        <v>#REF!</v>
      </c>
      <c r="H297" s="168" t="e">
        <f ca="1">IF($C297-H$1&lt;År1,0,G296*(1-VLOOKUP($A297,[1]Hugst!$R$5:$W$9,MATCH(ROUNDUP((H$1)/10,0)*10,[1]Hugst!$R$4:$W$4,0))))</f>
        <v>#REF!</v>
      </c>
      <c r="I297" s="168" t="e">
        <f ca="1">IF($C297-I$1&lt;År1,0,H296*(1-VLOOKUP($A297,[1]Hugst!$R$5:$W$9,MATCH(ROUNDUP((I$1)/10,0)*10,[1]Hugst!$R$4:$W$4,0))))</f>
        <v>#REF!</v>
      </c>
      <c r="J297" s="168" t="e">
        <f ca="1">IF($C297-J$1&lt;År1,0,I296*(1-VLOOKUP($A297,[1]Hugst!$R$5:$W$9,MATCH(ROUNDUP((J$1)/10,0)*10,[1]Hugst!$R$4:$W$4,0))))</f>
        <v>#REF!</v>
      </c>
      <c r="K297" s="168" t="e">
        <f ca="1">IF($C297-K$1&lt;År1,0,J296*(1-VLOOKUP($A297,[1]Hugst!$R$5:$W$9,MATCH(ROUNDUP((K$1)/10,0)*10,[1]Hugst!$R$4:$W$4,0))))</f>
        <v>#REF!</v>
      </c>
      <c r="L297" s="168" t="e">
        <f ca="1">IF($C297-L$1&lt;År1,0,K296*(1-VLOOKUP($A297,[1]Hugst!$R$5:$W$9,MATCH(ROUNDUP((L$1)/10,0)*10,[1]Hugst!$R$4:$W$4,0))))</f>
        <v>#REF!</v>
      </c>
      <c r="M297" s="168" t="e">
        <f ca="1">IF($C297-M$1&lt;År1,0,L296*(1-VLOOKUP($A297,[1]Hugst!$R$5:$W$9,MATCH(ROUNDUP((M$1)/10,0)*10,[1]Hugst!$R$4:$W$4,0))))</f>
        <v>#REF!</v>
      </c>
      <c r="N297" s="168" t="e">
        <f ca="1">IF($C297-N$1&lt;År1,0,M296*(1-VLOOKUP($A297,[1]Hugst!$R$5:$W$9,MATCH(ROUNDUP((N$1)/10,0)*10,[1]Hugst!$R$4:$W$4,0))))</f>
        <v>#REF!</v>
      </c>
      <c r="O297" s="168" t="e">
        <f ca="1">IF($C297-O$1&lt;År1,0,N296*(1-VLOOKUP($A297,[1]Hugst!$R$5:$W$9,MATCH(ROUNDUP((O$1)/10,0)*10,[1]Hugst!$R$4:$W$4,0))))</f>
        <v>#REF!</v>
      </c>
      <c r="P297" s="168" t="e">
        <f ca="1">IF($C297-P$1&lt;År1,0,O296*(1-VLOOKUP($A297,[1]Hugst!$R$5:$W$9,MATCH(ROUNDUP((P$1)/10,0)*10,[1]Hugst!$R$4:$W$4,0))))</f>
        <v>#REF!</v>
      </c>
      <c r="Q297" s="168" t="e">
        <f ca="1">IF($C297-Q$1&lt;År1,0,P296*(1-VLOOKUP($A297,[1]Hugst!$R$5:$W$9,MATCH(ROUNDUP((Q$1)/10,0)*10,[1]Hugst!$R$4:$W$4,0))))</f>
        <v>#REF!</v>
      </c>
      <c r="R297" s="168" t="e">
        <f ca="1">IF($C297-R$1&lt;År1,0,Q296*(1-VLOOKUP($A297,[1]Hugst!$R$5:$W$9,MATCH(ROUNDUP((R$1)/10,0)*10,[1]Hugst!$R$4:$W$4,0))))</f>
        <v>#REF!</v>
      </c>
      <c r="S297" s="168" t="e">
        <f ca="1">IF($C297-S$1&lt;År1,0,R296*(1-VLOOKUP($A297,[1]Hugst!$R$5:$W$9,MATCH(ROUNDUP((S$1)/10,0)*10,[1]Hugst!$R$4:$W$4,0))))</f>
        <v>#REF!</v>
      </c>
      <c r="T297" s="168" t="e">
        <f ca="1">IF($C297-T$1&lt;År1,0,S296*(1-VLOOKUP($A297,[1]Hugst!$R$5:$W$9,MATCH(ROUNDUP((T$1)/10,0)*10,[1]Hugst!$R$4:$W$4,0))))</f>
        <v>#REF!</v>
      </c>
      <c r="U297" s="168" t="e">
        <f ca="1">IF($C297-U$1&lt;År1,0,T296*(1-VLOOKUP($A297,[1]Hugst!$R$5:$W$9,MATCH(ROUNDUP((U$1)/10,0)*10,[1]Hugst!$R$4:$W$4,0))))</f>
        <v>#REF!</v>
      </c>
      <c r="V297" s="168" t="e">
        <f ca="1">IF($C297-V$1&lt;År1,0,U296*(1-VLOOKUP($A297,[1]Hugst!$R$5:$W$9,MATCH(ROUNDUP((V$1)/10,0)*10,[1]Hugst!$R$4:$W$4,0))))</f>
        <v>#REF!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 t="e">
        <f t="shared" ca="1" si="7"/>
        <v>#REF!</v>
      </c>
      <c r="F298" s="168" t="e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#REF!</v>
      </c>
      <c r="G298" s="168" t="e">
        <f ca="1">IF($C298-G$1&lt;År1,0,F297*(1-VLOOKUP($A298,[1]Hugst!$R$5:$W$9,MATCH(ROUNDUP((G$1)/10,0)*10,[1]Hugst!$R$4:$W$4,0))))</f>
        <v>#REF!</v>
      </c>
      <c r="H298" s="168" t="e">
        <f ca="1">IF($C298-H$1&lt;År1,0,G297*(1-VLOOKUP($A298,[1]Hugst!$R$5:$W$9,MATCH(ROUNDUP((H$1)/10,0)*10,[1]Hugst!$R$4:$W$4,0))))</f>
        <v>#REF!</v>
      </c>
      <c r="I298" s="168" t="e">
        <f ca="1">IF($C298-I$1&lt;År1,0,H297*(1-VLOOKUP($A298,[1]Hugst!$R$5:$W$9,MATCH(ROUNDUP((I$1)/10,0)*10,[1]Hugst!$R$4:$W$4,0))))</f>
        <v>#REF!</v>
      </c>
      <c r="J298" s="168" t="e">
        <f ca="1">IF($C298-J$1&lt;År1,0,I297*(1-VLOOKUP($A298,[1]Hugst!$R$5:$W$9,MATCH(ROUNDUP((J$1)/10,0)*10,[1]Hugst!$R$4:$W$4,0))))</f>
        <v>#REF!</v>
      </c>
      <c r="K298" s="168" t="e">
        <f ca="1">IF($C298-K$1&lt;År1,0,J297*(1-VLOOKUP($A298,[1]Hugst!$R$5:$W$9,MATCH(ROUNDUP((K$1)/10,0)*10,[1]Hugst!$R$4:$W$4,0))))</f>
        <v>#REF!</v>
      </c>
      <c r="L298" s="168" t="e">
        <f ca="1">IF($C298-L$1&lt;År1,0,K297*(1-VLOOKUP($A298,[1]Hugst!$R$5:$W$9,MATCH(ROUNDUP((L$1)/10,0)*10,[1]Hugst!$R$4:$W$4,0))))</f>
        <v>#REF!</v>
      </c>
      <c r="M298" s="168" t="e">
        <f ca="1">IF($C298-M$1&lt;År1,0,L297*(1-VLOOKUP($A298,[1]Hugst!$R$5:$W$9,MATCH(ROUNDUP((M$1)/10,0)*10,[1]Hugst!$R$4:$W$4,0))))</f>
        <v>#REF!</v>
      </c>
      <c r="N298" s="168" t="e">
        <f ca="1">IF($C298-N$1&lt;År1,0,M297*(1-VLOOKUP($A298,[1]Hugst!$R$5:$W$9,MATCH(ROUNDUP((N$1)/10,0)*10,[1]Hugst!$R$4:$W$4,0))))</f>
        <v>#REF!</v>
      </c>
      <c r="O298" s="168" t="e">
        <f ca="1">IF($C298-O$1&lt;År1,0,N297*(1-VLOOKUP($A298,[1]Hugst!$R$5:$W$9,MATCH(ROUNDUP((O$1)/10,0)*10,[1]Hugst!$R$4:$W$4,0))))</f>
        <v>#REF!</v>
      </c>
      <c r="P298" s="168" t="e">
        <f ca="1">IF($C298-P$1&lt;År1,0,O297*(1-VLOOKUP($A298,[1]Hugst!$R$5:$W$9,MATCH(ROUNDUP((P$1)/10,0)*10,[1]Hugst!$R$4:$W$4,0))))</f>
        <v>#REF!</v>
      </c>
      <c r="Q298" s="168" t="e">
        <f ca="1">IF($C298-Q$1&lt;År1,0,P297*(1-VLOOKUP($A298,[1]Hugst!$R$5:$W$9,MATCH(ROUNDUP((Q$1)/10,0)*10,[1]Hugst!$R$4:$W$4,0))))</f>
        <v>#REF!</v>
      </c>
      <c r="R298" s="168" t="e">
        <f ca="1">IF($C298-R$1&lt;År1,0,Q297*(1-VLOOKUP($A298,[1]Hugst!$R$5:$W$9,MATCH(ROUNDUP((R$1)/10,0)*10,[1]Hugst!$R$4:$W$4,0))))</f>
        <v>#REF!</v>
      </c>
      <c r="S298" s="168" t="e">
        <f ca="1">IF($C298-S$1&lt;År1,0,R297*(1-VLOOKUP($A298,[1]Hugst!$R$5:$W$9,MATCH(ROUNDUP((S$1)/10,0)*10,[1]Hugst!$R$4:$W$4,0))))</f>
        <v>#REF!</v>
      </c>
      <c r="T298" s="168" t="e">
        <f ca="1">IF($C298-T$1&lt;År1,0,S297*(1-VLOOKUP($A298,[1]Hugst!$R$5:$W$9,MATCH(ROUNDUP((T$1)/10,0)*10,[1]Hugst!$R$4:$W$4,0))))</f>
        <v>#REF!</v>
      </c>
      <c r="U298" s="168" t="e">
        <f ca="1">IF($C298-U$1&lt;År1,0,T297*(1-VLOOKUP($A298,[1]Hugst!$R$5:$W$9,MATCH(ROUNDUP((U$1)/10,0)*10,[1]Hugst!$R$4:$W$4,0))))</f>
        <v>#REF!</v>
      </c>
      <c r="V298" s="168" t="e">
        <f ca="1">IF($C298-V$1&lt;År1,0,U297*(1-VLOOKUP($A298,[1]Hugst!$R$5:$W$9,MATCH(ROUNDUP((V$1)/10,0)*10,[1]Hugst!$R$4:$W$4,0))))</f>
        <v>#REF!</v>
      </c>
      <c r="W298" s="168" t="e">
        <f ca="1">IF($C298-W$1&lt;År1,0,V297*(1-VLOOKUP($A298,[1]Hugst!$R$5:$W$9,MATCH(ROUNDUP((W$1)/10,0)*10,[1]Hugst!$R$4:$W$4,0))))</f>
        <v>#REF!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 t="e">
        <f t="shared" ca="1" si="7"/>
        <v>#REF!</v>
      </c>
      <c r="F299" s="168" t="e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#REF!</v>
      </c>
      <c r="G299" s="168" t="e">
        <f ca="1">IF($C299-G$1&lt;År1,0,F298*(1-VLOOKUP($A299,[1]Hugst!$R$5:$W$9,MATCH(ROUNDUP((G$1)/10,0)*10,[1]Hugst!$R$4:$W$4,0))))</f>
        <v>#REF!</v>
      </c>
      <c r="H299" s="168" t="e">
        <f ca="1">IF($C299-H$1&lt;År1,0,G298*(1-VLOOKUP($A299,[1]Hugst!$R$5:$W$9,MATCH(ROUNDUP((H$1)/10,0)*10,[1]Hugst!$R$4:$W$4,0))))</f>
        <v>#REF!</v>
      </c>
      <c r="I299" s="168" t="e">
        <f ca="1">IF($C299-I$1&lt;År1,0,H298*(1-VLOOKUP($A299,[1]Hugst!$R$5:$W$9,MATCH(ROUNDUP((I$1)/10,0)*10,[1]Hugst!$R$4:$W$4,0))))</f>
        <v>#REF!</v>
      </c>
      <c r="J299" s="168" t="e">
        <f ca="1">IF($C299-J$1&lt;År1,0,I298*(1-VLOOKUP($A299,[1]Hugst!$R$5:$W$9,MATCH(ROUNDUP((J$1)/10,0)*10,[1]Hugst!$R$4:$W$4,0))))</f>
        <v>#REF!</v>
      </c>
      <c r="K299" s="168" t="e">
        <f ca="1">IF($C299-K$1&lt;År1,0,J298*(1-VLOOKUP($A299,[1]Hugst!$R$5:$W$9,MATCH(ROUNDUP((K$1)/10,0)*10,[1]Hugst!$R$4:$W$4,0))))</f>
        <v>#REF!</v>
      </c>
      <c r="L299" s="168" t="e">
        <f ca="1">IF($C299-L$1&lt;År1,0,K298*(1-VLOOKUP($A299,[1]Hugst!$R$5:$W$9,MATCH(ROUNDUP((L$1)/10,0)*10,[1]Hugst!$R$4:$W$4,0))))</f>
        <v>#REF!</v>
      </c>
      <c r="M299" s="168" t="e">
        <f ca="1">IF($C299-M$1&lt;År1,0,L298*(1-VLOOKUP($A299,[1]Hugst!$R$5:$W$9,MATCH(ROUNDUP((M$1)/10,0)*10,[1]Hugst!$R$4:$W$4,0))))</f>
        <v>#REF!</v>
      </c>
      <c r="N299" s="168" t="e">
        <f ca="1">IF($C299-N$1&lt;År1,0,M298*(1-VLOOKUP($A299,[1]Hugst!$R$5:$W$9,MATCH(ROUNDUP((N$1)/10,0)*10,[1]Hugst!$R$4:$W$4,0))))</f>
        <v>#REF!</v>
      </c>
      <c r="O299" s="168" t="e">
        <f ca="1">IF($C299-O$1&lt;År1,0,N298*(1-VLOOKUP($A299,[1]Hugst!$R$5:$W$9,MATCH(ROUNDUP((O$1)/10,0)*10,[1]Hugst!$R$4:$W$4,0))))</f>
        <v>#REF!</v>
      </c>
      <c r="P299" s="168" t="e">
        <f ca="1">IF($C299-P$1&lt;År1,0,O298*(1-VLOOKUP($A299,[1]Hugst!$R$5:$W$9,MATCH(ROUNDUP((P$1)/10,0)*10,[1]Hugst!$R$4:$W$4,0))))</f>
        <v>#REF!</v>
      </c>
      <c r="Q299" s="168" t="e">
        <f ca="1">IF($C299-Q$1&lt;År1,0,P298*(1-VLOOKUP($A299,[1]Hugst!$R$5:$W$9,MATCH(ROUNDUP((Q$1)/10,0)*10,[1]Hugst!$R$4:$W$4,0))))</f>
        <v>#REF!</v>
      </c>
      <c r="R299" s="168" t="e">
        <f ca="1">IF($C299-R$1&lt;År1,0,Q298*(1-VLOOKUP($A299,[1]Hugst!$R$5:$W$9,MATCH(ROUNDUP((R$1)/10,0)*10,[1]Hugst!$R$4:$W$4,0))))</f>
        <v>#REF!</v>
      </c>
      <c r="S299" s="168" t="e">
        <f ca="1">IF($C299-S$1&lt;År1,0,R298*(1-VLOOKUP($A299,[1]Hugst!$R$5:$W$9,MATCH(ROUNDUP((S$1)/10,0)*10,[1]Hugst!$R$4:$W$4,0))))</f>
        <v>#REF!</v>
      </c>
      <c r="T299" s="168" t="e">
        <f ca="1">IF($C299-T$1&lt;År1,0,S298*(1-VLOOKUP($A299,[1]Hugst!$R$5:$W$9,MATCH(ROUNDUP((T$1)/10,0)*10,[1]Hugst!$R$4:$W$4,0))))</f>
        <v>#REF!</v>
      </c>
      <c r="U299" s="168" t="e">
        <f ca="1">IF($C299-U$1&lt;År1,0,T298*(1-VLOOKUP($A299,[1]Hugst!$R$5:$W$9,MATCH(ROUNDUP((U$1)/10,0)*10,[1]Hugst!$R$4:$W$4,0))))</f>
        <v>#REF!</v>
      </c>
      <c r="V299" s="168" t="e">
        <f ca="1">IF($C299-V$1&lt;År1,0,U298*(1-VLOOKUP($A299,[1]Hugst!$R$5:$W$9,MATCH(ROUNDUP((V$1)/10,0)*10,[1]Hugst!$R$4:$W$4,0))))</f>
        <v>#REF!</v>
      </c>
      <c r="W299" s="168" t="e">
        <f ca="1">IF($C299-W$1&lt;År1,0,V298*(1-VLOOKUP($A299,[1]Hugst!$R$5:$W$9,MATCH(ROUNDUP((W$1)/10,0)*10,[1]Hugst!$R$4:$W$4,0))))</f>
        <v>#REF!</v>
      </c>
      <c r="X299" s="168" t="e">
        <f ca="1">IF($C299-X$1&lt;År1,0,W298*(1-VLOOKUP($A299,[1]Hugst!$R$5:$W$9,MATCH(ROUNDUP((X$1)/10,0)*10,[1]Hugst!$R$4:$W$4,0))))</f>
        <v>#REF!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 t="e">
        <f t="shared" ca="1" si="7"/>
        <v>#REF!</v>
      </c>
      <c r="F300" s="168" t="e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#REF!</v>
      </c>
      <c r="G300" s="168" t="e">
        <f ca="1">IF($C300-G$1&lt;År1,0,F299*(1-VLOOKUP($A300,[1]Hugst!$R$5:$W$9,MATCH(ROUNDUP((G$1)/10,0)*10,[1]Hugst!$R$4:$W$4,0))))</f>
        <v>#REF!</v>
      </c>
      <c r="H300" s="168" t="e">
        <f ca="1">IF($C300-H$1&lt;År1,0,G299*(1-VLOOKUP($A300,[1]Hugst!$R$5:$W$9,MATCH(ROUNDUP((H$1)/10,0)*10,[1]Hugst!$R$4:$W$4,0))))</f>
        <v>#REF!</v>
      </c>
      <c r="I300" s="168" t="e">
        <f ca="1">IF($C300-I$1&lt;År1,0,H299*(1-VLOOKUP($A300,[1]Hugst!$R$5:$W$9,MATCH(ROUNDUP((I$1)/10,0)*10,[1]Hugst!$R$4:$W$4,0))))</f>
        <v>#REF!</v>
      </c>
      <c r="J300" s="168" t="e">
        <f ca="1">IF($C300-J$1&lt;År1,0,I299*(1-VLOOKUP($A300,[1]Hugst!$R$5:$W$9,MATCH(ROUNDUP((J$1)/10,0)*10,[1]Hugst!$R$4:$W$4,0))))</f>
        <v>#REF!</v>
      </c>
      <c r="K300" s="168" t="e">
        <f ca="1">IF($C300-K$1&lt;År1,0,J299*(1-VLOOKUP($A300,[1]Hugst!$R$5:$W$9,MATCH(ROUNDUP((K$1)/10,0)*10,[1]Hugst!$R$4:$W$4,0))))</f>
        <v>#REF!</v>
      </c>
      <c r="L300" s="168" t="e">
        <f ca="1">IF($C300-L$1&lt;År1,0,K299*(1-VLOOKUP($A300,[1]Hugst!$R$5:$W$9,MATCH(ROUNDUP((L$1)/10,0)*10,[1]Hugst!$R$4:$W$4,0))))</f>
        <v>#REF!</v>
      </c>
      <c r="M300" s="168" t="e">
        <f ca="1">IF($C300-M$1&lt;År1,0,L299*(1-VLOOKUP($A300,[1]Hugst!$R$5:$W$9,MATCH(ROUNDUP((M$1)/10,0)*10,[1]Hugst!$R$4:$W$4,0))))</f>
        <v>#REF!</v>
      </c>
      <c r="N300" s="168" t="e">
        <f ca="1">IF($C300-N$1&lt;År1,0,M299*(1-VLOOKUP($A300,[1]Hugst!$R$5:$W$9,MATCH(ROUNDUP((N$1)/10,0)*10,[1]Hugst!$R$4:$W$4,0))))</f>
        <v>#REF!</v>
      </c>
      <c r="O300" s="168" t="e">
        <f ca="1">IF($C300-O$1&lt;År1,0,N299*(1-VLOOKUP($A300,[1]Hugst!$R$5:$W$9,MATCH(ROUNDUP((O$1)/10,0)*10,[1]Hugst!$R$4:$W$4,0))))</f>
        <v>#REF!</v>
      </c>
      <c r="P300" s="168" t="e">
        <f ca="1">IF($C300-P$1&lt;År1,0,O299*(1-VLOOKUP($A300,[1]Hugst!$R$5:$W$9,MATCH(ROUNDUP((P$1)/10,0)*10,[1]Hugst!$R$4:$W$4,0))))</f>
        <v>#REF!</v>
      </c>
      <c r="Q300" s="168" t="e">
        <f ca="1">IF($C300-Q$1&lt;År1,0,P299*(1-VLOOKUP($A300,[1]Hugst!$R$5:$W$9,MATCH(ROUNDUP((Q$1)/10,0)*10,[1]Hugst!$R$4:$W$4,0))))</f>
        <v>#REF!</v>
      </c>
      <c r="R300" s="168" t="e">
        <f ca="1">IF($C300-R$1&lt;År1,0,Q299*(1-VLOOKUP($A300,[1]Hugst!$R$5:$W$9,MATCH(ROUNDUP((R$1)/10,0)*10,[1]Hugst!$R$4:$W$4,0))))</f>
        <v>#REF!</v>
      </c>
      <c r="S300" s="168" t="e">
        <f ca="1">IF($C300-S$1&lt;År1,0,R299*(1-VLOOKUP($A300,[1]Hugst!$R$5:$W$9,MATCH(ROUNDUP((S$1)/10,0)*10,[1]Hugst!$R$4:$W$4,0))))</f>
        <v>#REF!</v>
      </c>
      <c r="T300" s="168" t="e">
        <f ca="1">IF($C300-T$1&lt;År1,0,S299*(1-VLOOKUP($A300,[1]Hugst!$R$5:$W$9,MATCH(ROUNDUP((T$1)/10,0)*10,[1]Hugst!$R$4:$W$4,0))))</f>
        <v>#REF!</v>
      </c>
      <c r="U300" s="168" t="e">
        <f ca="1">IF($C300-U$1&lt;År1,0,T299*(1-VLOOKUP($A300,[1]Hugst!$R$5:$W$9,MATCH(ROUNDUP((U$1)/10,0)*10,[1]Hugst!$R$4:$W$4,0))))</f>
        <v>#REF!</v>
      </c>
      <c r="V300" s="168" t="e">
        <f ca="1">IF($C300-V$1&lt;År1,0,U299*(1-VLOOKUP($A300,[1]Hugst!$R$5:$W$9,MATCH(ROUNDUP((V$1)/10,0)*10,[1]Hugst!$R$4:$W$4,0))))</f>
        <v>#REF!</v>
      </c>
      <c r="W300" s="168" t="e">
        <f ca="1">IF($C300-W$1&lt;År1,0,V299*(1-VLOOKUP($A300,[1]Hugst!$R$5:$W$9,MATCH(ROUNDUP((W$1)/10,0)*10,[1]Hugst!$R$4:$W$4,0))))</f>
        <v>#REF!</v>
      </c>
      <c r="X300" s="168" t="e">
        <f ca="1">IF($C300-X$1&lt;År1,0,W299*(1-VLOOKUP($A300,[1]Hugst!$R$5:$W$9,MATCH(ROUNDUP((X$1)/10,0)*10,[1]Hugst!$R$4:$W$4,0))))</f>
        <v>#REF!</v>
      </c>
      <c r="Y300" s="168" t="e">
        <f ca="1">IF($C300-Y$1&lt;År1,0,X299*(1-VLOOKUP($A300,[1]Hugst!$R$5:$W$9,MATCH(ROUNDUP((Y$1)/10,0)*10,[1]Hugst!$R$4:$W$4,0))))</f>
        <v>#REF!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 t="e">
        <f t="shared" ca="1" si="7"/>
        <v>#REF!</v>
      </c>
      <c r="F301" s="168" t="e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#REF!</v>
      </c>
      <c r="G301" s="168" t="e">
        <f ca="1">IF($C301-G$1&lt;År1,0,F300*(1-VLOOKUP($A301,[1]Hugst!$R$5:$W$9,MATCH(ROUNDUP((G$1)/10,0)*10,[1]Hugst!$R$4:$W$4,0))))</f>
        <v>#REF!</v>
      </c>
      <c r="H301" s="168" t="e">
        <f ca="1">IF($C301-H$1&lt;År1,0,G300*(1-VLOOKUP($A301,[1]Hugst!$R$5:$W$9,MATCH(ROUNDUP((H$1)/10,0)*10,[1]Hugst!$R$4:$W$4,0))))</f>
        <v>#REF!</v>
      </c>
      <c r="I301" s="168" t="e">
        <f ca="1">IF($C301-I$1&lt;År1,0,H300*(1-VLOOKUP($A301,[1]Hugst!$R$5:$W$9,MATCH(ROUNDUP((I$1)/10,0)*10,[1]Hugst!$R$4:$W$4,0))))</f>
        <v>#REF!</v>
      </c>
      <c r="J301" s="168" t="e">
        <f ca="1">IF($C301-J$1&lt;År1,0,I300*(1-VLOOKUP($A301,[1]Hugst!$R$5:$W$9,MATCH(ROUNDUP((J$1)/10,0)*10,[1]Hugst!$R$4:$W$4,0))))</f>
        <v>#REF!</v>
      </c>
      <c r="K301" s="168" t="e">
        <f ca="1">IF($C301-K$1&lt;År1,0,J300*(1-VLOOKUP($A301,[1]Hugst!$R$5:$W$9,MATCH(ROUNDUP((K$1)/10,0)*10,[1]Hugst!$R$4:$W$4,0))))</f>
        <v>#REF!</v>
      </c>
      <c r="L301" s="168" t="e">
        <f ca="1">IF($C301-L$1&lt;År1,0,K300*(1-VLOOKUP($A301,[1]Hugst!$R$5:$W$9,MATCH(ROUNDUP((L$1)/10,0)*10,[1]Hugst!$R$4:$W$4,0))))</f>
        <v>#REF!</v>
      </c>
      <c r="M301" s="168" t="e">
        <f ca="1">IF($C301-M$1&lt;År1,0,L300*(1-VLOOKUP($A301,[1]Hugst!$R$5:$W$9,MATCH(ROUNDUP((M$1)/10,0)*10,[1]Hugst!$R$4:$W$4,0))))</f>
        <v>#REF!</v>
      </c>
      <c r="N301" s="168" t="e">
        <f ca="1">IF($C301-N$1&lt;År1,0,M300*(1-VLOOKUP($A301,[1]Hugst!$R$5:$W$9,MATCH(ROUNDUP((N$1)/10,0)*10,[1]Hugst!$R$4:$W$4,0))))</f>
        <v>#REF!</v>
      </c>
      <c r="O301" s="168" t="e">
        <f ca="1">IF($C301-O$1&lt;År1,0,N300*(1-VLOOKUP($A301,[1]Hugst!$R$5:$W$9,MATCH(ROUNDUP((O$1)/10,0)*10,[1]Hugst!$R$4:$W$4,0))))</f>
        <v>#REF!</v>
      </c>
      <c r="P301" s="168" t="e">
        <f ca="1">IF($C301-P$1&lt;År1,0,O300*(1-VLOOKUP($A301,[1]Hugst!$R$5:$W$9,MATCH(ROUNDUP((P$1)/10,0)*10,[1]Hugst!$R$4:$W$4,0))))</f>
        <v>#REF!</v>
      </c>
      <c r="Q301" s="168" t="e">
        <f ca="1">IF($C301-Q$1&lt;År1,0,P300*(1-VLOOKUP($A301,[1]Hugst!$R$5:$W$9,MATCH(ROUNDUP((Q$1)/10,0)*10,[1]Hugst!$R$4:$W$4,0))))</f>
        <v>#REF!</v>
      </c>
      <c r="R301" s="168" t="e">
        <f ca="1">IF($C301-R$1&lt;År1,0,Q300*(1-VLOOKUP($A301,[1]Hugst!$R$5:$W$9,MATCH(ROUNDUP((R$1)/10,0)*10,[1]Hugst!$R$4:$W$4,0))))</f>
        <v>#REF!</v>
      </c>
      <c r="S301" s="168" t="e">
        <f ca="1">IF($C301-S$1&lt;År1,0,R300*(1-VLOOKUP($A301,[1]Hugst!$R$5:$W$9,MATCH(ROUNDUP((S$1)/10,0)*10,[1]Hugst!$R$4:$W$4,0))))</f>
        <v>#REF!</v>
      </c>
      <c r="T301" s="168" t="e">
        <f ca="1">IF($C301-T$1&lt;År1,0,S300*(1-VLOOKUP($A301,[1]Hugst!$R$5:$W$9,MATCH(ROUNDUP((T$1)/10,0)*10,[1]Hugst!$R$4:$W$4,0))))</f>
        <v>#REF!</v>
      </c>
      <c r="U301" s="168" t="e">
        <f ca="1">IF($C301-U$1&lt;År1,0,T300*(1-VLOOKUP($A301,[1]Hugst!$R$5:$W$9,MATCH(ROUNDUP((U$1)/10,0)*10,[1]Hugst!$R$4:$W$4,0))))</f>
        <v>#REF!</v>
      </c>
      <c r="V301" s="168" t="e">
        <f ca="1">IF($C301-V$1&lt;År1,0,U300*(1-VLOOKUP($A301,[1]Hugst!$R$5:$W$9,MATCH(ROUNDUP((V$1)/10,0)*10,[1]Hugst!$R$4:$W$4,0))))</f>
        <v>#REF!</v>
      </c>
      <c r="W301" s="168" t="e">
        <f ca="1">IF($C301-W$1&lt;År1,0,V300*(1-VLOOKUP($A301,[1]Hugst!$R$5:$W$9,MATCH(ROUNDUP((W$1)/10,0)*10,[1]Hugst!$R$4:$W$4,0))))</f>
        <v>#REF!</v>
      </c>
      <c r="X301" s="168" t="e">
        <f ca="1">IF($C301-X$1&lt;År1,0,W300*(1-VLOOKUP($A301,[1]Hugst!$R$5:$W$9,MATCH(ROUNDUP((X$1)/10,0)*10,[1]Hugst!$R$4:$W$4,0))))</f>
        <v>#REF!</v>
      </c>
      <c r="Y301" s="168" t="e">
        <f ca="1">IF($C301-Y$1&lt;År1,0,X300*(1-VLOOKUP($A301,[1]Hugst!$R$5:$W$9,MATCH(ROUNDUP((Y$1)/10,0)*10,[1]Hugst!$R$4:$W$4,0))))</f>
        <v>#REF!</v>
      </c>
      <c r="Z301" s="168" t="e">
        <f ca="1">IF($C301-Z$1&lt;År1,0,Y300*(1-VLOOKUP($A301,[1]Hugst!$R$5:$W$9,MATCH(ROUNDUP((Z$1)/10,0)*10,[1]Hugst!$R$4:$W$4,0))))</f>
        <v>#REF!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 t="e">
        <f t="shared" ca="1" si="7"/>
        <v>#REF!</v>
      </c>
      <c r="F302" s="168" t="e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#REF!</v>
      </c>
      <c r="G302" s="168" t="e">
        <f ca="1">IF($C302-G$1&lt;År1,0,F301*(1-VLOOKUP($A302,[1]Hugst!$R$5:$W$9,MATCH(ROUNDUP((G$1)/10,0)*10,[1]Hugst!$R$4:$W$4,0))))</f>
        <v>#REF!</v>
      </c>
      <c r="H302" s="168" t="e">
        <f ca="1">IF($C302-H$1&lt;År1,0,G301*(1-VLOOKUP($A302,[1]Hugst!$R$5:$W$9,MATCH(ROUNDUP((H$1)/10,0)*10,[1]Hugst!$R$4:$W$4,0))))</f>
        <v>#REF!</v>
      </c>
      <c r="I302" s="168" t="e">
        <f ca="1">IF($C302-I$1&lt;År1,0,H301*(1-VLOOKUP($A302,[1]Hugst!$R$5:$W$9,MATCH(ROUNDUP((I$1)/10,0)*10,[1]Hugst!$R$4:$W$4,0))))</f>
        <v>#REF!</v>
      </c>
      <c r="J302" s="168" t="e">
        <f ca="1">IF($C302-J$1&lt;År1,0,I301*(1-VLOOKUP($A302,[1]Hugst!$R$5:$W$9,MATCH(ROUNDUP((J$1)/10,0)*10,[1]Hugst!$R$4:$W$4,0))))</f>
        <v>#REF!</v>
      </c>
      <c r="K302" s="168" t="e">
        <f ca="1">IF($C302-K$1&lt;År1,0,J301*(1-VLOOKUP($A302,[1]Hugst!$R$5:$W$9,MATCH(ROUNDUP((K$1)/10,0)*10,[1]Hugst!$R$4:$W$4,0))))</f>
        <v>#REF!</v>
      </c>
      <c r="L302" s="168" t="e">
        <f ca="1">IF($C302-L$1&lt;År1,0,K301*(1-VLOOKUP($A302,[1]Hugst!$R$5:$W$9,MATCH(ROUNDUP((L$1)/10,0)*10,[1]Hugst!$R$4:$W$4,0))))</f>
        <v>#REF!</v>
      </c>
      <c r="M302" s="168" t="e">
        <f ca="1">IF($C302-M$1&lt;År1,0,L301*(1-VLOOKUP($A302,[1]Hugst!$R$5:$W$9,MATCH(ROUNDUP((M$1)/10,0)*10,[1]Hugst!$R$4:$W$4,0))))</f>
        <v>#REF!</v>
      </c>
      <c r="N302" s="168" t="e">
        <f ca="1">IF($C302-N$1&lt;År1,0,M301*(1-VLOOKUP($A302,[1]Hugst!$R$5:$W$9,MATCH(ROUNDUP((N$1)/10,0)*10,[1]Hugst!$R$4:$W$4,0))))</f>
        <v>#REF!</v>
      </c>
      <c r="O302" s="168" t="e">
        <f ca="1">IF($C302-O$1&lt;År1,0,N301*(1-VLOOKUP($A302,[1]Hugst!$R$5:$W$9,MATCH(ROUNDUP((O$1)/10,0)*10,[1]Hugst!$R$4:$W$4,0))))</f>
        <v>#REF!</v>
      </c>
      <c r="P302" s="168" t="e">
        <f ca="1">IF($C302-P$1&lt;År1,0,O301*(1-VLOOKUP($A302,[1]Hugst!$R$5:$W$9,MATCH(ROUNDUP((P$1)/10,0)*10,[1]Hugst!$R$4:$W$4,0))))</f>
        <v>#REF!</v>
      </c>
      <c r="Q302" s="168" t="e">
        <f ca="1">IF($C302-Q$1&lt;År1,0,P301*(1-VLOOKUP($A302,[1]Hugst!$R$5:$W$9,MATCH(ROUNDUP((Q$1)/10,0)*10,[1]Hugst!$R$4:$W$4,0))))</f>
        <v>#REF!</v>
      </c>
      <c r="R302" s="168" t="e">
        <f ca="1">IF($C302-R$1&lt;År1,0,Q301*(1-VLOOKUP($A302,[1]Hugst!$R$5:$W$9,MATCH(ROUNDUP((R$1)/10,0)*10,[1]Hugst!$R$4:$W$4,0))))</f>
        <v>#REF!</v>
      </c>
      <c r="S302" s="168" t="e">
        <f ca="1">IF($C302-S$1&lt;År1,0,R301*(1-VLOOKUP($A302,[1]Hugst!$R$5:$W$9,MATCH(ROUNDUP((S$1)/10,0)*10,[1]Hugst!$R$4:$W$4,0))))</f>
        <v>#REF!</v>
      </c>
      <c r="T302" s="168" t="e">
        <f ca="1">IF($C302-T$1&lt;År1,0,S301*(1-VLOOKUP($A302,[1]Hugst!$R$5:$W$9,MATCH(ROUNDUP((T$1)/10,0)*10,[1]Hugst!$R$4:$W$4,0))))</f>
        <v>#REF!</v>
      </c>
      <c r="U302" s="168" t="e">
        <f ca="1">IF($C302-U$1&lt;År1,0,T301*(1-VLOOKUP($A302,[1]Hugst!$R$5:$W$9,MATCH(ROUNDUP((U$1)/10,0)*10,[1]Hugst!$R$4:$W$4,0))))</f>
        <v>#REF!</v>
      </c>
      <c r="V302" s="168" t="e">
        <f ca="1">IF($C302-V$1&lt;År1,0,U301*(1-VLOOKUP($A302,[1]Hugst!$R$5:$W$9,MATCH(ROUNDUP((V$1)/10,0)*10,[1]Hugst!$R$4:$W$4,0))))</f>
        <v>#REF!</v>
      </c>
      <c r="W302" s="168" t="e">
        <f ca="1">IF($C302-W$1&lt;År1,0,V301*(1-VLOOKUP($A302,[1]Hugst!$R$5:$W$9,MATCH(ROUNDUP((W$1)/10,0)*10,[1]Hugst!$R$4:$W$4,0))))</f>
        <v>#REF!</v>
      </c>
      <c r="X302" s="168" t="e">
        <f ca="1">IF($C302-X$1&lt;År1,0,W301*(1-VLOOKUP($A302,[1]Hugst!$R$5:$W$9,MATCH(ROUNDUP((X$1)/10,0)*10,[1]Hugst!$R$4:$W$4,0))))</f>
        <v>#REF!</v>
      </c>
      <c r="Y302" s="168" t="e">
        <f ca="1">IF($C302-Y$1&lt;År1,0,X301*(1-VLOOKUP($A302,[1]Hugst!$R$5:$W$9,MATCH(ROUNDUP((Y$1)/10,0)*10,[1]Hugst!$R$4:$W$4,0))))</f>
        <v>#REF!</v>
      </c>
      <c r="Z302" s="168" t="e">
        <f ca="1">IF($C302-Z$1&lt;År1,0,Y301*(1-VLOOKUP($A302,[1]Hugst!$R$5:$W$9,MATCH(ROUNDUP((Z$1)/10,0)*10,[1]Hugst!$R$4:$W$4,0))))</f>
        <v>#REF!</v>
      </c>
      <c r="AA302" s="168" t="e">
        <f ca="1">IF($C302-AA$1&lt;År1,0,Z301*(1-VLOOKUP($A302,[1]Hugst!$R$5:$W$9,MATCH(ROUNDUP((AA$1)/10,0)*10,[1]Hugst!$R$4:$W$4,0))))</f>
        <v>#REF!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 t="e">
        <f t="shared" ca="1" si="7"/>
        <v>#REF!</v>
      </c>
      <c r="F303" s="168" t="e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#REF!</v>
      </c>
      <c r="G303" s="168" t="e">
        <f ca="1">IF($C303-G$1&lt;År1,0,F302*(1-VLOOKUP($A303,[1]Hugst!$R$5:$W$9,MATCH(ROUNDUP((G$1)/10,0)*10,[1]Hugst!$R$4:$W$4,0))))</f>
        <v>#REF!</v>
      </c>
      <c r="H303" s="168" t="e">
        <f ca="1">IF($C303-H$1&lt;År1,0,G302*(1-VLOOKUP($A303,[1]Hugst!$R$5:$W$9,MATCH(ROUNDUP((H$1)/10,0)*10,[1]Hugst!$R$4:$W$4,0))))</f>
        <v>#REF!</v>
      </c>
      <c r="I303" s="168" t="e">
        <f ca="1">IF($C303-I$1&lt;År1,0,H302*(1-VLOOKUP($A303,[1]Hugst!$R$5:$W$9,MATCH(ROUNDUP((I$1)/10,0)*10,[1]Hugst!$R$4:$W$4,0))))</f>
        <v>#REF!</v>
      </c>
      <c r="J303" s="168" t="e">
        <f ca="1">IF($C303-J$1&lt;År1,0,I302*(1-VLOOKUP($A303,[1]Hugst!$R$5:$W$9,MATCH(ROUNDUP((J$1)/10,0)*10,[1]Hugst!$R$4:$W$4,0))))</f>
        <v>#REF!</v>
      </c>
      <c r="K303" s="168" t="e">
        <f ca="1">IF($C303-K$1&lt;År1,0,J302*(1-VLOOKUP($A303,[1]Hugst!$R$5:$W$9,MATCH(ROUNDUP((K$1)/10,0)*10,[1]Hugst!$R$4:$W$4,0))))</f>
        <v>#REF!</v>
      </c>
      <c r="L303" s="168" t="e">
        <f ca="1">IF($C303-L$1&lt;År1,0,K302*(1-VLOOKUP($A303,[1]Hugst!$R$5:$W$9,MATCH(ROUNDUP((L$1)/10,0)*10,[1]Hugst!$R$4:$W$4,0))))</f>
        <v>#REF!</v>
      </c>
      <c r="M303" s="168" t="e">
        <f ca="1">IF($C303-M$1&lt;År1,0,L302*(1-VLOOKUP($A303,[1]Hugst!$R$5:$W$9,MATCH(ROUNDUP((M$1)/10,0)*10,[1]Hugst!$R$4:$W$4,0))))</f>
        <v>#REF!</v>
      </c>
      <c r="N303" s="168" t="e">
        <f ca="1">IF($C303-N$1&lt;År1,0,M302*(1-VLOOKUP($A303,[1]Hugst!$R$5:$W$9,MATCH(ROUNDUP((N$1)/10,0)*10,[1]Hugst!$R$4:$W$4,0))))</f>
        <v>#REF!</v>
      </c>
      <c r="O303" s="168" t="e">
        <f ca="1">IF($C303-O$1&lt;År1,0,N302*(1-VLOOKUP($A303,[1]Hugst!$R$5:$W$9,MATCH(ROUNDUP((O$1)/10,0)*10,[1]Hugst!$R$4:$W$4,0))))</f>
        <v>#REF!</v>
      </c>
      <c r="P303" s="168" t="e">
        <f ca="1">IF($C303-P$1&lt;År1,0,O302*(1-VLOOKUP($A303,[1]Hugst!$R$5:$W$9,MATCH(ROUNDUP((P$1)/10,0)*10,[1]Hugst!$R$4:$W$4,0))))</f>
        <v>#REF!</v>
      </c>
      <c r="Q303" s="168" t="e">
        <f ca="1">IF($C303-Q$1&lt;År1,0,P302*(1-VLOOKUP($A303,[1]Hugst!$R$5:$W$9,MATCH(ROUNDUP((Q$1)/10,0)*10,[1]Hugst!$R$4:$W$4,0))))</f>
        <v>#REF!</v>
      </c>
      <c r="R303" s="168" t="e">
        <f ca="1">IF($C303-R$1&lt;År1,0,Q302*(1-VLOOKUP($A303,[1]Hugst!$R$5:$W$9,MATCH(ROUNDUP((R$1)/10,0)*10,[1]Hugst!$R$4:$W$4,0))))</f>
        <v>#REF!</v>
      </c>
      <c r="S303" s="168" t="e">
        <f ca="1">IF($C303-S$1&lt;År1,0,R302*(1-VLOOKUP($A303,[1]Hugst!$R$5:$W$9,MATCH(ROUNDUP((S$1)/10,0)*10,[1]Hugst!$R$4:$W$4,0))))</f>
        <v>#REF!</v>
      </c>
      <c r="T303" s="168" t="e">
        <f ca="1">IF($C303-T$1&lt;År1,0,S302*(1-VLOOKUP($A303,[1]Hugst!$R$5:$W$9,MATCH(ROUNDUP((T$1)/10,0)*10,[1]Hugst!$R$4:$W$4,0))))</f>
        <v>#REF!</v>
      </c>
      <c r="U303" s="168" t="e">
        <f ca="1">IF($C303-U$1&lt;År1,0,T302*(1-VLOOKUP($A303,[1]Hugst!$R$5:$W$9,MATCH(ROUNDUP((U$1)/10,0)*10,[1]Hugst!$R$4:$W$4,0))))</f>
        <v>#REF!</v>
      </c>
      <c r="V303" s="168" t="e">
        <f ca="1">IF($C303-V$1&lt;År1,0,U302*(1-VLOOKUP($A303,[1]Hugst!$R$5:$W$9,MATCH(ROUNDUP((V$1)/10,0)*10,[1]Hugst!$R$4:$W$4,0))))</f>
        <v>#REF!</v>
      </c>
      <c r="W303" s="168" t="e">
        <f ca="1">IF($C303-W$1&lt;År1,0,V302*(1-VLOOKUP($A303,[1]Hugst!$R$5:$W$9,MATCH(ROUNDUP((W$1)/10,0)*10,[1]Hugst!$R$4:$W$4,0))))</f>
        <v>#REF!</v>
      </c>
      <c r="X303" s="168" t="e">
        <f ca="1">IF($C303-X$1&lt;År1,0,W302*(1-VLOOKUP($A303,[1]Hugst!$R$5:$W$9,MATCH(ROUNDUP((X$1)/10,0)*10,[1]Hugst!$R$4:$W$4,0))))</f>
        <v>#REF!</v>
      </c>
      <c r="Y303" s="168" t="e">
        <f ca="1">IF($C303-Y$1&lt;År1,0,X302*(1-VLOOKUP($A303,[1]Hugst!$R$5:$W$9,MATCH(ROUNDUP((Y$1)/10,0)*10,[1]Hugst!$R$4:$W$4,0))))</f>
        <v>#REF!</v>
      </c>
      <c r="Z303" s="168" t="e">
        <f ca="1">IF($C303-Z$1&lt;År1,0,Y302*(1-VLOOKUP($A303,[1]Hugst!$R$5:$W$9,MATCH(ROUNDUP((Z$1)/10,0)*10,[1]Hugst!$R$4:$W$4,0))))</f>
        <v>#REF!</v>
      </c>
      <c r="AA303" s="168" t="e">
        <f ca="1">IF($C303-AA$1&lt;År1,0,Z302*(1-VLOOKUP($A303,[1]Hugst!$R$5:$W$9,MATCH(ROUNDUP((AA$1)/10,0)*10,[1]Hugst!$R$4:$W$4,0))))</f>
        <v>#REF!</v>
      </c>
      <c r="AB303" s="168" t="e">
        <f ca="1">IF($C303-AB$1&lt;År1,0,AA302*(1-VLOOKUP($A303,[1]Hugst!$R$5:$W$9,MATCH(ROUNDUP((AB$1)/10,0)*10,[1]Hugst!$R$4:$W$4,0))))</f>
        <v>#REF!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 t="e">
        <f t="shared" ca="1" si="7"/>
        <v>#REF!</v>
      </c>
      <c r="F304" s="168" t="e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#REF!</v>
      </c>
      <c r="G304" s="168" t="e">
        <f ca="1">IF($C304-G$1&lt;År1,0,F303*(1-VLOOKUP($A304,[1]Hugst!$R$5:$W$9,MATCH(ROUNDUP((G$1)/10,0)*10,[1]Hugst!$R$4:$W$4,0))))</f>
        <v>#REF!</v>
      </c>
      <c r="H304" s="168" t="e">
        <f ca="1">IF($C304-H$1&lt;År1,0,G303*(1-VLOOKUP($A304,[1]Hugst!$R$5:$W$9,MATCH(ROUNDUP((H$1)/10,0)*10,[1]Hugst!$R$4:$W$4,0))))</f>
        <v>#REF!</v>
      </c>
      <c r="I304" s="168" t="e">
        <f ca="1">IF($C304-I$1&lt;År1,0,H303*(1-VLOOKUP($A304,[1]Hugst!$R$5:$W$9,MATCH(ROUNDUP((I$1)/10,0)*10,[1]Hugst!$R$4:$W$4,0))))</f>
        <v>#REF!</v>
      </c>
      <c r="J304" s="168" t="e">
        <f ca="1">IF($C304-J$1&lt;År1,0,I303*(1-VLOOKUP($A304,[1]Hugst!$R$5:$W$9,MATCH(ROUNDUP((J$1)/10,0)*10,[1]Hugst!$R$4:$W$4,0))))</f>
        <v>#REF!</v>
      </c>
      <c r="K304" s="168" t="e">
        <f ca="1">IF($C304-K$1&lt;År1,0,J303*(1-VLOOKUP($A304,[1]Hugst!$R$5:$W$9,MATCH(ROUNDUP((K$1)/10,0)*10,[1]Hugst!$R$4:$W$4,0))))</f>
        <v>#REF!</v>
      </c>
      <c r="L304" s="168" t="e">
        <f ca="1">IF($C304-L$1&lt;År1,0,K303*(1-VLOOKUP($A304,[1]Hugst!$R$5:$W$9,MATCH(ROUNDUP((L$1)/10,0)*10,[1]Hugst!$R$4:$W$4,0))))</f>
        <v>#REF!</v>
      </c>
      <c r="M304" s="168" t="e">
        <f ca="1">IF($C304-M$1&lt;År1,0,L303*(1-VLOOKUP($A304,[1]Hugst!$R$5:$W$9,MATCH(ROUNDUP((M$1)/10,0)*10,[1]Hugst!$R$4:$W$4,0))))</f>
        <v>#REF!</v>
      </c>
      <c r="N304" s="168" t="e">
        <f ca="1">IF($C304-N$1&lt;År1,0,M303*(1-VLOOKUP($A304,[1]Hugst!$R$5:$W$9,MATCH(ROUNDUP((N$1)/10,0)*10,[1]Hugst!$R$4:$W$4,0))))</f>
        <v>#REF!</v>
      </c>
      <c r="O304" s="168" t="e">
        <f ca="1">IF($C304-O$1&lt;År1,0,N303*(1-VLOOKUP($A304,[1]Hugst!$R$5:$W$9,MATCH(ROUNDUP((O$1)/10,0)*10,[1]Hugst!$R$4:$W$4,0))))</f>
        <v>#REF!</v>
      </c>
      <c r="P304" s="168" t="e">
        <f ca="1">IF($C304-P$1&lt;År1,0,O303*(1-VLOOKUP($A304,[1]Hugst!$R$5:$W$9,MATCH(ROUNDUP((P$1)/10,0)*10,[1]Hugst!$R$4:$W$4,0))))</f>
        <v>#REF!</v>
      </c>
      <c r="Q304" s="168" t="e">
        <f ca="1">IF($C304-Q$1&lt;År1,0,P303*(1-VLOOKUP($A304,[1]Hugst!$R$5:$W$9,MATCH(ROUNDUP((Q$1)/10,0)*10,[1]Hugst!$R$4:$W$4,0))))</f>
        <v>#REF!</v>
      </c>
      <c r="R304" s="168" t="e">
        <f ca="1">IF($C304-R$1&lt;År1,0,Q303*(1-VLOOKUP($A304,[1]Hugst!$R$5:$W$9,MATCH(ROUNDUP((R$1)/10,0)*10,[1]Hugst!$R$4:$W$4,0))))</f>
        <v>#REF!</v>
      </c>
      <c r="S304" s="168" t="e">
        <f ca="1">IF($C304-S$1&lt;År1,0,R303*(1-VLOOKUP($A304,[1]Hugst!$R$5:$W$9,MATCH(ROUNDUP((S$1)/10,0)*10,[1]Hugst!$R$4:$W$4,0))))</f>
        <v>#REF!</v>
      </c>
      <c r="T304" s="168" t="e">
        <f ca="1">IF($C304-T$1&lt;År1,0,S303*(1-VLOOKUP($A304,[1]Hugst!$R$5:$W$9,MATCH(ROUNDUP((T$1)/10,0)*10,[1]Hugst!$R$4:$W$4,0))))</f>
        <v>#REF!</v>
      </c>
      <c r="U304" s="168" t="e">
        <f ca="1">IF($C304-U$1&lt;År1,0,T303*(1-VLOOKUP($A304,[1]Hugst!$R$5:$W$9,MATCH(ROUNDUP((U$1)/10,0)*10,[1]Hugst!$R$4:$W$4,0))))</f>
        <v>#REF!</v>
      </c>
      <c r="V304" s="168" t="e">
        <f ca="1">IF($C304-V$1&lt;År1,0,U303*(1-VLOOKUP($A304,[1]Hugst!$R$5:$W$9,MATCH(ROUNDUP((V$1)/10,0)*10,[1]Hugst!$R$4:$W$4,0))))</f>
        <v>#REF!</v>
      </c>
      <c r="W304" s="168" t="e">
        <f ca="1">IF($C304-W$1&lt;År1,0,V303*(1-VLOOKUP($A304,[1]Hugst!$R$5:$W$9,MATCH(ROUNDUP((W$1)/10,0)*10,[1]Hugst!$R$4:$W$4,0))))</f>
        <v>#REF!</v>
      </c>
      <c r="X304" s="168" t="e">
        <f ca="1">IF($C304-X$1&lt;År1,0,W303*(1-VLOOKUP($A304,[1]Hugst!$R$5:$W$9,MATCH(ROUNDUP((X$1)/10,0)*10,[1]Hugst!$R$4:$W$4,0))))</f>
        <v>#REF!</v>
      </c>
      <c r="Y304" s="168" t="e">
        <f ca="1">IF($C304-Y$1&lt;År1,0,X303*(1-VLOOKUP($A304,[1]Hugst!$R$5:$W$9,MATCH(ROUNDUP((Y$1)/10,0)*10,[1]Hugst!$R$4:$W$4,0))))</f>
        <v>#REF!</v>
      </c>
      <c r="Z304" s="168" t="e">
        <f ca="1">IF($C304-Z$1&lt;År1,0,Y303*(1-VLOOKUP($A304,[1]Hugst!$R$5:$W$9,MATCH(ROUNDUP((Z$1)/10,0)*10,[1]Hugst!$R$4:$W$4,0))))</f>
        <v>#REF!</v>
      </c>
      <c r="AA304" s="168" t="e">
        <f ca="1">IF($C304-AA$1&lt;År1,0,Z303*(1-VLOOKUP($A304,[1]Hugst!$R$5:$W$9,MATCH(ROUNDUP((AA$1)/10,0)*10,[1]Hugst!$R$4:$W$4,0))))</f>
        <v>#REF!</v>
      </c>
      <c r="AB304" s="168" t="e">
        <f ca="1">IF($C304-AB$1&lt;År1,0,AA303*(1-VLOOKUP($A304,[1]Hugst!$R$5:$W$9,MATCH(ROUNDUP((AB$1)/10,0)*10,[1]Hugst!$R$4:$W$4,0))))</f>
        <v>#REF!</v>
      </c>
      <c r="AC304" s="168" t="e">
        <f ca="1">IF($C304-AC$1&lt;År1,0,AB303*(1-VLOOKUP($A304,[1]Hugst!$R$5:$W$9,MATCH(ROUNDUP((AC$1)/10,0)*10,[1]Hugst!$R$4:$W$4,0))))</f>
        <v>#REF!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 t="e">
        <f t="shared" ca="1" si="7"/>
        <v>#REF!</v>
      </c>
      <c r="F305" s="168" t="e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#REF!</v>
      </c>
      <c r="G305" s="168" t="e">
        <f ca="1">IF($C305-G$1&lt;År1,0,F304*(1-VLOOKUP($A305,[1]Hugst!$R$5:$W$9,MATCH(ROUNDUP((G$1)/10,0)*10,[1]Hugst!$R$4:$W$4,0))))</f>
        <v>#REF!</v>
      </c>
      <c r="H305" s="168" t="e">
        <f ca="1">IF($C305-H$1&lt;År1,0,G304*(1-VLOOKUP($A305,[1]Hugst!$R$5:$W$9,MATCH(ROUNDUP((H$1)/10,0)*10,[1]Hugst!$R$4:$W$4,0))))</f>
        <v>#REF!</v>
      </c>
      <c r="I305" s="168" t="e">
        <f ca="1">IF($C305-I$1&lt;År1,0,H304*(1-VLOOKUP($A305,[1]Hugst!$R$5:$W$9,MATCH(ROUNDUP((I$1)/10,0)*10,[1]Hugst!$R$4:$W$4,0))))</f>
        <v>#REF!</v>
      </c>
      <c r="J305" s="168" t="e">
        <f ca="1">IF($C305-J$1&lt;År1,0,I304*(1-VLOOKUP($A305,[1]Hugst!$R$5:$W$9,MATCH(ROUNDUP((J$1)/10,0)*10,[1]Hugst!$R$4:$W$4,0))))</f>
        <v>#REF!</v>
      </c>
      <c r="K305" s="168" t="e">
        <f ca="1">IF($C305-K$1&lt;År1,0,J304*(1-VLOOKUP($A305,[1]Hugst!$R$5:$W$9,MATCH(ROUNDUP((K$1)/10,0)*10,[1]Hugst!$R$4:$W$4,0))))</f>
        <v>#REF!</v>
      </c>
      <c r="L305" s="168" t="e">
        <f ca="1">IF($C305-L$1&lt;År1,0,K304*(1-VLOOKUP($A305,[1]Hugst!$R$5:$W$9,MATCH(ROUNDUP((L$1)/10,0)*10,[1]Hugst!$R$4:$W$4,0))))</f>
        <v>#REF!</v>
      </c>
      <c r="M305" s="168" t="e">
        <f ca="1">IF($C305-M$1&lt;År1,0,L304*(1-VLOOKUP($A305,[1]Hugst!$R$5:$W$9,MATCH(ROUNDUP((M$1)/10,0)*10,[1]Hugst!$R$4:$W$4,0))))</f>
        <v>#REF!</v>
      </c>
      <c r="N305" s="168" t="e">
        <f ca="1">IF($C305-N$1&lt;År1,0,M304*(1-VLOOKUP($A305,[1]Hugst!$R$5:$W$9,MATCH(ROUNDUP((N$1)/10,0)*10,[1]Hugst!$R$4:$W$4,0))))</f>
        <v>#REF!</v>
      </c>
      <c r="O305" s="168" t="e">
        <f ca="1">IF($C305-O$1&lt;År1,0,N304*(1-VLOOKUP($A305,[1]Hugst!$R$5:$W$9,MATCH(ROUNDUP((O$1)/10,0)*10,[1]Hugst!$R$4:$W$4,0))))</f>
        <v>#REF!</v>
      </c>
      <c r="P305" s="168" t="e">
        <f ca="1">IF($C305-P$1&lt;År1,0,O304*(1-VLOOKUP($A305,[1]Hugst!$R$5:$W$9,MATCH(ROUNDUP((P$1)/10,0)*10,[1]Hugst!$R$4:$W$4,0))))</f>
        <v>#REF!</v>
      </c>
      <c r="Q305" s="168" t="e">
        <f ca="1">IF($C305-Q$1&lt;År1,0,P304*(1-VLOOKUP($A305,[1]Hugst!$R$5:$W$9,MATCH(ROUNDUP((Q$1)/10,0)*10,[1]Hugst!$R$4:$W$4,0))))</f>
        <v>#REF!</v>
      </c>
      <c r="R305" s="168" t="e">
        <f ca="1">IF($C305-R$1&lt;År1,0,Q304*(1-VLOOKUP($A305,[1]Hugst!$R$5:$W$9,MATCH(ROUNDUP((R$1)/10,0)*10,[1]Hugst!$R$4:$W$4,0))))</f>
        <v>#REF!</v>
      </c>
      <c r="S305" s="168" t="e">
        <f ca="1">IF($C305-S$1&lt;År1,0,R304*(1-VLOOKUP($A305,[1]Hugst!$R$5:$W$9,MATCH(ROUNDUP((S$1)/10,0)*10,[1]Hugst!$R$4:$W$4,0))))</f>
        <v>#REF!</v>
      </c>
      <c r="T305" s="168" t="e">
        <f ca="1">IF($C305-T$1&lt;År1,0,S304*(1-VLOOKUP($A305,[1]Hugst!$R$5:$W$9,MATCH(ROUNDUP((T$1)/10,0)*10,[1]Hugst!$R$4:$W$4,0))))</f>
        <v>#REF!</v>
      </c>
      <c r="U305" s="168" t="e">
        <f ca="1">IF($C305-U$1&lt;År1,0,T304*(1-VLOOKUP($A305,[1]Hugst!$R$5:$W$9,MATCH(ROUNDUP((U$1)/10,0)*10,[1]Hugst!$R$4:$W$4,0))))</f>
        <v>#REF!</v>
      </c>
      <c r="V305" s="168" t="e">
        <f ca="1">IF($C305-V$1&lt;År1,0,U304*(1-VLOOKUP($A305,[1]Hugst!$R$5:$W$9,MATCH(ROUNDUP((V$1)/10,0)*10,[1]Hugst!$R$4:$W$4,0))))</f>
        <v>#REF!</v>
      </c>
      <c r="W305" s="168" t="e">
        <f ca="1">IF($C305-W$1&lt;År1,0,V304*(1-VLOOKUP($A305,[1]Hugst!$R$5:$W$9,MATCH(ROUNDUP((W$1)/10,0)*10,[1]Hugst!$R$4:$W$4,0))))</f>
        <v>#REF!</v>
      </c>
      <c r="X305" s="168" t="e">
        <f ca="1">IF($C305-X$1&lt;År1,0,W304*(1-VLOOKUP($A305,[1]Hugst!$R$5:$W$9,MATCH(ROUNDUP((X$1)/10,0)*10,[1]Hugst!$R$4:$W$4,0))))</f>
        <v>#REF!</v>
      </c>
      <c r="Y305" s="168" t="e">
        <f ca="1">IF($C305-Y$1&lt;År1,0,X304*(1-VLOOKUP($A305,[1]Hugst!$R$5:$W$9,MATCH(ROUNDUP((Y$1)/10,0)*10,[1]Hugst!$R$4:$W$4,0))))</f>
        <v>#REF!</v>
      </c>
      <c r="Z305" s="168" t="e">
        <f ca="1">IF($C305-Z$1&lt;År1,0,Y304*(1-VLOOKUP($A305,[1]Hugst!$R$5:$W$9,MATCH(ROUNDUP((Z$1)/10,0)*10,[1]Hugst!$R$4:$W$4,0))))</f>
        <v>#REF!</v>
      </c>
      <c r="AA305" s="168" t="e">
        <f ca="1">IF($C305-AA$1&lt;År1,0,Z304*(1-VLOOKUP($A305,[1]Hugst!$R$5:$W$9,MATCH(ROUNDUP((AA$1)/10,0)*10,[1]Hugst!$R$4:$W$4,0))))</f>
        <v>#REF!</v>
      </c>
      <c r="AB305" s="168" t="e">
        <f ca="1">IF($C305-AB$1&lt;År1,0,AA304*(1-VLOOKUP($A305,[1]Hugst!$R$5:$W$9,MATCH(ROUNDUP((AB$1)/10,0)*10,[1]Hugst!$R$4:$W$4,0))))</f>
        <v>#REF!</v>
      </c>
      <c r="AC305" s="168" t="e">
        <f ca="1">IF($C305-AC$1&lt;År1,0,AB304*(1-VLOOKUP($A305,[1]Hugst!$R$5:$W$9,MATCH(ROUNDUP((AC$1)/10,0)*10,[1]Hugst!$R$4:$W$4,0))))</f>
        <v>#REF!</v>
      </c>
      <c r="AD305" s="168" t="e">
        <f ca="1">IF($C305-AD$1&lt;År1,0,AC304*(1-VLOOKUP($A305,[1]Hugst!$R$5:$W$9,MATCH(ROUNDUP((AD$1)/10,0)*10,[1]Hugst!$R$4:$W$4,0))))</f>
        <v>#REF!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 t="e">
        <f t="shared" ca="1" si="7"/>
        <v>#REF!</v>
      </c>
      <c r="F306" s="168" t="e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#REF!</v>
      </c>
      <c r="G306" s="168" t="e">
        <f ca="1">IF($C306-G$1&lt;År1,0,F305*(1-VLOOKUP($A306,[1]Hugst!$R$5:$W$9,MATCH(ROUNDUP((G$1)/10,0)*10,[1]Hugst!$R$4:$W$4,0))))</f>
        <v>#REF!</v>
      </c>
      <c r="H306" s="168" t="e">
        <f ca="1">IF($C306-H$1&lt;År1,0,G305*(1-VLOOKUP($A306,[1]Hugst!$R$5:$W$9,MATCH(ROUNDUP((H$1)/10,0)*10,[1]Hugst!$R$4:$W$4,0))))</f>
        <v>#REF!</v>
      </c>
      <c r="I306" s="168" t="e">
        <f ca="1">IF($C306-I$1&lt;År1,0,H305*(1-VLOOKUP($A306,[1]Hugst!$R$5:$W$9,MATCH(ROUNDUP((I$1)/10,0)*10,[1]Hugst!$R$4:$W$4,0))))</f>
        <v>#REF!</v>
      </c>
      <c r="J306" s="168" t="e">
        <f ca="1">IF($C306-J$1&lt;År1,0,I305*(1-VLOOKUP($A306,[1]Hugst!$R$5:$W$9,MATCH(ROUNDUP((J$1)/10,0)*10,[1]Hugst!$R$4:$W$4,0))))</f>
        <v>#REF!</v>
      </c>
      <c r="K306" s="168" t="e">
        <f ca="1">IF($C306-K$1&lt;År1,0,J305*(1-VLOOKUP($A306,[1]Hugst!$R$5:$W$9,MATCH(ROUNDUP((K$1)/10,0)*10,[1]Hugst!$R$4:$W$4,0))))</f>
        <v>#REF!</v>
      </c>
      <c r="L306" s="168" t="e">
        <f ca="1">IF($C306-L$1&lt;År1,0,K305*(1-VLOOKUP($A306,[1]Hugst!$R$5:$W$9,MATCH(ROUNDUP((L$1)/10,0)*10,[1]Hugst!$R$4:$W$4,0))))</f>
        <v>#REF!</v>
      </c>
      <c r="M306" s="168" t="e">
        <f ca="1">IF($C306-M$1&lt;År1,0,L305*(1-VLOOKUP($A306,[1]Hugst!$R$5:$W$9,MATCH(ROUNDUP((M$1)/10,0)*10,[1]Hugst!$R$4:$W$4,0))))</f>
        <v>#REF!</v>
      </c>
      <c r="N306" s="168" t="e">
        <f ca="1">IF($C306-N$1&lt;År1,0,M305*(1-VLOOKUP($A306,[1]Hugst!$R$5:$W$9,MATCH(ROUNDUP((N$1)/10,0)*10,[1]Hugst!$R$4:$W$4,0))))</f>
        <v>#REF!</v>
      </c>
      <c r="O306" s="168" t="e">
        <f ca="1">IF($C306-O$1&lt;År1,0,N305*(1-VLOOKUP($A306,[1]Hugst!$R$5:$W$9,MATCH(ROUNDUP((O$1)/10,0)*10,[1]Hugst!$R$4:$W$4,0))))</f>
        <v>#REF!</v>
      </c>
      <c r="P306" s="168" t="e">
        <f ca="1">IF($C306-P$1&lt;År1,0,O305*(1-VLOOKUP($A306,[1]Hugst!$R$5:$W$9,MATCH(ROUNDUP((P$1)/10,0)*10,[1]Hugst!$R$4:$W$4,0))))</f>
        <v>#REF!</v>
      </c>
      <c r="Q306" s="168" t="e">
        <f ca="1">IF($C306-Q$1&lt;År1,0,P305*(1-VLOOKUP($A306,[1]Hugst!$R$5:$W$9,MATCH(ROUNDUP((Q$1)/10,0)*10,[1]Hugst!$R$4:$W$4,0))))</f>
        <v>#REF!</v>
      </c>
      <c r="R306" s="168" t="e">
        <f ca="1">IF($C306-R$1&lt;År1,0,Q305*(1-VLOOKUP($A306,[1]Hugst!$R$5:$W$9,MATCH(ROUNDUP((R$1)/10,0)*10,[1]Hugst!$R$4:$W$4,0))))</f>
        <v>#REF!</v>
      </c>
      <c r="S306" s="168" t="e">
        <f ca="1">IF($C306-S$1&lt;År1,0,R305*(1-VLOOKUP($A306,[1]Hugst!$R$5:$W$9,MATCH(ROUNDUP((S$1)/10,0)*10,[1]Hugst!$R$4:$W$4,0))))</f>
        <v>#REF!</v>
      </c>
      <c r="T306" s="168" t="e">
        <f ca="1">IF($C306-T$1&lt;År1,0,S305*(1-VLOOKUP($A306,[1]Hugst!$R$5:$W$9,MATCH(ROUNDUP((T$1)/10,0)*10,[1]Hugst!$R$4:$W$4,0))))</f>
        <v>#REF!</v>
      </c>
      <c r="U306" s="168" t="e">
        <f ca="1">IF($C306-U$1&lt;År1,0,T305*(1-VLOOKUP($A306,[1]Hugst!$R$5:$W$9,MATCH(ROUNDUP((U$1)/10,0)*10,[1]Hugst!$R$4:$W$4,0))))</f>
        <v>#REF!</v>
      </c>
      <c r="V306" s="168" t="e">
        <f ca="1">IF($C306-V$1&lt;År1,0,U305*(1-VLOOKUP($A306,[1]Hugst!$R$5:$W$9,MATCH(ROUNDUP((V$1)/10,0)*10,[1]Hugst!$R$4:$W$4,0))))</f>
        <v>#REF!</v>
      </c>
      <c r="W306" s="168" t="e">
        <f ca="1">IF($C306-W$1&lt;År1,0,V305*(1-VLOOKUP($A306,[1]Hugst!$R$5:$W$9,MATCH(ROUNDUP((W$1)/10,0)*10,[1]Hugst!$R$4:$W$4,0))))</f>
        <v>#REF!</v>
      </c>
      <c r="X306" s="168" t="e">
        <f ca="1">IF($C306-X$1&lt;År1,0,W305*(1-VLOOKUP($A306,[1]Hugst!$R$5:$W$9,MATCH(ROUNDUP((X$1)/10,0)*10,[1]Hugst!$R$4:$W$4,0))))</f>
        <v>#REF!</v>
      </c>
      <c r="Y306" s="168" t="e">
        <f ca="1">IF($C306-Y$1&lt;År1,0,X305*(1-VLOOKUP($A306,[1]Hugst!$R$5:$W$9,MATCH(ROUNDUP((Y$1)/10,0)*10,[1]Hugst!$R$4:$W$4,0))))</f>
        <v>#REF!</v>
      </c>
      <c r="Z306" s="168" t="e">
        <f ca="1">IF($C306-Z$1&lt;År1,0,Y305*(1-VLOOKUP($A306,[1]Hugst!$R$5:$W$9,MATCH(ROUNDUP((Z$1)/10,0)*10,[1]Hugst!$R$4:$W$4,0))))</f>
        <v>#REF!</v>
      </c>
      <c r="AA306" s="168" t="e">
        <f ca="1">IF($C306-AA$1&lt;År1,0,Z305*(1-VLOOKUP($A306,[1]Hugst!$R$5:$W$9,MATCH(ROUNDUP((AA$1)/10,0)*10,[1]Hugst!$R$4:$W$4,0))))</f>
        <v>#REF!</v>
      </c>
      <c r="AB306" s="168" t="e">
        <f ca="1">IF($C306-AB$1&lt;År1,0,AA305*(1-VLOOKUP($A306,[1]Hugst!$R$5:$W$9,MATCH(ROUNDUP((AB$1)/10,0)*10,[1]Hugst!$R$4:$W$4,0))))</f>
        <v>#REF!</v>
      </c>
      <c r="AC306" s="168" t="e">
        <f ca="1">IF($C306-AC$1&lt;År1,0,AB305*(1-VLOOKUP($A306,[1]Hugst!$R$5:$W$9,MATCH(ROUNDUP((AC$1)/10,0)*10,[1]Hugst!$R$4:$W$4,0))))</f>
        <v>#REF!</v>
      </c>
      <c r="AD306" s="168" t="e">
        <f ca="1">IF($C306-AD$1&lt;År1,0,AC305*(1-VLOOKUP($A306,[1]Hugst!$R$5:$W$9,MATCH(ROUNDUP((AD$1)/10,0)*10,[1]Hugst!$R$4:$W$4,0))))</f>
        <v>#REF!</v>
      </c>
      <c r="AE306" s="168" t="e">
        <f ca="1">IF($C306-AE$1&lt;År1,0,AD305*(1-VLOOKUP($A306,[1]Hugst!$R$5:$W$9,MATCH(ROUNDUP((AE$1)/10,0)*10,[1]Hugst!$R$4:$W$4,0))))</f>
        <v>#REF!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 t="e">
        <f t="shared" ca="1" si="7"/>
        <v>#REF!</v>
      </c>
      <c r="F307" s="168" t="e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#REF!</v>
      </c>
      <c r="G307" s="168" t="e">
        <f ca="1">IF($C307-G$1&lt;År1,0,F306*(1-VLOOKUP($A307,[1]Hugst!$R$5:$W$9,MATCH(ROUNDUP((G$1)/10,0)*10,[1]Hugst!$R$4:$W$4,0))))</f>
        <v>#REF!</v>
      </c>
      <c r="H307" s="168" t="e">
        <f ca="1">IF($C307-H$1&lt;År1,0,G306*(1-VLOOKUP($A307,[1]Hugst!$R$5:$W$9,MATCH(ROUNDUP((H$1)/10,0)*10,[1]Hugst!$R$4:$W$4,0))))</f>
        <v>#REF!</v>
      </c>
      <c r="I307" s="168" t="e">
        <f ca="1">IF($C307-I$1&lt;År1,0,H306*(1-VLOOKUP($A307,[1]Hugst!$R$5:$W$9,MATCH(ROUNDUP((I$1)/10,0)*10,[1]Hugst!$R$4:$W$4,0))))</f>
        <v>#REF!</v>
      </c>
      <c r="J307" s="168" t="e">
        <f ca="1">IF($C307-J$1&lt;År1,0,I306*(1-VLOOKUP($A307,[1]Hugst!$R$5:$W$9,MATCH(ROUNDUP((J$1)/10,0)*10,[1]Hugst!$R$4:$W$4,0))))</f>
        <v>#REF!</v>
      </c>
      <c r="K307" s="168" t="e">
        <f ca="1">IF($C307-K$1&lt;År1,0,J306*(1-VLOOKUP($A307,[1]Hugst!$R$5:$W$9,MATCH(ROUNDUP((K$1)/10,0)*10,[1]Hugst!$R$4:$W$4,0))))</f>
        <v>#REF!</v>
      </c>
      <c r="L307" s="168" t="e">
        <f ca="1">IF($C307-L$1&lt;År1,0,K306*(1-VLOOKUP($A307,[1]Hugst!$R$5:$W$9,MATCH(ROUNDUP((L$1)/10,0)*10,[1]Hugst!$R$4:$W$4,0))))</f>
        <v>#REF!</v>
      </c>
      <c r="M307" s="168" t="e">
        <f ca="1">IF($C307-M$1&lt;År1,0,L306*(1-VLOOKUP($A307,[1]Hugst!$R$5:$W$9,MATCH(ROUNDUP((M$1)/10,0)*10,[1]Hugst!$R$4:$W$4,0))))</f>
        <v>#REF!</v>
      </c>
      <c r="N307" s="168" t="e">
        <f ca="1">IF($C307-N$1&lt;År1,0,M306*(1-VLOOKUP($A307,[1]Hugst!$R$5:$W$9,MATCH(ROUNDUP((N$1)/10,0)*10,[1]Hugst!$R$4:$W$4,0))))</f>
        <v>#REF!</v>
      </c>
      <c r="O307" s="168" t="e">
        <f ca="1">IF($C307-O$1&lt;År1,0,N306*(1-VLOOKUP($A307,[1]Hugst!$R$5:$W$9,MATCH(ROUNDUP((O$1)/10,0)*10,[1]Hugst!$R$4:$W$4,0))))</f>
        <v>#REF!</v>
      </c>
      <c r="P307" s="168" t="e">
        <f ca="1">IF($C307-P$1&lt;År1,0,O306*(1-VLOOKUP($A307,[1]Hugst!$R$5:$W$9,MATCH(ROUNDUP((P$1)/10,0)*10,[1]Hugst!$R$4:$W$4,0))))</f>
        <v>#REF!</v>
      </c>
      <c r="Q307" s="168" t="e">
        <f ca="1">IF($C307-Q$1&lt;År1,0,P306*(1-VLOOKUP($A307,[1]Hugst!$R$5:$W$9,MATCH(ROUNDUP((Q$1)/10,0)*10,[1]Hugst!$R$4:$W$4,0))))</f>
        <v>#REF!</v>
      </c>
      <c r="R307" s="168" t="e">
        <f ca="1">IF($C307-R$1&lt;År1,0,Q306*(1-VLOOKUP($A307,[1]Hugst!$R$5:$W$9,MATCH(ROUNDUP((R$1)/10,0)*10,[1]Hugst!$R$4:$W$4,0))))</f>
        <v>#REF!</v>
      </c>
      <c r="S307" s="168" t="e">
        <f ca="1">IF($C307-S$1&lt;År1,0,R306*(1-VLOOKUP($A307,[1]Hugst!$R$5:$W$9,MATCH(ROUNDUP((S$1)/10,0)*10,[1]Hugst!$R$4:$W$4,0))))</f>
        <v>#REF!</v>
      </c>
      <c r="T307" s="168" t="e">
        <f ca="1">IF($C307-T$1&lt;År1,0,S306*(1-VLOOKUP($A307,[1]Hugst!$R$5:$W$9,MATCH(ROUNDUP((T$1)/10,0)*10,[1]Hugst!$R$4:$W$4,0))))</f>
        <v>#REF!</v>
      </c>
      <c r="U307" s="168" t="e">
        <f ca="1">IF($C307-U$1&lt;År1,0,T306*(1-VLOOKUP($A307,[1]Hugst!$R$5:$W$9,MATCH(ROUNDUP((U$1)/10,0)*10,[1]Hugst!$R$4:$W$4,0))))</f>
        <v>#REF!</v>
      </c>
      <c r="V307" s="168" t="e">
        <f ca="1">IF($C307-V$1&lt;År1,0,U306*(1-VLOOKUP($A307,[1]Hugst!$R$5:$W$9,MATCH(ROUNDUP((V$1)/10,0)*10,[1]Hugst!$R$4:$W$4,0))))</f>
        <v>#REF!</v>
      </c>
      <c r="W307" s="168" t="e">
        <f ca="1">IF($C307-W$1&lt;År1,0,V306*(1-VLOOKUP($A307,[1]Hugst!$R$5:$W$9,MATCH(ROUNDUP((W$1)/10,0)*10,[1]Hugst!$R$4:$W$4,0))))</f>
        <v>#REF!</v>
      </c>
      <c r="X307" s="168" t="e">
        <f ca="1">IF($C307-X$1&lt;År1,0,W306*(1-VLOOKUP($A307,[1]Hugst!$R$5:$W$9,MATCH(ROUNDUP((X$1)/10,0)*10,[1]Hugst!$R$4:$W$4,0))))</f>
        <v>#REF!</v>
      </c>
      <c r="Y307" s="168" t="e">
        <f ca="1">IF($C307-Y$1&lt;År1,0,X306*(1-VLOOKUP($A307,[1]Hugst!$R$5:$W$9,MATCH(ROUNDUP((Y$1)/10,0)*10,[1]Hugst!$R$4:$W$4,0))))</f>
        <v>#REF!</v>
      </c>
      <c r="Z307" s="168" t="e">
        <f ca="1">IF($C307-Z$1&lt;År1,0,Y306*(1-VLOOKUP($A307,[1]Hugst!$R$5:$W$9,MATCH(ROUNDUP((Z$1)/10,0)*10,[1]Hugst!$R$4:$W$4,0))))</f>
        <v>#REF!</v>
      </c>
      <c r="AA307" s="168" t="e">
        <f ca="1">IF($C307-AA$1&lt;År1,0,Z306*(1-VLOOKUP($A307,[1]Hugst!$R$5:$W$9,MATCH(ROUNDUP((AA$1)/10,0)*10,[1]Hugst!$R$4:$W$4,0))))</f>
        <v>#REF!</v>
      </c>
      <c r="AB307" s="168" t="e">
        <f ca="1">IF($C307-AB$1&lt;År1,0,AA306*(1-VLOOKUP($A307,[1]Hugst!$R$5:$W$9,MATCH(ROUNDUP((AB$1)/10,0)*10,[1]Hugst!$R$4:$W$4,0))))</f>
        <v>#REF!</v>
      </c>
      <c r="AC307" s="168" t="e">
        <f ca="1">IF($C307-AC$1&lt;År1,0,AB306*(1-VLOOKUP($A307,[1]Hugst!$R$5:$W$9,MATCH(ROUNDUP((AC$1)/10,0)*10,[1]Hugst!$R$4:$W$4,0))))</f>
        <v>#REF!</v>
      </c>
      <c r="AD307" s="168" t="e">
        <f ca="1">IF($C307-AD$1&lt;År1,0,AC306*(1-VLOOKUP($A307,[1]Hugst!$R$5:$W$9,MATCH(ROUNDUP((AD$1)/10,0)*10,[1]Hugst!$R$4:$W$4,0))))</f>
        <v>#REF!</v>
      </c>
      <c r="AE307" s="168" t="e">
        <f ca="1">IF($C307-AE$1&lt;År1,0,AD306*(1-VLOOKUP($A307,[1]Hugst!$R$5:$W$9,MATCH(ROUNDUP((AE$1)/10,0)*10,[1]Hugst!$R$4:$W$4,0))))</f>
        <v>#REF!</v>
      </c>
      <c r="AF307" s="168" t="e">
        <f ca="1">IF($C307-AF$1&lt;År1,0,AE306*(1-VLOOKUP($A307,[1]Hugst!$R$5:$W$9,MATCH(ROUNDUP((AF$1)/10,0)*10,[1]Hugst!$R$4:$W$4,0))))</f>
        <v>#REF!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 t="e">
        <f t="shared" ca="1" si="7"/>
        <v>#REF!</v>
      </c>
      <c r="F308" s="168" t="e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#REF!</v>
      </c>
      <c r="G308" s="168" t="e">
        <f ca="1">IF($C308-G$1&lt;År1,0,F307*(1-VLOOKUP($A308,[1]Hugst!$R$5:$W$9,MATCH(ROUNDUP((G$1)/10,0)*10,[1]Hugst!$R$4:$W$4,0))))</f>
        <v>#REF!</v>
      </c>
      <c r="H308" s="168" t="e">
        <f ca="1">IF($C308-H$1&lt;År1,0,G307*(1-VLOOKUP($A308,[1]Hugst!$R$5:$W$9,MATCH(ROUNDUP((H$1)/10,0)*10,[1]Hugst!$R$4:$W$4,0))))</f>
        <v>#REF!</v>
      </c>
      <c r="I308" s="168" t="e">
        <f ca="1">IF($C308-I$1&lt;År1,0,H307*(1-VLOOKUP($A308,[1]Hugst!$R$5:$W$9,MATCH(ROUNDUP((I$1)/10,0)*10,[1]Hugst!$R$4:$W$4,0))))</f>
        <v>#REF!</v>
      </c>
      <c r="J308" s="168" t="e">
        <f ca="1">IF($C308-J$1&lt;År1,0,I307*(1-VLOOKUP($A308,[1]Hugst!$R$5:$W$9,MATCH(ROUNDUP((J$1)/10,0)*10,[1]Hugst!$R$4:$W$4,0))))</f>
        <v>#REF!</v>
      </c>
      <c r="K308" s="168" t="e">
        <f ca="1">IF($C308-K$1&lt;År1,0,J307*(1-VLOOKUP($A308,[1]Hugst!$R$5:$W$9,MATCH(ROUNDUP((K$1)/10,0)*10,[1]Hugst!$R$4:$W$4,0))))</f>
        <v>#REF!</v>
      </c>
      <c r="L308" s="168" t="e">
        <f ca="1">IF($C308-L$1&lt;År1,0,K307*(1-VLOOKUP($A308,[1]Hugst!$R$5:$W$9,MATCH(ROUNDUP((L$1)/10,0)*10,[1]Hugst!$R$4:$W$4,0))))</f>
        <v>#REF!</v>
      </c>
      <c r="M308" s="168" t="e">
        <f ca="1">IF($C308-M$1&lt;År1,0,L307*(1-VLOOKUP($A308,[1]Hugst!$R$5:$W$9,MATCH(ROUNDUP((M$1)/10,0)*10,[1]Hugst!$R$4:$W$4,0))))</f>
        <v>#REF!</v>
      </c>
      <c r="N308" s="168" t="e">
        <f ca="1">IF($C308-N$1&lt;År1,0,M307*(1-VLOOKUP($A308,[1]Hugst!$R$5:$W$9,MATCH(ROUNDUP((N$1)/10,0)*10,[1]Hugst!$R$4:$W$4,0))))</f>
        <v>#REF!</v>
      </c>
      <c r="O308" s="168" t="e">
        <f ca="1">IF($C308-O$1&lt;År1,0,N307*(1-VLOOKUP($A308,[1]Hugst!$R$5:$W$9,MATCH(ROUNDUP((O$1)/10,0)*10,[1]Hugst!$R$4:$W$4,0))))</f>
        <v>#REF!</v>
      </c>
      <c r="P308" s="168" t="e">
        <f ca="1">IF($C308-P$1&lt;År1,0,O307*(1-VLOOKUP($A308,[1]Hugst!$R$5:$W$9,MATCH(ROUNDUP((P$1)/10,0)*10,[1]Hugst!$R$4:$W$4,0))))</f>
        <v>#REF!</v>
      </c>
      <c r="Q308" s="168" t="e">
        <f ca="1">IF($C308-Q$1&lt;År1,0,P307*(1-VLOOKUP($A308,[1]Hugst!$R$5:$W$9,MATCH(ROUNDUP((Q$1)/10,0)*10,[1]Hugst!$R$4:$W$4,0))))</f>
        <v>#REF!</v>
      </c>
      <c r="R308" s="168" t="e">
        <f ca="1">IF($C308-R$1&lt;År1,0,Q307*(1-VLOOKUP($A308,[1]Hugst!$R$5:$W$9,MATCH(ROUNDUP((R$1)/10,0)*10,[1]Hugst!$R$4:$W$4,0))))</f>
        <v>#REF!</v>
      </c>
      <c r="S308" s="168" t="e">
        <f ca="1">IF($C308-S$1&lt;År1,0,R307*(1-VLOOKUP($A308,[1]Hugst!$R$5:$W$9,MATCH(ROUNDUP((S$1)/10,0)*10,[1]Hugst!$R$4:$W$4,0))))</f>
        <v>#REF!</v>
      </c>
      <c r="T308" s="168" t="e">
        <f ca="1">IF($C308-T$1&lt;År1,0,S307*(1-VLOOKUP($A308,[1]Hugst!$R$5:$W$9,MATCH(ROUNDUP((T$1)/10,0)*10,[1]Hugst!$R$4:$W$4,0))))</f>
        <v>#REF!</v>
      </c>
      <c r="U308" s="168" t="e">
        <f ca="1">IF($C308-U$1&lt;År1,0,T307*(1-VLOOKUP($A308,[1]Hugst!$R$5:$W$9,MATCH(ROUNDUP((U$1)/10,0)*10,[1]Hugst!$R$4:$W$4,0))))</f>
        <v>#REF!</v>
      </c>
      <c r="V308" s="168" t="e">
        <f ca="1">IF($C308-V$1&lt;År1,0,U307*(1-VLOOKUP($A308,[1]Hugst!$R$5:$W$9,MATCH(ROUNDUP((V$1)/10,0)*10,[1]Hugst!$R$4:$W$4,0))))</f>
        <v>#REF!</v>
      </c>
      <c r="W308" s="168" t="e">
        <f ca="1">IF($C308-W$1&lt;År1,0,V307*(1-VLOOKUP($A308,[1]Hugst!$R$5:$W$9,MATCH(ROUNDUP((W$1)/10,0)*10,[1]Hugst!$R$4:$W$4,0))))</f>
        <v>#REF!</v>
      </c>
      <c r="X308" s="168" t="e">
        <f ca="1">IF($C308-X$1&lt;År1,0,W307*(1-VLOOKUP($A308,[1]Hugst!$R$5:$W$9,MATCH(ROUNDUP((X$1)/10,0)*10,[1]Hugst!$R$4:$W$4,0))))</f>
        <v>#REF!</v>
      </c>
      <c r="Y308" s="168" t="e">
        <f ca="1">IF($C308-Y$1&lt;År1,0,X307*(1-VLOOKUP($A308,[1]Hugst!$R$5:$W$9,MATCH(ROUNDUP((Y$1)/10,0)*10,[1]Hugst!$R$4:$W$4,0))))</f>
        <v>#REF!</v>
      </c>
      <c r="Z308" s="168" t="e">
        <f ca="1">IF($C308-Z$1&lt;År1,0,Y307*(1-VLOOKUP($A308,[1]Hugst!$R$5:$W$9,MATCH(ROUNDUP((Z$1)/10,0)*10,[1]Hugst!$R$4:$W$4,0))))</f>
        <v>#REF!</v>
      </c>
      <c r="AA308" s="168" t="e">
        <f ca="1">IF($C308-AA$1&lt;År1,0,Z307*(1-VLOOKUP($A308,[1]Hugst!$R$5:$W$9,MATCH(ROUNDUP((AA$1)/10,0)*10,[1]Hugst!$R$4:$W$4,0))))</f>
        <v>#REF!</v>
      </c>
      <c r="AB308" s="168" t="e">
        <f ca="1">IF($C308-AB$1&lt;År1,0,AA307*(1-VLOOKUP($A308,[1]Hugst!$R$5:$W$9,MATCH(ROUNDUP((AB$1)/10,0)*10,[1]Hugst!$R$4:$W$4,0))))</f>
        <v>#REF!</v>
      </c>
      <c r="AC308" s="168" t="e">
        <f ca="1">IF($C308-AC$1&lt;År1,0,AB307*(1-VLOOKUP($A308,[1]Hugst!$R$5:$W$9,MATCH(ROUNDUP((AC$1)/10,0)*10,[1]Hugst!$R$4:$W$4,0))))</f>
        <v>#REF!</v>
      </c>
      <c r="AD308" s="168" t="e">
        <f ca="1">IF($C308-AD$1&lt;År1,0,AC307*(1-VLOOKUP($A308,[1]Hugst!$R$5:$W$9,MATCH(ROUNDUP((AD$1)/10,0)*10,[1]Hugst!$R$4:$W$4,0))))</f>
        <v>#REF!</v>
      </c>
      <c r="AE308" s="168" t="e">
        <f ca="1">IF($C308-AE$1&lt;År1,0,AD307*(1-VLOOKUP($A308,[1]Hugst!$R$5:$W$9,MATCH(ROUNDUP((AE$1)/10,0)*10,[1]Hugst!$R$4:$W$4,0))))</f>
        <v>#REF!</v>
      </c>
      <c r="AF308" s="168" t="e">
        <f ca="1">IF($C308-AF$1&lt;År1,0,AE307*(1-VLOOKUP($A308,[1]Hugst!$R$5:$W$9,MATCH(ROUNDUP((AF$1)/10,0)*10,[1]Hugst!$R$4:$W$4,0))))</f>
        <v>#REF!</v>
      </c>
      <c r="AG308" s="168" t="e">
        <f ca="1">IF($C308-AG$1&lt;År1,0,AF307*(1-VLOOKUP($A308,[1]Hugst!$R$5:$W$9,MATCH(ROUNDUP((AG$1)/10,0)*10,[1]Hugst!$R$4:$W$4,0))))</f>
        <v>#REF!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 t="e">
        <f t="shared" ca="1" si="7"/>
        <v>#REF!</v>
      </c>
      <c r="F309" s="168" t="e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#REF!</v>
      </c>
      <c r="G309" s="168" t="e">
        <f ca="1">IF($C309-G$1&lt;År1,0,F308*(1-VLOOKUP($A309,[1]Hugst!$R$5:$W$9,MATCH(ROUNDUP((G$1)/10,0)*10,[1]Hugst!$R$4:$W$4,0))))</f>
        <v>#REF!</v>
      </c>
      <c r="H309" s="168" t="e">
        <f ca="1">IF($C309-H$1&lt;År1,0,G308*(1-VLOOKUP($A309,[1]Hugst!$R$5:$W$9,MATCH(ROUNDUP((H$1)/10,0)*10,[1]Hugst!$R$4:$W$4,0))))</f>
        <v>#REF!</v>
      </c>
      <c r="I309" s="168" t="e">
        <f ca="1">IF($C309-I$1&lt;År1,0,H308*(1-VLOOKUP($A309,[1]Hugst!$R$5:$W$9,MATCH(ROUNDUP((I$1)/10,0)*10,[1]Hugst!$R$4:$W$4,0))))</f>
        <v>#REF!</v>
      </c>
      <c r="J309" s="168" t="e">
        <f ca="1">IF($C309-J$1&lt;År1,0,I308*(1-VLOOKUP($A309,[1]Hugst!$R$5:$W$9,MATCH(ROUNDUP((J$1)/10,0)*10,[1]Hugst!$R$4:$W$4,0))))</f>
        <v>#REF!</v>
      </c>
      <c r="K309" s="168" t="e">
        <f ca="1">IF($C309-K$1&lt;År1,0,J308*(1-VLOOKUP($A309,[1]Hugst!$R$5:$W$9,MATCH(ROUNDUP((K$1)/10,0)*10,[1]Hugst!$R$4:$W$4,0))))</f>
        <v>#REF!</v>
      </c>
      <c r="L309" s="168" t="e">
        <f ca="1">IF($C309-L$1&lt;År1,0,K308*(1-VLOOKUP($A309,[1]Hugst!$R$5:$W$9,MATCH(ROUNDUP((L$1)/10,0)*10,[1]Hugst!$R$4:$W$4,0))))</f>
        <v>#REF!</v>
      </c>
      <c r="M309" s="168" t="e">
        <f ca="1">IF($C309-M$1&lt;År1,0,L308*(1-VLOOKUP($A309,[1]Hugst!$R$5:$W$9,MATCH(ROUNDUP((M$1)/10,0)*10,[1]Hugst!$R$4:$W$4,0))))</f>
        <v>#REF!</v>
      </c>
      <c r="N309" s="168" t="e">
        <f ca="1">IF($C309-N$1&lt;År1,0,M308*(1-VLOOKUP($A309,[1]Hugst!$R$5:$W$9,MATCH(ROUNDUP((N$1)/10,0)*10,[1]Hugst!$R$4:$W$4,0))))</f>
        <v>#REF!</v>
      </c>
      <c r="O309" s="168" t="e">
        <f ca="1">IF($C309-O$1&lt;År1,0,N308*(1-VLOOKUP($A309,[1]Hugst!$R$5:$W$9,MATCH(ROUNDUP((O$1)/10,0)*10,[1]Hugst!$R$4:$W$4,0))))</f>
        <v>#REF!</v>
      </c>
      <c r="P309" s="168" t="e">
        <f ca="1">IF($C309-P$1&lt;År1,0,O308*(1-VLOOKUP($A309,[1]Hugst!$R$5:$W$9,MATCH(ROUNDUP((P$1)/10,0)*10,[1]Hugst!$R$4:$W$4,0))))</f>
        <v>#REF!</v>
      </c>
      <c r="Q309" s="168" t="e">
        <f ca="1">IF($C309-Q$1&lt;År1,0,P308*(1-VLOOKUP($A309,[1]Hugst!$R$5:$W$9,MATCH(ROUNDUP((Q$1)/10,0)*10,[1]Hugst!$R$4:$W$4,0))))</f>
        <v>#REF!</v>
      </c>
      <c r="R309" s="168" t="e">
        <f ca="1">IF($C309-R$1&lt;År1,0,Q308*(1-VLOOKUP($A309,[1]Hugst!$R$5:$W$9,MATCH(ROUNDUP((R$1)/10,0)*10,[1]Hugst!$R$4:$W$4,0))))</f>
        <v>#REF!</v>
      </c>
      <c r="S309" s="168" t="e">
        <f ca="1">IF($C309-S$1&lt;År1,0,R308*(1-VLOOKUP($A309,[1]Hugst!$R$5:$W$9,MATCH(ROUNDUP((S$1)/10,0)*10,[1]Hugst!$R$4:$W$4,0))))</f>
        <v>#REF!</v>
      </c>
      <c r="T309" s="168" t="e">
        <f ca="1">IF($C309-T$1&lt;År1,0,S308*(1-VLOOKUP($A309,[1]Hugst!$R$5:$W$9,MATCH(ROUNDUP((T$1)/10,0)*10,[1]Hugst!$R$4:$W$4,0))))</f>
        <v>#REF!</v>
      </c>
      <c r="U309" s="168" t="e">
        <f ca="1">IF($C309-U$1&lt;År1,0,T308*(1-VLOOKUP($A309,[1]Hugst!$R$5:$W$9,MATCH(ROUNDUP((U$1)/10,0)*10,[1]Hugst!$R$4:$W$4,0))))</f>
        <v>#REF!</v>
      </c>
      <c r="V309" s="168" t="e">
        <f ca="1">IF($C309-V$1&lt;År1,0,U308*(1-VLOOKUP($A309,[1]Hugst!$R$5:$W$9,MATCH(ROUNDUP((V$1)/10,0)*10,[1]Hugst!$R$4:$W$4,0))))</f>
        <v>#REF!</v>
      </c>
      <c r="W309" s="168" t="e">
        <f ca="1">IF($C309-W$1&lt;År1,0,V308*(1-VLOOKUP($A309,[1]Hugst!$R$5:$W$9,MATCH(ROUNDUP((W$1)/10,0)*10,[1]Hugst!$R$4:$W$4,0))))</f>
        <v>#REF!</v>
      </c>
      <c r="X309" s="168" t="e">
        <f ca="1">IF($C309-X$1&lt;År1,0,W308*(1-VLOOKUP($A309,[1]Hugst!$R$5:$W$9,MATCH(ROUNDUP((X$1)/10,0)*10,[1]Hugst!$R$4:$W$4,0))))</f>
        <v>#REF!</v>
      </c>
      <c r="Y309" s="168" t="e">
        <f ca="1">IF($C309-Y$1&lt;År1,0,X308*(1-VLOOKUP($A309,[1]Hugst!$R$5:$W$9,MATCH(ROUNDUP((Y$1)/10,0)*10,[1]Hugst!$R$4:$W$4,0))))</f>
        <v>#REF!</v>
      </c>
      <c r="Z309" s="168" t="e">
        <f ca="1">IF($C309-Z$1&lt;År1,0,Y308*(1-VLOOKUP($A309,[1]Hugst!$R$5:$W$9,MATCH(ROUNDUP((Z$1)/10,0)*10,[1]Hugst!$R$4:$W$4,0))))</f>
        <v>#REF!</v>
      </c>
      <c r="AA309" s="168" t="e">
        <f ca="1">IF($C309-AA$1&lt;År1,0,Z308*(1-VLOOKUP($A309,[1]Hugst!$R$5:$W$9,MATCH(ROUNDUP((AA$1)/10,0)*10,[1]Hugst!$R$4:$W$4,0))))</f>
        <v>#REF!</v>
      </c>
      <c r="AB309" s="168" t="e">
        <f ca="1">IF($C309-AB$1&lt;År1,0,AA308*(1-VLOOKUP($A309,[1]Hugst!$R$5:$W$9,MATCH(ROUNDUP((AB$1)/10,0)*10,[1]Hugst!$R$4:$W$4,0))))</f>
        <v>#REF!</v>
      </c>
      <c r="AC309" s="168" t="e">
        <f ca="1">IF($C309-AC$1&lt;År1,0,AB308*(1-VLOOKUP($A309,[1]Hugst!$R$5:$W$9,MATCH(ROUNDUP((AC$1)/10,0)*10,[1]Hugst!$R$4:$W$4,0))))</f>
        <v>#REF!</v>
      </c>
      <c r="AD309" s="168" t="e">
        <f ca="1">IF($C309-AD$1&lt;År1,0,AC308*(1-VLOOKUP($A309,[1]Hugst!$R$5:$W$9,MATCH(ROUNDUP((AD$1)/10,0)*10,[1]Hugst!$R$4:$W$4,0))))</f>
        <v>#REF!</v>
      </c>
      <c r="AE309" s="168" t="e">
        <f ca="1">IF($C309-AE$1&lt;År1,0,AD308*(1-VLOOKUP($A309,[1]Hugst!$R$5:$W$9,MATCH(ROUNDUP((AE$1)/10,0)*10,[1]Hugst!$R$4:$W$4,0))))</f>
        <v>#REF!</v>
      </c>
      <c r="AF309" s="168" t="e">
        <f ca="1">IF($C309-AF$1&lt;År1,0,AE308*(1-VLOOKUP($A309,[1]Hugst!$R$5:$W$9,MATCH(ROUNDUP((AF$1)/10,0)*10,[1]Hugst!$R$4:$W$4,0))))</f>
        <v>#REF!</v>
      </c>
      <c r="AG309" s="168" t="e">
        <f ca="1">IF($C309-AG$1&lt;År1,0,AF308*(1-VLOOKUP($A309,[1]Hugst!$R$5:$W$9,MATCH(ROUNDUP((AG$1)/10,0)*10,[1]Hugst!$R$4:$W$4,0))))</f>
        <v>#REF!</v>
      </c>
      <c r="AH309" s="168" t="e">
        <f ca="1">IF($C309-AH$1&lt;År1,0,AG308*(1-VLOOKUP($A309,[1]Hugst!$R$5:$W$9,MATCH(ROUNDUP((AH$1)/10,0)*10,[1]Hugst!$R$4:$W$4,0))))</f>
        <v>#REF!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 t="e">
        <f t="shared" ca="1" si="7"/>
        <v>#REF!</v>
      </c>
      <c r="F310" s="168" t="e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#REF!</v>
      </c>
      <c r="G310" s="168" t="e">
        <f ca="1">IF($C310-G$1&lt;År1,0,F309*(1-VLOOKUP($A310,[1]Hugst!$R$5:$W$9,MATCH(ROUNDUP((G$1)/10,0)*10,[1]Hugst!$R$4:$W$4,0))))</f>
        <v>#REF!</v>
      </c>
      <c r="H310" s="168" t="e">
        <f ca="1">IF($C310-H$1&lt;År1,0,G309*(1-VLOOKUP($A310,[1]Hugst!$R$5:$W$9,MATCH(ROUNDUP((H$1)/10,0)*10,[1]Hugst!$R$4:$W$4,0))))</f>
        <v>#REF!</v>
      </c>
      <c r="I310" s="168" t="e">
        <f ca="1">IF($C310-I$1&lt;År1,0,H309*(1-VLOOKUP($A310,[1]Hugst!$R$5:$W$9,MATCH(ROUNDUP((I$1)/10,0)*10,[1]Hugst!$R$4:$W$4,0))))</f>
        <v>#REF!</v>
      </c>
      <c r="J310" s="168" t="e">
        <f ca="1">IF($C310-J$1&lt;År1,0,I309*(1-VLOOKUP($A310,[1]Hugst!$R$5:$W$9,MATCH(ROUNDUP((J$1)/10,0)*10,[1]Hugst!$R$4:$W$4,0))))</f>
        <v>#REF!</v>
      </c>
      <c r="K310" s="168" t="e">
        <f ca="1">IF($C310-K$1&lt;År1,0,J309*(1-VLOOKUP($A310,[1]Hugst!$R$5:$W$9,MATCH(ROUNDUP((K$1)/10,0)*10,[1]Hugst!$R$4:$W$4,0))))</f>
        <v>#REF!</v>
      </c>
      <c r="L310" s="168" t="e">
        <f ca="1">IF($C310-L$1&lt;År1,0,K309*(1-VLOOKUP($A310,[1]Hugst!$R$5:$W$9,MATCH(ROUNDUP((L$1)/10,0)*10,[1]Hugst!$R$4:$W$4,0))))</f>
        <v>#REF!</v>
      </c>
      <c r="M310" s="168" t="e">
        <f ca="1">IF($C310-M$1&lt;År1,0,L309*(1-VLOOKUP($A310,[1]Hugst!$R$5:$W$9,MATCH(ROUNDUP((M$1)/10,0)*10,[1]Hugst!$R$4:$W$4,0))))</f>
        <v>#REF!</v>
      </c>
      <c r="N310" s="168" t="e">
        <f ca="1">IF($C310-N$1&lt;År1,0,M309*(1-VLOOKUP($A310,[1]Hugst!$R$5:$W$9,MATCH(ROUNDUP((N$1)/10,0)*10,[1]Hugst!$R$4:$W$4,0))))</f>
        <v>#REF!</v>
      </c>
      <c r="O310" s="168" t="e">
        <f ca="1">IF($C310-O$1&lt;År1,0,N309*(1-VLOOKUP($A310,[1]Hugst!$R$5:$W$9,MATCH(ROUNDUP((O$1)/10,0)*10,[1]Hugst!$R$4:$W$4,0))))</f>
        <v>#REF!</v>
      </c>
      <c r="P310" s="168" t="e">
        <f ca="1">IF($C310-P$1&lt;År1,0,O309*(1-VLOOKUP($A310,[1]Hugst!$R$5:$W$9,MATCH(ROUNDUP((P$1)/10,0)*10,[1]Hugst!$R$4:$W$4,0))))</f>
        <v>#REF!</v>
      </c>
      <c r="Q310" s="168" t="e">
        <f ca="1">IF($C310-Q$1&lt;År1,0,P309*(1-VLOOKUP($A310,[1]Hugst!$R$5:$W$9,MATCH(ROUNDUP((Q$1)/10,0)*10,[1]Hugst!$R$4:$W$4,0))))</f>
        <v>#REF!</v>
      </c>
      <c r="R310" s="168" t="e">
        <f ca="1">IF($C310-R$1&lt;År1,0,Q309*(1-VLOOKUP($A310,[1]Hugst!$R$5:$W$9,MATCH(ROUNDUP((R$1)/10,0)*10,[1]Hugst!$R$4:$W$4,0))))</f>
        <v>#REF!</v>
      </c>
      <c r="S310" s="168" t="e">
        <f ca="1">IF($C310-S$1&lt;År1,0,R309*(1-VLOOKUP($A310,[1]Hugst!$R$5:$W$9,MATCH(ROUNDUP((S$1)/10,0)*10,[1]Hugst!$R$4:$W$4,0))))</f>
        <v>#REF!</v>
      </c>
      <c r="T310" s="168" t="e">
        <f ca="1">IF($C310-T$1&lt;År1,0,S309*(1-VLOOKUP($A310,[1]Hugst!$R$5:$W$9,MATCH(ROUNDUP((T$1)/10,0)*10,[1]Hugst!$R$4:$W$4,0))))</f>
        <v>#REF!</v>
      </c>
      <c r="U310" s="168" t="e">
        <f ca="1">IF($C310-U$1&lt;År1,0,T309*(1-VLOOKUP($A310,[1]Hugst!$R$5:$W$9,MATCH(ROUNDUP((U$1)/10,0)*10,[1]Hugst!$R$4:$W$4,0))))</f>
        <v>#REF!</v>
      </c>
      <c r="V310" s="168" t="e">
        <f ca="1">IF($C310-V$1&lt;År1,0,U309*(1-VLOOKUP($A310,[1]Hugst!$R$5:$W$9,MATCH(ROUNDUP((V$1)/10,0)*10,[1]Hugst!$R$4:$W$4,0))))</f>
        <v>#REF!</v>
      </c>
      <c r="W310" s="168" t="e">
        <f ca="1">IF($C310-W$1&lt;År1,0,V309*(1-VLOOKUP($A310,[1]Hugst!$R$5:$W$9,MATCH(ROUNDUP((W$1)/10,0)*10,[1]Hugst!$R$4:$W$4,0))))</f>
        <v>#REF!</v>
      </c>
      <c r="X310" s="168" t="e">
        <f ca="1">IF($C310-X$1&lt;År1,0,W309*(1-VLOOKUP($A310,[1]Hugst!$R$5:$W$9,MATCH(ROUNDUP((X$1)/10,0)*10,[1]Hugst!$R$4:$W$4,0))))</f>
        <v>#REF!</v>
      </c>
      <c r="Y310" s="168" t="e">
        <f ca="1">IF($C310-Y$1&lt;År1,0,X309*(1-VLOOKUP($A310,[1]Hugst!$R$5:$W$9,MATCH(ROUNDUP((Y$1)/10,0)*10,[1]Hugst!$R$4:$W$4,0))))</f>
        <v>#REF!</v>
      </c>
      <c r="Z310" s="168" t="e">
        <f ca="1">IF($C310-Z$1&lt;År1,0,Y309*(1-VLOOKUP($A310,[1]Hugst!$R$5:$W$9,MATCH(ROUNDUP((Z$1)/10,0)*10,[1]Hugst!$R$4:$W$4,0))))</f>
        <v>#REF!</v>
      </c>
      <c r="AA310" s="168" t="e">
        <f ca="1">IF($C310-AA$1&lt;År1,0,Z309*(1-VLOOKUP($A310,[1]Hugst!$R$5:$W$9,MATCH(ROUNDUP((AA$1)/10,0)*10,[1]Hugst!$R$4:$W$4,0))))</f>
        <v>#REF!</v>
      </c>
      <c r="AB310" s="168" t="e">
        <f ca="1">IF($C310-AB$1&lt;År1,0,AA309*(1-VLOOKUP($A310,[1]Hugst!$R$5:$W$9,MATCH(ROUNDUP((AB$1)/10,0)*10,[1]Hugst!$R$4:$W$4,0))))</f>
        <v>#REF!</v>
      </c>
      <c r="AC310" s="168" t="e">
        <f ca="1">IF($C310-AC$1&lt;År1,0,AB309*(1-VLOOKUP($A310,[1]Hugst!$R$5:$W$9,MATCH(ROUNDUP((AC$1)/10,0)*10,[1]Hugst!$R$4:$W$4,0))))</f>
        <v>#REF!</v>
      </c>
      <c r="AD310" s="168" t="e">
        <f ca="1">IF($C310-AD$1&lt;År1,0,AC309*(1-VLOOKUP($A310,[1]Hugst!$R$5:$W$9,MATCH(ROUNDUP((AD$1)/10,0)*10,[1]Hugst!$R$4:$W$4,0))))</f>
        <v>#REF!</v>
      </c>
      <c r="AE310" s="168" t="e">
        <f ca="1">IF($C310-AE$1&lt;År1,0,AD309*(1-VLOOKUP($A310,[1]Hugst!$R$5:$W$9,MATCH(ROUNDUP((AE$1)/10,0)*10,[1]Hugst!$R$4:$W$4,0))))</f>
        <v>#REF!</v>
      </c>
      <c r="AF310" s="168" t="e">
        <f ca="1">IF($C310-AF$1&lt;År1,0,AE309*(1-VLOOKUP($A310,[1]Hugst!$R$5:$W$9,MATCH(ROUNDUP((AF$1)/10,0)*10,[1]Hugst!$R$4:$W$4,0))))</f>
        <v>#REF!</v>
      </c>
      <c r="AG310" s="168" t="e">
        <f ca="1">IF($C310-AG$1&lt;År1,0,AF309*(1-VLOOKUP($A310,[1]Hugst!$R$5:$W$9,MATCH(ROUNDUP((AG$1)/10,0)*10,[1]Hugst!$R$4:$W$4,0))))</f>
        <v>#REF!</v>
      </c>
      <c r="AH310" s="168" t="e">
        <f ca="1">IF($C310-AH$1&lt;År1,0,AG309*(1-VLOOKUP($A310,[1]Hugst!$R$5:$W$9,MATCH(ROUNDUP((AH$1)/10,0)*10,[1]Hugst!$R$4:$W$4,0))))</f>
        <v>#REF!</v>
      </c>
      <c r="AI310" s="168" t="e">
        <f ca="1">IF($C310-AI$1&lt;År1,0,AH309*(1-VLOOKUP($A310,[1]Hugst!$R$5:$W$9,MATCH(ROUNDUP((AI$1)/10,0)*10,[1]Hugst!$R$4:$W$4,0))))</f>
        <v>#REF!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 t="e">
        <f ca="1">IF(C311=2020,SUM(G311:AJ311),SUM(F310:AJ310)-SUM(G311:AJ311))</f>
        <v>#REF!</v>
      </c>
      <c r="F311" s="168" t="e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#REF!</v>
      </c>
      <c r="G311" s="168" t="e">
        <f ca="1">IF($C311-G$1&lt;År1,0,F310*(1-VLOOKUP($A311,[1]Hugst!$R$5:$W$9,MATCH(ROUNDUP((G$1)/10,0)*10,[1]Hugst!$R$4:$W$4,0))))</f>
        <v>#REF!</v>
      </c>
      <c r="H311" s="168" t="e">
        <f ca="1">IF($C311-H$1&lt;År1,0,G310*(1-VLOOKUP($A311,[1]Hugst!$R$5:$W$9,MATCH(ROUNDUP((H$1)/10,0)*10,[1]Hugst!$R$4:$W$4,0))))</f>
        <v>#REF!</v>
      </c>
      <c r="I311" s="168" t="e">
        <f ca="1">IF($C311-I$1&lt;År1,0,H310*(1-VLOOKUP($A311,[1]Hugst!$R$5:$W$9,MATCH(ROUNDUP((I$1)/10,0)*10,[1]Hugst!$R$4:$W$4,0))))</f>
        <v>#REF!</v>
      </c>
      <c r="J311" s="168" t="e">
        <f ca="1">IF($C311-J$1&lt;År1,0,I310*(1-VLOOKUP($A311,[1]Hugst!$R$5:$W$9,MATCH(ROUNDUP((J$1)/10,0)*10,[1]Hugst!$R$4:$W$4,0))))</f>
        <v>#REF!</v>
      </c>
      <c r="K311" s="168" t="e">
        <f ca="1">IF($C311-K$1&lt;År1,0,J310*(1-VLOOKUP($A311,[1]Hugst!$R$5:$W$9,MATCH(ROUNDUP((K$1)/10,0)*10,[1]Hugst!$R$4:$W$4,0))))</f>
        <v>#REF!</v>
      </c>
      <c r="L311" s="168" t="e">
        <f ca="1">IF($C311-L$1&lt;År1,0,K310*(1-VLOOKUP($A311,[1]Hugst!$R$5:$W$9,MATCH(ROUNDUP((L$1)/10,0)*10,[1]Hugst!$R$4:$W$4,0))))</f>
        <v>#REF!</v>
      </c>
      <c r="M311" s="168" t="e">
        <f ca="1">IF($C311-M$1&lt;År1,0,L310*(1-VLOOKUP($A311,[1]Hugst!$R$5:$W$9,MATCH(ROUNDUP((M$1)/10,0)*10,[1]Hugst!$R$4:$W$4,0))))</f>
        <v>#REF!</v>
      </c>
      <c r="N311" s="168" t="e">
        <f ca="1">IF($C311-N$1&lt;År1,0,M310*(1-VLOOKUP($A311,[1]Hugst!$R$5:$W$9,MATCH(ROUNDUP((N$1)/10,0)*10,[1]Hugst!$R$4:$W$4,0))))</f>
        <v>#REF!</v>
      </c>
      <c r="O311" s="168" t="e">
        <f ca="1">IF($C311-O$1&lt;År1,0,N310*(1-VLOOKUP($A311,[1]Hugst!$R$5:$W$9,MATCH(ROUNDUP((O$1)/10,0)*10,[1]Hugst!$R$4:$W$4,0))))</f>
        <v>#REF!</v>
      </c>
      <c r="P311" s="168" t="e">
        <f ca="1">IF($C311-P$1&lt;År1,0,O310*(1-VLOOKUP($A311,[1]Hugst!$R$5:$W$9,MATCH(ROUNDUP((P$1)/10,0)*10,[1]Hugst!$R$4:$W$4,0))))</f>
        <v>#REF!</v>
      </c>
      <c r="Q311" s="168" t="e">
        <f ca="1">IF($C311-Q$1&lt;År1,0,P310*(1-VLOOKUP($A311,[1]Hugst!$R$5:$W$9,MATCH(ROUNDUP((Q$1)/10,0)*10,[1]Hugst!$R$4:$W$4,0))))</f>
        <v>#REF!</v>
      </c>
      <c r="R311" s="168" t="e">
        <f ca="1">IF($C311-R$1&lt;År1,0,Q310*(1-VLOOKUP($A311,[1]Hugst!$R$5:$W$9,MATCH(ROUNDUP((R$1)/10,0)*10,[1]Hugst!$R$4:$W$4,0))))</f>
        <v>#REF!</v>
      </c>
      <c r="S311" s="168" t="e">
        <f ca="1">IF($C311-S$1&lt;År1,0,R310*(1-VLOOKUP($A311,[1]Hugst!$R$5:$W$9,MATCH(ROUNDUP((S$1)/10,0)*10,[1]Hugst!$R$4:$W$4,0))))</f>
        <v>#REF!</v>
      </c>
      <c r="T311" s="168" t="e">
        <f ca="1">IF($C311-T$1&lt;År1,0,S310*(1-VLOOKUP($A311,[1]Hugst!$R$5:$W$9,MATCH(ROUNDUP((T$1)/10,0)*10,[1]Hugst!$R$4:$W$4,0))))</f>
        <v>#REF!</v>
      </c>
      <c r="U311" s="168" t="e">
        <f ca="1">IF($C311-U$1&lt;År1,0,T310*(1-VLOOKUP($A311,[1]Hugst!$R$5:$W$9,MATCH(ROUNDUP((U$1)/10,0)*10,[1]Hugst!$R$4:$W$4,0))))</f>
        <v>#REF!</v>
      </c>
      <c r="V311" s="168" t="e">
        <f ca="1">IF($C311-V$1&lt;År1,0,U310*(1-VLOOKUP($A311,[1]Hugst!$R$5:$W$9,MATCH(ROUNDUP((V$1)/10,0)*10,[1]Hugst!$R$4:$W$4,0))))</f>
        <v>#REF!</v>
      </c>
      <c r="W311" s="168" t="e">
        <f ca="1">IF($C311-W$1&lt;År1,0,V310*(1-VLOOKUP($A311,[1]Hugst!$R$5:$W$9,MATCH(ROUNDUP((W$1)/10,0)*10,[1]Hugst!$R$4:$W$4,0))))</f>
        <v>#REF!</v>
      </c>
      <c r="X311" s="168" t="e">
        <f ca="1">IF($C311-X$1&lt;År1,0,W310*(1-VLOOKUP($A311,[1]Hugst!$R$5:$W$9,MATCH(ROUNDUP((X$1)/10,0)*10,[1]Hugst!$R$4:$W$4,0))))</f>
        <v>#REF!</v>
      </c>
      <c r="Y311" s="168" t="e">
        <f ca="1">IF($C311-Y$1&lt;År1,0,X310*(1-VLOOKUP($A311,[1]Hugst!$R$5:$W$9,MATCH(ROUNDUP((Y$1)/10,0)*10,[1]Hugst!$R$4:$W$4,0))))</f>
        <v>#REF!</v>
      </c>
      <c r="Z311" s="168" t="e">
        <f ca="1">IF($C311-Z$1&lt;År1,0,Y310*(1-VLOOKUP($A311,[1]Hugst!$R$5:$W$9,MATCH(ROUNDUP((Z$1)/10,0)*10,[1]Hugst!$R$4:$W$4,0))))</f>
        <v>#REF!</v>
      </c>
      <c r="AA311" s="168" t="e">
        <f ca="1">IF($C311-AA$1&lt;År1,0,Z310*(1-VLOOKUP($A311,[1]Hugst!$R$5:$W$9,MATCH(ROUNDUP((AA$1)/10,0)*10,[1]Hugst!$R$4:$W$4,0))))</f>
        <v>#REF!</v>
      </c>
      <c r="AB311" s="168" t="e">
        <f ca="1">IF($C311-AB$1&lt;År1,0,AA310*(1-VLOOKUP($A311,[1]Hugst!$R$5:$W$9,MATCH(ROUNDUP((AB$1)/10,0)*10,[1]Hugst!$R$4:$W$4,0))))</f>
        <v>#REF!</v>
      </c>
      <c r="AC311" s="168" t="e">
        <f ca="1">IF($C311-AC$1&lt;År1,0,AB310*(1-VLOOKUP($A311,[1]Hugst!$R$5:$W$9,MATCH(ROUNDUP((AC$1)/10,0)*10,[1]Hugst!$R$4:$W$4,0))))</f>
        <v>#REF!</v>
      </c>
      <c r="AD311" s="168" t="e">
        <f ca="1">IF($C311-AD$1&lt;År1,0,AC310*(1-VLOOKUP($A311,[1]Hugst!$R$5:$W$9,MATCH(ROUNDUP((AD$1)/10,0)*10,[1]Hugst!$R$4:$W$4,0))))</f>
        <v>#REF!</v>
      </c>
      <c r="AE311" s="168" t="e">
        <f ca="1">IF($C311-AE$1&lt;År1,0,AD310*(1-VLOOKUP($A311,[1]Hugst!$R$5:$W$9,MATCH(ROUNDUP((AE$1)/10,0)*10,[1]Hugst!$R$4:$W$4,0))))</f>
        <v>#REF!</v>
      </c>
      <c r="AF311" s="168" t="e">
        <f ca="1">IF($C311-AF$1&lt;År1,0,AE310*(1-VLOOKUP($A311,[1]Hugst!$R$5:$W$9,MATCH(ROUNDUP((AF$1)/10,0)*10,[1]Hugst!$R$4:$W$4,0))))</f>
        <v>#REF!</v>
      </c>
      <c r="AG311" s="168" t="e">
        <f ca="1">IF($C311-AG$1&lt;År1,0,AF310*(1-VLOOKUP($A311,[1]Hugst!$R$5:$W$9,MATCH(ROUNDUP((AG$1)/10,0)*10,[1]Hugst!$R$4:$W$4,0))))</f>
        <v>#REF!</v>
      </c>
      <c r="AH311" s="168" t="e">
        <f ca="1">IF($C311-AH$1&lt;År1,0,AG310*(1-VLOOKUP($A311,[1]Hugst!$R$5:$W$9,MATCH(ROUNDUP((AH$1)/10,0)*10,[1]Hugst!$R$4:$W$4,0))))</f>
        <v>#REF!</v>
      </c>
      <c r="AI311" s="168" t="e">
        <f ca="1">IF($C311-AI$1&lt;År1,0,AH310*(1-VLOOKUP($A311,[1]Hugst!$R$5:$W$9,MATCH(ROUNDUP((AI$1)/10,0)*10,[1]Hugst!$R$4:$W$4,0))))</f>
        <v>#REF!</v>
      </c>
      <c r="AJ311" s="168" t="e">
        <f ca="1">IF($C311-AJ$1&lt;År1,0,AI310*(1-VLOOKUP($A311,[1]Hugst!$R$5:$W$9,MATCH(ROUNDUP((AJ$1)/10,0)*10,[1]Hugst!$R$4:$W$4,0))))</f>
        <v>#REF!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218331.04510476126</v>
      </c>
      <c r="J5" s="10">
        <f>SUMIFS('Resultat-Produktion &amp; forbrug'!$N$3:$N$1000,'Resultat-Produktion &amp; forbrug'!$A$3:$A$1000,Adfærd!$G5,'Resultat-Produktion &amp; forbrug'!$D$3:$D$1000,Adfærd!J$4)</f>
        <v>219549.23701107962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0.90998641975055194</v>
      </c>
      <c r="AC3" s="230">
        <f>SUM(E12:E14)/SUM(E12:E15)</f>
        <v>0.90379392387975288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0.45559062484688517</v>
      </c>
      <c r="AC5" s="346">
        <f t="shared" si="0"/>
        <v>0.44545785374047597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0.36708526842458561</v>
      </c>
      <c r="AC6" s="346">
        <f t="shared" si="0"/>
        <v>0.36773685027684555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15533219.712531522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1725913.3013923876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0.45559062484688517</v>
      </c>
      <c r="L12" s="131">
        <f t="shared" ref="L12:L28" si="3">E12/E$29</f>
        <v>0.44545785374047597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12515657.295601794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1390628.5884001981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0.36708526842458561</v>
      </c>
      <c r="L13" s="134">
        <f t="shared" si="3"/>
        <v>0.36773685027684555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8138.6352546285043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904.2928060698332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2.3870684826956569E-4</v>
      </c>
      <c r="L14" s="134">
        <f t="shared" si="3"/>
        <v>2.5176075569708023E-4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8.1400653667585435E-2</v>
      </c>
      <c r="L15" s="134">
        <f t="shared" si="3"/>
        <v>8.6588867707536155E-2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4.4156160403310794E-2</v>
      </c>
      <c r="L16" s="134">
        <f t="shared" si="3"/>
        <v>4.7253790366969639E-2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#REF!</v>
      </c>
      <c r="G18" s="239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#REF!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1.0676003594886088E-2</v>
      </c>
      <c r="L18" s="134">
        <f t="shared" si="3"/>
        <v>1.1076492157917487E-2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2.1292701761761186E-2</v>
      </c>
      <c r="L19" s="134">
        <f t="shared" si="3"/>
        <v>2.1658075753557944E-2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2083427.3984942678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1854256.1997123621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2.2271505294690318E-3</v>
      </c>
      <c r="L20" s="134">
        <f t="shared" si="3"/>
        <v>2.2745664428001373E-3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17371.896185037098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56573.790426944033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1.1104369458437267E-4</v>
      </c>
      <c r="L21" s="134">
        <f t="shared" si="3"/>
        <v>1.1340780878712197E-4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22471048.582360644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23131696.69548459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2.512913529029397E-3</v>
      </c>
      <c r="L22" s="134">
        <f t="shared" si="3"/>
        <v>2.5664133210391575E-3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945982.65677317698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1067115.4749669973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9.6796900023513391E-3</v>
      </c>
      <c r="L23" s="134">
        <f t="shared" si="3"/>
        <v>9.8857700746906273E-3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4395047.4696619669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4413356.1037832759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8.4016023015566694E-4</v>
      </c>
      <c r="L24" s="134">
        <f t="shared" si="3"/>
        <v>8.5804719564371609E-4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2.2877464811360454E-6</v>
      </c>
      <c r="L25" s="134">
        <f t="shared" si="3"/>
        <v>2.3364524789739869E-6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4.1866347206451458E-3</v>
      </c>
      <c r="L26" s="134">
        <f t="shared" si="3"/>
        <v>4.2757679455603182E-3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34094686.908344358</v>
      </c>
      <c r="E29" s="142">
        <f>SUM(E12:E28)</f>
        <v>33383944.549239181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9.022786716436948E-2</v>
      </c>
      <c r="E30" s="146">
        <f>SUMPRODUCT(E12:E28,$H$12:$H$28)/E29</f>
        <v>9.1479399204206266E-2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1.3143807456120777E-2</v>
      </c>
      <c r="E31" s="146">
        <f>SUM(E21:E24)/E29</f>
        <v>1.3423638400160623E-2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713456580.64466953</v>
      </c>
      <c r="E32" s="123">
        <f>SUMPRODUCT(E12:E28,$I$12:$I$28)</f>
        <v>708315568.79658866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25.613091245143639</v>
      </c>
      <c r="E33" s="123">
        <f>E32*[1]Energiindhold!$C$10</f>
        <v>25.428528919797536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13567349.858292963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1965869.8542385614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11685147.040202204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830510.25539958803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7508.4535219909349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630.18173263756921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 t="e">
        <f ca="1">SUMIFS('Resultater - Vestdanmark'!H$3:H$504,'Resultater - Vestdanmark'!$F$3:$F$504,$A45)/SUMIFS('Resultater - Danmark'!H$3:H$504,'Resultater - Danmark'!$F$3:$F$504,$A45)*C18</f>
        <v>#REF!</v>
      </c>
      <c r="D45" s="133" t="e">
        <f ca="1">SUMIFS('Resultater - Vestdanmark'!I$3:I$504,'Resultater - Vestdanmark'!$F$3:$F$504,$A45)/SUMIFS('Resultater - Danmark'!I$3:I$504,'Resultater - Danmark'!$F$3:$F$504,$A45)*D18</f>
        <v>#REF!</v>
      </c>
      <c r="E45" s="133" t="e">
        <f ca="1">SUMIFS('Resultater - Vestdanmark'!J$3:J$504,'Resultater - Vestdanmark'!$F$3:$F$504,$A45)/SUMIFS('Resultater - Danmark'!J$3:J$504,'Resultater - Danmark'!$F$3:$F$504,$A45)*E18</f>
        <v>#REF!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 t="e">
        <f ca="1">SUMIFS('Resultater - Østdanmark'!H$3:H$504,'Resultater - Østdanmark'!$F$3:$F$504,$A45)/SUMIFS('Resultater - Danmark'!H$3:H$504,'Resultater - Danmark'!$F$3:$F$504,$A45)*C18</f>
        <v>#REF!</v>
      </c>
      <c r="L45" s="133" t="e">
        <f ca="1">SUMIFS('Resultater - Østdanmark'!I$3:I$504,'Resultater - Østdanmark'!$F$3:$F$504,$A45)/SUMIFS('Resultater - Danmark'!I$3:I$504,'Resultater - Danmark'!$F$3:$F$504,$A45)*D18</f>
        <v>#REF!</v>
      </c>
      <c r="M45" s="133" t="e">
        <f ca="1">SUMIFS('Resultater - Østdanmark'!J$3:J$504,'Resultater - Østdanmark'!$F$3:$F$504,$A45)/SUMIFS('Resultater - Danmark'!J$3:J$504,'Resultater - Danmark'!$F$3:$F$504,$A45)*E18</f>
        <v>#REF!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56395.5240148628</v>
      </c>
      <c r="E47" s="133">
        <f>SUMIFS('Resultater - Vestdanmark'!J$3:J$504,'Resultater - Vestdanmark'!$F$3:$F$504,$A47)/SUMIFS('Resultater - Danmark'!J$3:J$504,'Resultater - Danmark'!$F$3:$F$504,$A47)*E20</f>
        <v>55765.563352610865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19538.475985137196</v>
      </c>
      <c r="M47" s="133">
        <f>SUMIFS('Resultater - Østdanmark'!J$3:J$504,'Resultater - Østdanmark'!$F$3:$F$504,$A47)/SUMIFS('Resultater - Danmark'!J$3:J$504,'Resultater - Danmark'!$F$3:$F$504,$A47)*E20</f>
        <v>20168.436647389117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 t="e">
        <f ca="1">SUM(C39:C55)</f>
        <v>#REF!</v>
      </c>
      <c r="D56" s="142" t="e">
        <f ca="1">SUM(D39:D55)</f>
        <v>#REF!</v>
      </c>
      <c r="E56" s="142" t="e">
        <f ca="1">SUM(E39:E55)</f>
        <v>#REF!</v>
      </c>
      <c r="F56" s="143"/>
      <c r="G56" s="143"/>
      <c r="I56" s="123" t="s">
        <v>104</v>
      </c>
      <c r="J56" s="123" t="s">
        <v>139</v>
      </c>
      <c r="K56" s="142" t="e">
        <f ca="1">SUM(K39:K55)</f>
        <v>#REF!</v>
      </c>
      <c r="L56" s="142" t="e">
        <f ca="1">SUM(L39:L55)</f>
        <v>#REF!</v>
      </c>
      <c r="M56" s="142" t="e">
        <f ca="1">SUM(M39:M55)</f>
        <v>#REF!</v>
      </c>
      <c r="N56" s="143"/>
      <c r="O56" s="143"/>
    </row>
    <row r="57" spans="1:15" hidden="1" x14ac:dyDescent="0.2">
      <c r="A57" s="145" t="s">
        <v>123</v>
      </c>
      <c r="C57" s="146" t="e">
        <f ca="1">SUMPRODUCT(C39:C55,$F$39:$F$55)/C56</f>
        <v>#REF!</v>
      </c>
      <c r="D57" s="146" t="e">
        <f ca="1">SUMPRODUCT(D39:D55,$F$39:$F$55)/D56</f>
        <v>#REF!</v>
      </c>
      <c r="E57" s="146" t="e">
        <f ca="1">SUMPRODUCT(E39:E55,$F$39:$F$55)/E56</f>
        <v>#REF!</v>
      </c>
      <c r="I57" s="145" t="s">
        <v>123</v>
      </c>
      <c r="K57" s="146" t="e">
        <f ca="1">SUMPRODUCT(K39:K55,$N$39:$N$55)/K56</f>
        <v>#REF!</v>
      </c>
      <c r="L57" s="146" t="e">
        <f ca="1">SUMPRODUCT(L39:L55,$N$39:$N$55)/L56</f>
        <v>#REF!</v>
      </c>
      <c r="M57" s="146" t="e">
        <f ca="1">SUMPRODUCT(M39:M55,$N$39:$N$55)/M56</f>
        <v>#REF!</v>
      </c>
    </row>
    <row r="58" spans="1:15" hidden="1" x14ac:dyDescent="0.2">
      <c r="A58" s="145" t="s">
        <v>160</v>
      </c>
      <c r="C58" s="146" t="e">
        <f ca="1">SUM(C48:C51)/C56</f>
        <v>#REF!</v>
      </c>
      <c r="D58" s="146" t="e">
        <f ca="1">SUM(D48:D51)/D56</f>
        <v>#REF!</v>
      </c>
      <c r="E58" s="146" t="e">
        <f ca="1">SUM(E48:E51)/E56</f>
        <v>#REF!</v>
      </c>
      <c r="I58" s="145" t="s">
        <v>160</v>
      </c>
      <c r="K58" s="146" t="e">
        <f ca="1">SUM(K48:K51)/K56</f>
        <v>#REF!</v>
      </c>
      <c r="L58" s="146" t="e">
        <f ca="1">SUM(L48:L51)/L56</f>
        <v>#REF!</v>
      </c>
      <c r="M58" s="146" t="e">
        <f ca="1">SUM(M48:M51)/M56</f>
        <v>#REF!</v>
      </c>
    </row>
    <row r="59" spans="1:15" hidden="1" x14ac:dyDescent="0.2">
      <c r="A59" s="123" t="s">
        <v>142</v>
      </c>
      <c r="B59" s="123" t="s">
        <v>143</v>
      </c>
      <c r="C59" s="123" t="e">
        <f ca="1">SUMPRODUCT(C39:C55,$I$12:$I$28)</f>
        <v>#REF!</v>
      </c>
      <c r="D59" s="123" t="e">
        <f ca="1">SUMPRODUCT(D39:D55,$I$12:$I$28)</f>
        <v>#REF!</v>
      </c>
      <c r="E59" s="123" t="e">
        <f ca="1">SUMPRODUCT(E39:E55,$I$12:$I$28)</f>
        <v>#REF!</v>
      </c>
      <c r="I59" s="123" t="s">
        <v>142</v>
      </c>
      <c r="J59" s="123" t="s">
        <v>143</v>
      </c>
      <c r="K59" s="123" t="e">
        <f ca="1">SUMPRODUCT(K39:K55,$I$12:$I$28)</f>
        <v>#REF!</v>
      </c>
      <c r="L59" s="123" t="e">
        <f ca="1">SUMPRODUCT(L39:L55,$I$12:$I$28)</f>
        <v>#REF!</v>
      </c>
      <c r="M59" s="123" t="e">
        <f ca="1">SUMPRODUCT(M39:M55,$I$12:$I$28)</f>
        <v>#REF!</v>
      </c>
    </row>
    <row r="60" spans="1:15" hidden="1" x14ac:dyDescent="0.2">
      <c r="A60" s="123" t="s">
        <v>142</v>
      </c>
      <c r="B60" s="123" t="s">
        <v>122</v>
      </c>
      <c r="C60" s="123" t="e">
        <f ca="1">C59*[1]Energiindhold!$C$10</f>
        <v>#REF!</v>
      </c>
      <c r="D60" s="123" t="e">
        <f ca="1">D59*[1]Energiindhold!$C$10</f>
        <v>#REF!</v>
      </c>
      <c r="E60" s="123" t="e">
        <f ca="1">E59*[1]Energiindhold!$C$10</f>
        <v>#REF!</v>
      </c>
      <c r="I60" s="123" t="s">
        <v>142</v>
      </c>
      <c r="J60" s="123" t="s">
        <v>122</v>
      </c>
      <c r="K60" s="123" t="e">
        <f ca="1">K59*[1]Energiindhold!$C$10</f>
        <v>#REF!</v>
      </c>
      <c r="L60" s="123" t="e">
        <f ca="1">L59*[1]Energiindhold!$C$10</f>
        <v>#REF!</v>
      </c>
      <c r="M60" s="123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4" t="s">
        <v>349</v>
      </c>
    </row>
    <row r="3" spans="1:10" x14ac:dyDescent="0.25">
      <c r="A3" s="436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5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5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2083427.3984942678</v>
      </c>
      <c r="J4" s="435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1854256.1997123621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5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5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154345.60798437634</v>
      </c>
      <c r="J5" s="435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154829.65482897466</v>
      </c>
    </row>
    <row r="6" spans="1:10" x14ac:dyDescent="0.25">
      <c r="A6" s="306"/>
      <c r="G6" s="2" t="str">
        <f t="shared" si="0"/>
        <v>Træ til energi</v>
      </c>
      <c r="H6" s="435" t="e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#REF!</v>
      </c>
      <c r="I6" s="435" t="e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#REF!</v>
      </c>
      <c r="J6" s="435" t="e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#REF!</v>
      </c>
    </row>
    <row r="7" spans="1:10" ht="15.75" x14ac:dyDescent="0.25">
      <c r="A7" s="224" t="s">
        <v>292</v>
      </c>
      <c r="G7" s="2" t="str">
        <f t="shared" si="0"/>
        <v>Pil &amp; poppel</v>
      </c>
      <c r="H7" s="435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5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196601.20651859304</v>
      </c>
      <c r="J7" s="435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198579.43612733553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5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5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5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5" t="e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#REF!</v>
      </c>
      <c r="I9" s="435" t="e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#REF!</v>
      </c>
      <c r="J9" s="435" t="e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#REF!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6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8" t="e">
        <f ca="1">SUMIFS('Forbrug af biomasse'!$E$2:$E$409,'Forbrug af biomasse'!$D$2:$D$409,'Forbrug til andet'!B$15,'Forbrug af biomasse'!$C$2:$C$409,'Forbrug til andet'!$A20,'Forbrug af biomasse'!$A$2:$A$409,"Materialer")</f>
        <v>#REF!</v>
      </c>
      <c r="C20" s="348" t="e">
        <f ca="1">SUMIFS('Forbrug af biomasse'!$E$2:$E$409,'Forbrug af biomasse'!$D$2:$D$409,'Forbrug til andet'!C$15,'Forbrug af biomasse'!$C$2:$C$409,'Forbrug til andet'!$A20,'Forbrug af biomasse'!$A$2:$A$409,"Materialer")</f>
        <v>#REF!</v>
      </c>
      <c r="D20" s="348" t="e">
        <f ca="1">SUMIFS('Forbrug af biomasse'!$E$2:$E$409,'Forbrug af biomasse'!$D$2:$D$409,'Forbrug til andet'!D$15,'Forbrug af biomasse'!$C$2:$C$409,'Forbrug til andet'!$A20,'Forbrug af biomasse'!$A$2:$A$409,"Materialer")</f>
        <v>#REF!</v>
      </c>
    </row>
    <row r="21" spans="1:4" x14ac:dyDescent="0.25">
      <c r="A21" s="12"/>
      <c r="B21" s="433"/>
      <c r="C21" s="433"/>
      <c r="D21" s="433"/>
    </row>
    <row r="22" spans="1:4" ht="15.75" x14ac:dyDescent="0.25">
      <c r="A22" s="434" t="s">
        <v>348</v>
      </c>
    </row>
    <row r="23" spans="1:4" x14ac:dyDescent="0.25">
      <c r="A23" s="436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2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2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2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2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#REF!</v>
      </c>
      <c r="I186" s="107" t="e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#REF!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#REF!</v>
      </c>
      <c r="I187" s="107" t="e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#REF!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#REF!</v>
      </c>
      <c r="I188" s="107" t="e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#REF!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#REF!</v>
      </c>
      <c r="I189" s="107" t="e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#REF!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#REF!</v>
      </c>
      <c r="I190" s="107" t="e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#REF!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#REF!</v>
      </c>
      <c r="I191" s="107" t="e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#REF!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#REF!</v>
      </c>
      <c r="I192" s="107" t="e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#REF!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#REF!</v>
      </c>
      <c r="I193" s="107" t="e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#REF!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#REF!</v>
      </c>
      <c r="I194" s="107" t="e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#REF!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#REF!</v>
      </c>
      <c r="I195" s="107" t="e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#REF!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#REF!</v>
      </c>
      <c r="I196" s="107" t="e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#REF!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#REF!</v>
      </c>
      <c r="I197" s="107" t="e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#REF!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#REF!</v>
      </c>
      <c r="I198" s="107" t="e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#REF!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#REF!</v>
      </c>
      <c r="I199" s="107" t="e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#REF!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#REF!</v>
      </c>
      <c r="I200" s="107" t="e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#REF!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#REF!</v>
      </c>
      <c r="I201" s="107" t="e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#REF!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#REF!</v>
      </c>
      <c r="I202" s="107" t="e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#REF!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#REF!</v>
      </c>
      <c r="I203" s="107" t="e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#REF!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#REF!</v>
      </c>
      <c r="I204" s="107" t="e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#REF!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#REF!</v>
      </c>
      <c r="I205" s="107" t="e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#REF!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 t="e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#REF!</v>
      </c>
      <c r="H207" s="107" t="e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#REF!</v>
      </c>
      <c r="I207" s="107" t="e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#REF!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 t="e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#REF!</v>
      </c>
      <c r="H208" s="107" t="e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#REF!</v>
      </c>
      <c r="I208" s="107" t="e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#REF!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 t="e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#REF!</v>
      </c>
      <c r="H209" s="107" t="e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#REF!</v>
      </c>
      <c r="I209" s="107" t="e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#REF!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 t="e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#REF!</v>
      </c>
      <c r="H210" s="107" t="e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#REF!</v>
      </c>
      <c r="I210" s="107" t="e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#REF!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 t="e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#REF!</v>
      </c>
      <c r="H211" s="107" t="e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#REF!</v>
      </c>
      <c r="I211" s="107" t="e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#REF!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 t="e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#REF!</v>
      </c>
      <c r="H212" s="107" t="e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#REF!</v>
      </c>
      <c r="I212" s="107" t="e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#REF!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 t="e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#REF!</v>
      </c>
      <c r="H213" s="107" t="e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#REF!</v>
      </c>
      <c r="I213" s="107" t="e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#REF!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 t="e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#REF!</v>
      </c>
      <c r="H214" s="107" t="e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#REF!</v>
      </c>
      <c r="I214" s="107" t="e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#REF!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 t="e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#REF!</v>
      </c>
      <c r="H215" s="107" t="e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#REF!</v>
      </c>
      <c r="I215" s="107" t="e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#REF!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 t="e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#REF!</v>
      </c>
      <c r="H216" s="107" t="e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#REF!</v>
      </c>
      <c r="I216" s="107" t="e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#REF!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 t="e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#REF!</v>
      </c>
      <c r="H217" s="107" t="e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#REF!</v>
      </c>
      <c r="I217" s="107" t="e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#REF!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 t="e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#REF!</v>
      </c>
      <c r="H218" s="107" t="e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#REF!</v>
      </c>
      <c r="I218" s="107" t="e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#REF!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 t="e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#REF!</v>
      </c>
      <c r="H219" s="107" t="e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#REF!</v>
      </c>
      <c r="I219" s="107" t="e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#REF!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 t="e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#REF!</v>
      </c>
      <c r="H220" s="107" t="e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#REF!</v>
      </c>
      <c r="I220" s="107" t="e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#REF!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 t="e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#REF!</v>
      </c>
      <c r="H221" s="107" t="e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#REF!</v>
      </c>
      <c r="I221" s="107" t="e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#REF!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 t="e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#REF!</v>
      </c>
      <c r="H222" s="107" t="e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#REF!</v>
      </c>
      <c r="I222" s="107" t="e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#REF!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 t="e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#REF!</v>
      </c>
      <c r="H223" s="107" t="e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#REF!</v>
      </c>
      <c r="I223" s="107" t="e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#REF!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 t="e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#REF!</v>
      </c>
      <c r="H224" s="107" t="e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#REF!</v>
      </c>
      <c r="I224" s="107" t="e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#REF!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 t="e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#REF!</v>
      </c>
      <c r="H225" s="107" t="e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#REF!</v>
      </c>
      <c r="I225" s="107" t="e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#REF!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 t="e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#REF!</v>
      </c>
      <c r="H226" s="107" t="e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#REF!</v>
      </c>
      <c r="I226" s="107" t="e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#REF!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56395.5240148628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55765.563352610865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19538.475985137196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20168.436647389117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5718311.2555674212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1792000.0223123315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5718311.2555674212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1792000.0223123315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701872.07302810857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219952.13522212644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701872.07302810845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219952.13522212638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 t="e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 t="e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 t="e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1418895.3547153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118975.23871053761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154113.19774513159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 t="e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 t="e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664532.04377896746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35370.36927383874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42488.00877346145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 t="e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 t="e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1226107.8204227064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118611.40079884419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154949.74904422625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 t="e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 t="e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628148.37928965548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36218.254030130476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43629.687083109289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 t="e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 t="e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#REF!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 t="e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#REF!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 t="e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 t="e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1507483.3175881065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1298349.6711335778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834.27261355454812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1443229.1767579557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1273540.6502549821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861.55317224824194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 t="e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 t="e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 t="e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 t="e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218429.98380428454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92278.917266620876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70.020192515285444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209119.74416372692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90515.640673249072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72.309839736855295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 t="e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#REF!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 t="e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#REF!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371797.62097043003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370660.6274963881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110532.40398074606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113182.04384415773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 t="e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#REF!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 t="e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#REF!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 t="e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#REF!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 t="e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#REF!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 t="e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#REF!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 t="e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#REF!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 t="e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#REF!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 t="e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#REF!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 t="e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#REF!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 t="e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#REF!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 t="e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#REF!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 t="e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#REF!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 t="e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#REF!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 t="e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#REF!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 t="e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#REF!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 t="e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#REF!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 t="e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#REF!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 t="e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#REF!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85546875" bestFit="1" customWidth="1"/>
    <col min="8" max="8" width="14.85546875" bestFit="1" customWidth="1"/>
    <col min="9" max="9" width="20" bestFit="1" customWidth="1"/>
    <col min="10" max="10" width="16.85546875" bestFit="1" customWidth="1"/>
    <col min="11" max="13" width="14.42578125" bestFit="1" customWidth="1"/>
    <col min="14" max="14" width="15.28515625" bestFit="1" customWidth="1"/>
    <col min="15" max="15" width="13.42578125" bestFit="1" customWidth="1"/>
    <col min="16" max="16" width="14.42578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64496179.290368237</v>
      </c>
      <c r="D5" s="98">
        <v>0</v>
      </c>
      <c r="E5" s="98">
        <v>6498776.6857314091</v>
      </c>
      <c r="F5" s="98">
        <v>19056.945824454193</v>
      </c>
      <c r="G5" s="98">
        <v>91166621.787218571</v>
      </c>
      <c r="H5" s="98">
        <v>11154823.315793695</v>
      </c>
      <c r="I5" s="98">
        <v>2948427</v>
      </c>
      <c r="J5" s="98">
        <v>2162322.2576163979</v>
      </c>
      <c r="K5" s="98">
        <v>23161857.644517668</v>
      </c>
      <c r="L5" s="98">
        <v>41596848.793284304</v>
      </c>
      <c r="M5" s="98">
        <v>23331885.356517475</v>
      </c>
      <c r="N5" s="98">
        <v>605047.78132287296</v>
      </c>
      <c r="O5" s="98">
        <v>1644497.9248029687</v>
      </c>
      <c r="P5" s="98">
        <v>15500431.930417262</v>
      </c>
      <c r="Q5" s="98">
        <v>21977237.079569284</v>
      </c>
      <c r="R5" s="98">
        <v>51439622.223140746</v>
      </c>
      <c r="S5" s="98">
        <v>241276.5</v>
      </c>
      <c r="T5" s="98">
        <v>5003247.4634568831</v>
      </c>
      <c r="U5" s="98">
        <v>363847014.7888869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31343245.674840968</v>
      </c>
      <c r="D7" s="98">
        <v>0</v>
      </c>
      <c r="E7" s="98">
        <v>3010980.9280510279</v>
      </c>
      <c r="F7" s="98">
        <v>9042.9280606983375</v>
      </c>
      <c r="G7" s="98">
        <v>36296483.567630656</v>
      </c>
      <c r="H7" s="98">
        <v>3857832.553697275</v>
      </c>
      <c r="I7" s="98">
        <v>982809</v>
      </c>
      <c r="J7" s="98">
        <v>725968.40288562409</v>
      </c>
      <c r="K7" s="98">
        <v>6993509.1072690254</v>
      </c>
      <c r="L7" s="98">
        <v>13906285.884001991</v>
      </c>
      <c r="M7" s="98">
        <v>7627415.7043524273</v>
      </c>
      <c r="N7" s="98">
        <v>196601.20651859304</v>
      </c>
      <c r="O7" s="98">
        <v>482330.02495117608</v>
      </c>
      <c r="P7" s="98">
        <v>6435644.6271964246</v>
      </c>
      <c r="Q7" s="98">
        <v>7317965.0882689338</v>
      </c>
      <c r="R7" s="98">
        <v>17259133.013923913</v>
      </c>
      <c r="S7" s="98">
        <v>120600</v>
      </c>
      <c r="T7" s="98">
        <v>1641575.358461577</v>
      </c>
      <c r="U7" s="98">
        <v>138571418.04185304</v>
      </c>
    </row>
    <row r="8" spans="1:21" x14ac:dyDescent="0.25">
      <c r="A8" s="79">
        <v>2050</v>
      </c>
      <c r="B8" s="98">
        <v>369776.8151095995</v>
      </c>
      <c r="C8" s="98">
        <v>30689860.22411558</v>
      </c>
      <c r="D8" s="98">
        <v>0</v>
      </c>
      <c r="E8" s="98">
        <v>3155035.8347045756</v>
      </c>
      <c r="F8" s="98">
        <v>9338.6301198509736</v>
      </c>
      <c r="G8" s="98">
        <v>36957131.680754602</v>
      </c>
      <c r="H8" s="98">
        <v>3625241.4712972497</v>
      </c>
      <c r="I8" s="98">
        <v>982809</v>
      </c>
      <c r="J8" s="98">
        <v>723031.88507187623</v>
      </c>
      <c r="K8" s="98">
        <v>7056262.6880902732</v>
      </c>
      <c r="L8" s="98">
        <v>13640562.909282314</v>
      </c>
      <c r="M8" s="98">
        <v>7748548.5225462476</v>
      </c>
      <c r="N8" s="98">
        <v>198579.43612733553</v>
      </c>
      <c r="O8" s="98">
        <v>483842.67134054581</v>
      </c>
      <c r="P8" s="98">
        <v>6453953.2613177337</v>
      </c>
      <c r="Q8" s="98">
        <v>7622114.0896216901</v>
      </c>
      <c r="R8" s="98">
        <v>16523489.209216831</v>
      </c>
      <c r="S8" s="98">
        <v>120600</v>
      </c>
      <c r="T8" s="98">
        <v>1750479.8979828311</v>
      </c>
      <c r="U8" s="98">
        <v>138110658.22669911</v>
      </c>
    </row>
    <row r="9" spans="1:21" x14ac:dyDescent="0.25">
      <c r="A9" s="78" t="s">
        <v>339</v>
      </c>
      <c r="B9" s="98"/>
      <c r="C9" s="98">
        <v>65062728.84579356</v>
      </c>
      <c r="D9" s="98"/>
      <c r="E9" s="98">
        <v>1990903.880093025</v>
      </c>
      <c r="F9" s="98">
        <v>6279.6558180549309</v>
      </c>
      <c r="G9" s="98">
        <v>41219273.95581004</v>
      </c>
      <c r="H9" s="98">
        <v>5093843.1983122341</v>
      </c>
      <c r="I9" s="98"/>
      <c r="J9" s="98"/>
      <c r="K9" s="98">
        <v>19441203.466892187</v>
      </c>
      <c r="L9" s="98">
        <v>12451175.212661764</v>
      </c>
      <c r="M9" s="98">
        <v>19054221.142737754</v>
      </c>
      <c r="N9" s="98"/>
      <c r="O9" s="98"/>
      <c r="P9" s="98">
        <v>4968317.8095545713</v>
      </c>
      <c r="Q9" s="98"/>
      <c r="R9" s="98">
        <v>18120392.888980739</v>
      </c>
      <c r="S9" s="98">
        <v>0</v>
      </c>
      <c r="T9" s="98"/>
      <c r="U9" s="98">
        <v>187408340.05665392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28521927.915010508</v>
      </c>
      <c r="D11" s="98"/>
      <c r="E11" s="98">
        <v>569935.67566680163</v>
      </c>
      <c r="F11" s="98">
        <v>904.29280606983355</v>
      </c>
      <c r="G11" s="98">
        <v>13739757.985270012</v>
      </c>
      <c r="H11" s="98">
        <v>1698471.1552030074</v>
      </c>
      <c r="I11" s="98"/>
      <c r="J11" s="98"/>
      <c r="K11" s="98">
        <v>6420183.3285955302</v>
      </c>
      <c r="L11" s="98">
        <v>1390628.5884001986</v>
      </c>
      <c r="M11" s="98">
        <v>6351407.0475792503</v>
      </c>
      <c r="N11" s="98"/>
      <c r="O11" s="98"/>
      <c r="P11" s="98">
        <v>2011952.157534458</v>
      </c>
      <c r="Q11" s="98"/>
      <c r="R11" s="98">
        <v>1725913.3013923911</v>
      </c>
      <c r="S11" s="98">
        <v>0</v>
      </c>
      <c r="T11" s="98"/>
      <c r="U11" s="98">
        <v>62431081.447458223</v>
      </c>
    </row>
    <row r="12" spans="1:21" x14ac:dyDescent="0.25">
      <c r="A12" s="79">
        <v>2050</v>
      </c>
      <c r="B12" s="98"/>
      <c r="C12" s="98">
        <v>27737309.195274569</v>
      </c>
      <c r="D12" s="98"/>
      <c r="E12" s="98">
        <v>597203.21156908036</v>
      </c>
      <c r="F12" s="98">
        <v>933.86301198509727</v>
      </c>
      <c r="G12" s="98">
        <v>13739757.985270012</v>
      </c>
      <c r="H12" s="98">
        <v>1695051.2715848875</v>
      </c>
      <c r="I12" s="98"/>
      <c r="J12" s="98"/>
      <c r="K12" s="98">
        <v>6420183.3285955293</v>
      </c>
      <c r="L12" s="98">
        <v>1364056.2909282311</v>
      </c>
      <c r="M12" s="98">
        <v>6351407.0475792503</v>
      </c>
      <c r="N12" s="98"/>
      <c r="O12" s="98"/>
      <c r="P12" s="98">
        <v>2011952.1575344577</v>
      </c>
      <c r="Q12" s="98"/>
      <c r="R12" s="98">
        <v>1652348.9209216826</v>
      </c>
      <c r="S12" s="98">
        <v>0</v>
      </c>
      <c r="T12" s="98"/>
      <c r="U12" s="98">
        <v>61570203.272269689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3840095.3813778022</v>
      </c>
      <c r="F13" s="98">
        <v>20984.90236249438</v>
      </c>
      <c r="G13" s="98">
        <v>257031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29145673.580622546</v>
      </c>
      <c r="M13" s="98">
        <v>990078</v>
      </c>
      <c r="N13" s="98"/>
      <c r="O13" s="98"/>
      <c r="P13" s="98">
        <v>85934.999999999985</v>
      </c>
      <c r="Q13" s="98">
        <v>8334841.759060693</v>
      </c>
      <c r="R13" s="98">
        <v>33319229.334160008</v>
      </c>
      <c r="S13" s="98">
        <v>0</v>
      </c>
      <c r="T13" s="98"/>
      <c r="U13" s="98">
        <v>80140822.957583547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1505490.464025514</v>
      </c>
      <c r="F15" s="98">
        <v>8138.6352546285043</v>
      </c>
      <c r="G15" s="98">
        <v>85677</v>
      </c>
      <c r="H15" s="98">
        <v>75934</v>
      </c>
      <c r="I15" s="98">
        <v>78</v>
      </c>
      <c r="J15" s="98">
        <v>725967.99999999977</v>
      </c>
      <c r="K15" s="98">
        <v>3785.9999999999995</v>
      </c>
      <c r="L15" s="98">
        <v>12515657.295601793</v>
      </c>
      <c r="M15" s="98">
        <v>330026</v>
      </c>
      <c r="N15" s="98"/>
      <c r="O15" s="98"/>
      <c r="P15" s="98">
        <v>28644.999999999996</v>
      </c>
      <c r="Q15" s="98">
        <v>2775329.8009308982</v>
      </c>
      <c r="R15" s="98">
        <v>15533219.712531526</v>
      </c>
      <c r="S15" s="98">
        <v>0</v>
      </c>
      <c r="T15" s="98"/>
      <c r="U15" s="98">
        <v>33951944.908344358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1577517.9173522878</v>
      </c>
      <c r="F16" s="98">
        <v>8404.7671078658768</v>
      </c>
      <c r="G16" s="98">
        <v>85677.000000000058</v>
      </c>
      <c r="H16" s="98">
        <v>75933.999999999985</v>
      </c>
      <c r="I16" s="98">
        <v>78</v>
      </c>
      <c r="J16" s="98">
        <v>723032.00000000023</v>
      </c>
      <c r="K16" s="98">
        <v>3786.0000000000005</v>
      </c>
      <c r="L16" s="98">
        <v>12276506.618354084</v>
      </c>
      <c r="M16" s="98">
        <v>330026</v>
      </c>
      <c r="N16" s="98"/>
      <c r="O16" s="98"/>
      <c r="P16" s="98">
        <v>28644.999999999996</v>
      </c>
      <c r="Q16" s="98">
        <v>2890677.9581297943</v>
      </c>
      <c r="R16" s="98">
        <v>14871140.288295148</v>
      </c>
      <c r="S16" s="98">
        <v>0</v>
      </c>
      <c r="T16" s="98"/>
      <c r="U16" s="98">
        <v>33241202.549239181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1644497.9248029687</v>
      </c>
      <c r="P29" s="98"/>
      <c r="Q29" s="98"/>
      <c r="R29" s="98"/>
      <c r="S29" s="98">
        <v>0</v>
      </c>
      <c r="T29" s="98"/>
      <c r="U29" s="98">
        <v>3302880.2067910978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482330.02495117608</v>
      </c>
      <c r="P31" s="98"/>
      <c r="Q31" s="98"/>
      <c r="R31" s="98"/>
      <c r="S31" s="98">
        <v>0</v>
      </c>
      <c r="T31" s="98"/>
      <c r="U31" s="98">
        <v>1034497.9074396342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483842.67134054581</v>
      </c>
      <c r="P32" s="98"/>
      <c r="Q32" s="98"/>
      <c r="R32" s="98"/>
      <c r="S32" s="98">
        <v>0</v>
      </c>
      <c r="T32" s="98"/>
      <c r="U32" s="98">
        <v>1059562.2404083456</v>
      </c>
    </row>
    <row r="33" spans="1:21" x14ac:dyDescent="0.25">
      <c r="A33" s="78" t="s">
        <v>342</v>
      </c>
      <c r="B33" s="98">
        <v>-370459.88762915437</v>
      </c>
      <c r="C33" s="98">
        <v>9004397.8609129861</v>
      </c>
      <c r="D33" s="98">
        <v>0</v>
      </c>
      <c r="E33" s="98">
        <v>3268087.5012847767</v>
      </c>
      <c r="F33" s="98">
        <v>0</v>
      </c>
      <c r="G33" s="98">
        <v>49690316.83140853</v>
      </c>
      <c r="H33" s="98">
        <v>5833178.1174814608</v>
      </c>
      <c r="I33" s="98">
        <v>2948193</v>
      </c>
      <c r="J33" s="98">
        <v>-282331.74238360202</v>
      </c>
      <c r="K33" s="98">
        <v>2050913.8956373536</v>
      </c>
      <c r="L33" s="98">
        <v>0</v>
      </c>
      <c r="M33" s="98">
        <v>3287586.2137797251</v>
      </c>
      <c r="N33" s="98">
        <v>605047.78132287296</v>
      </c>
      <c r="O33" s="98">
        <v>0</v>
      </c>
      <c r="P33" s="98">
        <v>10446179.120862691</v>
      </c>
      <c r="Q33" s="98">
        <v>13642395.32050859</v>
      </c>
      <c r="R33" s="98">
        <v>0</v>
      </c>
      <c r="S33" s="98">
        <v>241276.5</v>
      </c>
      <c r="T33" s="98">
        <v>5003247.4634568831</v>
      </c>
      <c r="U33" s="98">
        <v>105368027.9766431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2821317.7598304613</v>
      </c>
      <c r="D35" s="98">
        <v>0</v>
      </c>
      <c r="E35" s="98">
        <v>935554.7883587121</v>
      </c>
      <c r="F35" s="98">
        <v>0</v>
      </c>
      <c r="G35" s="98">
        <v>22471048.58236064</v>
      </c>
      <c r="H35" s="98">
        <v>2083427.3984942674</v>
      </c>
      <c r="I35" s="98">
        <v>982731</v>
      </c>
      <c r="J35" s="98">
        <v>0.40288562423666008</v>
      </c>
      <c r="K35" s="98">
        <v>17371.896185037214</v>
      </c>
      <c r="L35" s="98">
        <v>0</v>
      </c>
      <c r="M35" s="98">
        <v>945982.65677317674</v>
      </c>
      <c r="N35" s="98">
        <v>196601.20651859304</v>
      </c>
      <c r="O35" s="98">
        <v>0</v>
      </c>
      <c r="P35" s="98">
        <v>4395047.4696619669</v>
      </c>
      <c r="Q35" s="98">
        <v>4542635.2873380352</v>
      </c>
      <c r="R35" s="98">
        <v>0</v>
      </c>
      <c r="S35" s="98">
        <v>120600</v>
      </c>
      <c r="T35" s="98">
        <v>1641575.358461577</v>
      </c>
      <c r="U35" s="98">
        <v>41153893.778610826</v>
      </c>
    </row>
    <row r="36" spans="1:21" x14ac:dyDescent="0.25">
      <c r="A36" s="79">
        <v>2050</v>
      </c>
      <c r="B36" s="98">
        <v>-0.18489040050189942</v>
      </c>
      <c r="C36" s="98">
        <v>2952551.0288410122</v>
      </c>
      <c r="D36" s="98">
        <v>0</v>
      </c>
      <c r="E36" s="98">
        <v>980314.70578320744</v>
      </c>
      <c r="F36" s="98">
        <v>0</v>
      </c>
      <c r="G36" s="98">
        <v>23131696.695484586</v>
      </c>
      <c r="H36" s="98">
        <v>1854256.1997123619</v>
      </c>
      <c r="I36" s="98">
        <v>982731</v>
      </c>
      <c r="J36" s="98">
        <v>-0.11492812394862995</v>
      </c>
      <c r="K36" s="98">
        <v>56573.790426943218</v>
      </c>
      <c r="L36" s="98">
        <v>0</v>
      </c>
      <c r="M36" s="98">
        <v>1067115.474966998</v>
      </c>
      <c r="N36" s="98">
        <v>198579.43612733553</v>
      </c>
      <c r="O36" s="98">
        <v>0</v>
      </c>
      <c r="P36" s="98">
        <v>4413356.1037832759</v>
      </c>
      <c r="Q36" s="98">
        <v>4731436.1314918958</v>
      </c>
      <c r="R36" s="98">
        <v>0</v>
      </c>
      <c r="S36" s="98">
        <v>120600</v>
      </c>
      <c r="T36" s="98">
        <v>1750479.8979828311</v>
      </c>
      <c r="U36" s="98">
        <v>42239690.164781921</v>
      </c>
    </row>
    <row r="37" spans="1:21" x14ac:dyDescent="0.25">
      <c r="A37" s="78" t="s">
        <v>61</v>
      </c>
      <c r="B37" s="98">
        <v>1991300.9216755275</v>
      </c>
      <c r="C37" s="98">
        <v>138563305.99707481</v>
      </c>
      <c r="D37" s="98">
        <v>0</v>
      </c>
      <c r="E37" s="98">
        <v>15597863.448487012</v>
      </c>
      <c r="F37" s="98">
        <v>46321.504005003502</v>
      </c>
      <c r="G37" s="98">
        <v>182333243.57443714</v>
      </c>
      <c r="H37" s="98">
        <v>22309646.631587386</v>
      </c>
      <c r="I37" s="98">
        <v>5896854</v>
      </c>
      <c r="J37" s="98">
        <v>4324644.5152327958</v>
      </c>
      <c r="K37" s="98">
        <v>46323715.289035335</v>
      </c>
      <c r="L37" s="98">
        <v>83193697.586568609</v>
      </c>
      <c r="M37" s="98">
        <v>46663770.71303495</v>
      </c>
      <c r="N37" s="98">
        <v>1210095.5626457459</v>
      </c>
      <c r="O37" s="98">
        <v>3288995.8496059375</v>
      </c>
      <c r="P37" s="98">
        <v>31000863.860834524</v>
      </c>
      <c r="Q37" s="98">
        <v>43954474.15913856</v>
      </c>
      <c r="R37" s="98">
        <v>102879244.44628148</v>
      </c>
      <c r="S37" s="98">
        <v>482553</v>
      </c>
      <c r="T37" s="98">
        <v>10006494.926913764</v>
      </c>
      <c r="U37" s="98">
        <v>740067085.98655844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7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28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9" t="s">
        <v>344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39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8" t="str">
        <f>IFERROR(VLOOKUP(A2,'Oversættelse til tabel'!$A$2:$B$14,2,FALSE),"")</f>
        <v>Antaget til KV, husholdninger og industri</v>
      </c>
      <c r="G2" s="421"/>
      <c r="H2" s="187"/>
      <c r="J2" s="153" t="s">
        <v>352</v>
      </c>
    </row>
    <row r="3" spans="1:14" s="103" customFormat="1" x14ac:dyDescent="0.25">
      <c r="A3" s="422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40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9" t="str">
        <f>IFERROR(VLOOKUP(A3,'Oversættelse til tabel'!$A$2:$B$14,2,FALSE),"")</f>
        <v>Antaget til KV, husholdninger og industri</v>
      </c>
      <c r="G3" s="423"/>
      <c r="H3" s="187"/>
    </row>
    <row r="4" spans="1:14" s="103" customFormat="1" x14ac:dyDescent="0.25">
      <c r="A4" s="422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40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9" t="str">
        <f>IFERROR(VLOOKUP(A4,'Oversættelse til tabel'!$A$2:$B$14,2,FALSE),"")</f>
        <v>Antaget til KV, husholdninger og industri</v>
      </c>
      <c r="G4" s="423"/>
      <c r="H4" s="187"/>
    </row>
    <row r="5" spans="1:14" s="103" customFormat="1" x14ac:dyDescent="0.25">
      <c r="A5" s="422" t="s">
        <v>344</v>
      </c>
      <c r="B5" s="99" t="s">
        <v>23</v>
      </c>
      <c r="C5" s="99" t="s">
        <v>119</v>
      </c>
      <c r="D5" s="99">
        <f t="shared" si="0"/>
        <v>2019</v>
      </c>
      <c r="E5" s="440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9" t="str">
        <f>IFERROR(VLOOKUP(A5,'Oversættelse til tabel'!$A$2:$B$14,2,FALSE),"")</f>
        <v>Antaget til KV, husholdninger og industri</v>
      </c>
      <c r="G5" s="423"/>
      <c r="H5" s="187"/>
    </row>
    <row r="6" spans="1:14" s="103" customFormat="1" x14ac:dyDescent="0.25">
      <c r="A6" s="422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40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9" t="str">
        <f>IFERROR(VLOOKUP(A6,'Oversættelse til tabel'!$A$2:$B$14,2,FALSE),"")</f>
        <v>Antaget til KV, husholdninger og industri</v>
      </c>
      <c r="G6" s="423"/>
      <c r="H6" s="187"/>
    </row>
    <row r="7" spans="1:14" s="103" customFormat="1" x14ac:dyDescent="0.25">
      <c r="A7" s="422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40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9" t="str">
        <f>IFERROR(VLOOKUP(A7,'Oversættelse til tabel'!$A$2:$B$14,2,FALSE),"")</f>
        <v>Antaget til KV, husholdninger og industri</v>
      </c>
      <c r="G7" s="423"/>
      <c r="H7" s="187"/>
    </row>
    <row r="8" spans="1:14" s="103" customFormat="1" x14ac:dyDescent="0.25">
      <c r="A8" s="422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40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9" t="str">
        <f>IFERROR(VLOOKUP(A8,'Oversættelse til tabel'!$A$2:$B$14,2,FALSE),"")</f>
        <v>Antaget til KV, husholdninger og industri</v>
      </c>
      <c r="G8" s="423"/>
      <c r="H8" s="187"/>
    </row>
    <row r="9" spans="1:14" s="103" customFormat="1" x14ac:dyDescent="0.25">
      <c r="A9" s="422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40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9" t="str">
        <f>IFERROR(VLOOKUP(A9,'Oversættelse til tabel'!$A$2:$B$14,2,FALSE),"")</f>
        <v>Antaget til KV, husholdninger og industri</v>
      </c>
      <c r="G9" s="423"/>
      <c r="H9" s="187"/>
    </row>
    <row r="10" spans="1:14" s="103" customFormat="1" x14ac:dyDescent="0.25">
      <c r="A10" s="422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40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9" t="str">
        <f>IFERROR(VLOOKUP(A10,'Oversættelse til tabel'!$A$2:$B$14,2,FALSE),"")</f>
        <v>Antaget til KV, husholdninger og industri</v>
      </c>
      <c r="G10" s="423"/>
      <c r="H10" s="187"/>
    </row>
    <row r="11" spans="1:14" s="103" customFormat="1" x14ac:dyDescent="0.25">
      <c r="A11" s="422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40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9" t="str">
        <f>IFERROR(VLOOKUP(A11,'Oversættelse til tabel'!$A$2:$B$14,2,FALSE),"")</f>
        <v>Antaget til KV, husholdninger og industri</v>
      </c>
      <c r="G11" s="423"/>
      <c r="H11" s="187"/>
    </row>
    <row r="12" spans="1:14" s="103" customFormat="1" x14ac:dyDescent="0.25">
      <c r="A12" s="422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40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9" t="str">
        <f>IFERROR(VLOOKUP(A12,'Oversættelse til tabel'!$A$2:$B$14,2,FALSE),"")</f>
        <v>Antaget til KV, husholdninger og industri</v>
      </c>
      <c r="G12" s="423"/>
      <c r="H12" s="187"/>
    </row>
    <row r="13" spans="1:14" s="103" customFormat="1" x14ac:dyDescent="0.25">
      <c r="A13" s="422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40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9" t="str">
        <f>IFERROR(VLOOKUP(A13,'Oversættelse til tabel'!$A$2:$B$14,2,FALSE),"")</f>
        <v>Antaget til KV, husholdninger og industri</v>
      </c>
      <c r="G13" s="423"/>
      <c r="H13" s="187"/>
    </row>
    <row r="14" spans="1:14" s="103" customFormat="1" x14ac:dyDescent="0.25">
      <c r="A14" s="422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40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9" t="str">
        <f>IFERROR(VLOOKUP(A14,'Oversættelse til tabel'!$A$2:$B$14,2,FALSE),"")</f>
        <v>Antaget til KV, husholdninger og industri</v>
      </c>
      <c r="G14" s="423"/>
      <c r="H14" s="187"/>
    </row>
    <row r="15" spans="1:14" s="103" customFormat="1" x14ac:dyDescent="0.25">
      <c r="A15" s="422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40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9" t="str">
        <f>IFERROR(VLOOKUP(A15,'Oversættelse til tabel'!$A$2:$B$14,2,FALSE),"")</f>
        <v>Antaget til KV, husholdninger og industri</v>
      </c>
      <c r="G15" s="423"/>
      <c r="H15" s="187"/>
    </row>
    <row r="16" spans="1:14" s="103" customFormat="1" x14ac:dyDescent="0.25">
      <c r="A16" s="422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40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9" t="str">
        <f>IFERROR(VLOOKUP(A16,'Oversættelse til tabel'!$A$2:$B$14,2,FALSE),"")</f>
        <v>Antaget til KV, husholdninger og industri</v>
      </c>
      <c r="G16" s="423"/>
      <c r="H16" s="187"/>
    </row>
    <row r="17" spans="1:8" s="103" customFormat="1" x14ac:dyDescent="0.25">
      <c r="A17" s="422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40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9" t="str">
        <f>IFERROR(VLOOKUP(A17,'Oversættelse til tabel'!$A$2:$B$14,2,FALSE),"")</f>
        <v>Antaget til KV, husholdninger og industri</v>
      </c>
      <c r="G17" s="423"/>
      <c r="H17" s="187"/>
    </row>
    <row r="18" spans="1:8" s="103" customFormat="1" x14ac:dyDescent="0.25">
      <c r="A18" s="422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40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9" t="str">
        <f>IFERROR(VLOOKUP(A18,'Oversættelse til tabel'!$A$2:$B$14,2,FALSE),"")</f>
        <v>Antaget til KV, husholdninger og industri</v>
      </c>
      <c r="G18" s="423"/>
      <c r="H18" s="187"/>
    </row>
    <row r="19" spans="1:8" s="103" customFormat="1" x14ac:dyDescent="0.25">
      <c r="A19" s="422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40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9" t="str">
        <f>IFERROR(VLOOKUP(A19,'Oversættelse til tabel'!$A$2:$B$14,2,FALSE),"")</f>
        <v>Antaget til KV, husholdninger og industri</v>
      </c>
      <c r="G19" s="423"/>
      <c r="H19" s="187"/>
    </row>
    <row r="20" spans="1:8" s="103" customFormat="1" x14ac:dyDescent="0.25">
      <c r="A20" s="422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40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9" t="str">
        <f>IFERROR(VLOOKUP(A20,'Oversættelse til tabel'!$A$2:$B$14,2,FALSE),"")</f>
        <v>Antaget til KV, husholdninger og industri</v>
      </c>
      <c r="G20" s="423"/>
      <c r="H20" s="187"/>
    </row>
    <row r="21" spans="1:8" s="103" customFormat="1" x14ac:dyDescent="0.25">
      <c r="A21" s="422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40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9" t="str">
        <f>IFERROR(VLOOKUP(A21,'Oversættelse til tabel'!$A$2:$B$14,2,FALSE),"")</f>
        <v>Antaget til KV, husholdninger og industri</v>
      </c>
      <c r="G21" s="423"/>
      <c r="H21" s="187"/>
    </row>
    <row r="22" spans="1:8" s="103" customFormat="1" x14ac:dyDescent="0.25">
      <c r="A22" s="422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40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9" t="str">
        <f>IFERROR(VLOOKUP(A22,'Oversættelse til tabel'!$A$2:$B$14,2,FALSE),"")</f>
        <v>Antaget til KV, husholdninger og industri</v>
      </c>
      <c r="G22" s="423"/>
      <c r="H22" s="187"/>
    </row>
    <row r="23" spans="1:8" s="103" customFormat="1" x14ac:dyDescent="0.25">
      <c r="A23" s="422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40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9" t="str">
        <f>IFERROR(VLOOKUP(A23,'Oversættelse til tabel'!$A$2:$B$14,2,FALSE),"")</f>
        <v>Antaget til KV, husholdninger og industri</v>
      </c>
      <c r="G23" s="423"/>
      <c r="H23" s="187"/>
    </row>
    <row r="24" spans="1:8" s="103" customFormat="1" x14ac:dyDescent="0.25">
      <c r="A24" s="422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40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9" t="str">
        <f>IFERROR(VLOOKUP(A24,'Oversættelse til tabel'!$A$2:$B$14,2,FALSE),"")</f>
        <v>Antaget til KV, husholdninger og industri</v>
      </c>
      <c r="G24" s="423"/>
      <c r="H24" s="187"/>
    </row>
    <row r="25" spans="1:8" s="103" customFormat="1" x14ac:dyDescent="0.25">
      <c r="A25" s="422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40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9" t="str">
        <f>IFERROR(VLOOKUP(A25,'Oversættelse til tabel'!$A$2:$B$14,2,FALSE),"")</f>
        <v>Antaget til KV, husholdninger og industri</v>
      </c>
      <c r="G25" s="423"/>
      <c r="H25" s="187"/>
    </row>
    <row r="26" spans="1:8" s="103" customFormat="1" x14ac:dyDescent="0.25">
      <c r="A26" s="422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40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9" t="str">
        <f>IFERROR(VLOOKUP(A26,'Oversættelse til tabel'!$A$2:$B$14,2,FALSE),"")</f>
        <v>Antaget til KV, husholdninger og industri</v>
      </c>
      <c r="G26" s="423"/>
      <c r="H26" s="187"/>
    </row>
    <row r="27" spans="1:8" s="103" customFormat="1" x14ac:dyDescent="0.25">
      <c r="A27" s="422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40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9" t="str">
        <f>IFERROR(VLOOKUP(A27,'Oversættelse til tabel'!$A$2:$B$14,2,FALSE),"")</f>
        <v>Antaget til KV, husholdninger og industri</v>
      </c>
      <c r="G27" s="423"/>
      <c r="H27" s="187"/>
    </row>
    <row r="28" spans="1:8" s="103" customFormat="1" x14ac:dyDescent="0.25">
      <c r="A28" s="422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40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9" t="str">
        <f>IFERROR(VLOOKUP(A28,'Oversættelse til tabel'!$A$2:$B$14,2,FALSE),"")</f>
        <v>Antaget til KV, husholdninger og industri</v>
      </c>
      <c r="G28" s="423"/>
      <c r="H28" s="187"/>
    </row>
    <row r="29" spans="1:8" s="103" customFormat="1" x14ac:dyDescent="0.25">
      <c r="A29" s="422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40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9" t="str">
        <f>IFERROR(VLOOKUP(A29,'Oversættelse til tabel'!$A$2:$B$14,2,FALSE),"")</f>
        <v>Antaget til KV, husholdninger og industri</v>
      </c>
      <c r="G29" s="423"/>
      <c r="H29" s="187"/>
    </row>
    <row r="30" spans="1:8" s="103" customFormat="1" x14ac:dyDescent="0.25">
      <c r="A30" s="422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40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9" t="str">
        <f>IFERROR(VLOOKUP(A30,'Oversættelse til tabel'!$A$2:$B$14,2,FALSE),"")</f>
        <v>Antaget til KV, husholdninger og industri</v>
      </c>
      <c r="G30" s="423"/>
      <c r="H30" s="187"/>
    </row>
    <row r="31" spans="1:8" s="103" customFormat="1" x14ac:dyDescent="0.25">
      <c r="A31" s="422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40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9" t="str">
        <f>IFERROR(VLOOKUP(A31,'Oversættelse til tabel'!$A$2:$B$14,2,FALSE),"")</f>
        <v>Antaget til KV, husholdninger og industri</v>
      </c>
      <c r="G31" s="423"/>
      <c r="H31" s="187"/>
    </row>
    <row r="32" spans="1:8" s="103" customFormat="1" x14ac:dyDescent="0.25">
      <c r="A32" s="422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40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9" t="str">
        <f>IFERROR(VLOOKUP(A32,'Oversættelse til tabel'!$A$2:$B$14,2,FALSE),"")</f>
        <v>Antaget til KV, husholdninger og industri</v>
      </c>
      <c r="G32" s="423"/>
      <c r="H32" s="187"/>
    </row>
    <row r="33" spans="1:8" s="103" customFormat="1" x14ac:dyDescent="0.25">
      <c r="A33" s="422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40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9" t="str">
        <f>IFERROR(VLOOKUP(A33,'Oversættelse til tabel'!$A$2:$B$14,2,FALSE),"")</f>
        <v>Antaget til KV, husholdninger og industri</v>
      </c>
      <c r="G33" s="423"/>
      <c r="H33" s="187"/>
    </row>
    <row r="34" spans="1:8" s="103" customFormat="1" x14ac:dyDescent="0.25">
      <c r="A34" s="422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40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9" t="str">
        <f>IFERROR(VLOOKUP(A34,'Oversættelse til tabel'!$A$2:$B$14,2,FALSE),"")</f>
        <v>Antaget til KV, husholdninger og industri</v>
      </c>
      <c r="G34" s="423"/>
      <c r="H34" s="187"/>
    </row>
    <row r="35" spans="1:8" s="103" customFormat="1" x14ac:dyDescent="0.25">
      <c r="A35" s="422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40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9" t="str">
        <f>IFERROR(VLOOKUP(A35,'Oversættelse til tabel'!$A$2:$B$14,2,FALSE),"")</f>
        <v>Antaget til KV, husholdninger og industri</v>
      </c>
      <c r="G35" s="423"/>
      <c r="H35" s="187"/>
    </row>
    <row r="36" spans="1:8" s="103" customFormat="1" x14ac:dyDescent="0.25">
      <c r="A36" s="422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40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9" t="str">
        <f>IFERROR(VLOOKUP(A36,'Oversættelse til tabel'!$A$2:$B$14,2,FALSE),"")</f>
        <v>Antaget til KV, husholdninger og industri</v>
      </c>
      <c r="G36" s="423"/>
      <c r="H36" s="187"/>
    </row>
    <row r="37" spans="1:8" s="103" customFormat="1" ht="15.75" thickBot="1" x14ac:dyDescent="0.3">
      <c r="A37" s="424" t="s">
        <v>344</v>
      </c>
      <c r="B37" s="425" t="s">
        <v>24</v>
      </c>
      <c r="C37" s="425" t="str">
        <f t="shared" si="4"/>
        <v>Bioaffald</v>
      </c>
      <c r="D37" s="425">
        <f t="shared" si="7"/>
        <v>2050</v>
      </c>
      <c r="E37" s="441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0" t="str">
        <f>IFERROR(VLOOKUP(A37,'Oversættelse til tabel'!$A$2:$B$14,2,FALSE),"")</f>
        <v>Antaget til KV, husholdninger og industri</v>
      </c>
      <c r="G37" s="426"/>
      <c r="H37" s="187"/>
    </row>
    <row r="38" spans="1:8" x14ac:dyDescent="0.25">
      <c r="A38" s="431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7">
        <f>'Resultat-Produktion &amp; forbrug'!F15</f>
        <v>0</v>
      </c>
      <c r="F38" s="429" t="str">
        <f>IFERROR(VLOOKUP(A38,'Oversættelse til tabel'!$A$2:$B$14,2,FALSE),"")</f>
        <v>Total produktion</v>
      </c>
      <c r="G38" s="103"/>
      <c r="H38" s="103"/>
    </row>
    <row r="39" spans="1:8" x14ac:dyDescent="0.25">
      <c r="A39" s="431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7">
        <f>'Resultat-Produktion &amp; forbrug'!F16</f>
        <v>15764158.337739769</v>
      </c>
      <c r="F39" s="429" t="str">
        <f>IFERROR(VLOOKUP(A39,'Oversættelse til tabel'!$A$2:$B$14,2,FALSE),"")</f>
        <v>Total produktion</v>
      </c>
      <c r="G39" s="103"/>
      <c r="H39" s="103"/>
    </row>
    <row r="40" spans="1:8" x14ac:dyDescent="0.25">
      <c r="A40" s="431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7">
        <f>'Resultat-Produktion &amp; forbrug'!F17</f>
        <v>0</v>
      </c>
      <c r="F40" s="429" t="str">
        <f>IFERROR(VLOOKUP(A40,'Oversættelse til tabel'!$A$2:$B$14,2,FALSE),"")</f>
        <v>Total produktion</v>
      </c>
      <c r="G40" s="103"/>
      <c r="H40" s="103"/>
    </row>
    <row r="41" spans="1:8" x14ac:dyDescent="0.25">
      <c r="A41" s="431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7">
        <f>'Resultat-Produktion &amp; forbrug'!F18</f>
        <v>185022.9677154524</v>
      </c>
      <c r="F41" s="429" t="str">
        <f>IFERROR(VLOOKUP(A41,'Oversættelse til tabel'!$A$2:$B$14,2,FALSE),"")</f>
        <v>Total produktion</v>
      </c>
      <c r="G41" s="103"/>
      <c r="H41" s="103"/>
    </row>
    <row r="42" spans="1:8" x14ac:dyDescent="0.25">
      <c r="A42" s="431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7">
        <f>'Resultat-Produktion &amp; forbrug'!F19</f>
        <v>2717336.5701075909</v>
      </c>
      <c r="F42" s="429" t="str">
        <f>IFERROR(VLOOKUP(A42,'Oversættelse til tabel'!$A$2:$B$14,2,FALSE),"")</f>
        <v>Total produktion</v>
      </c>
      <c r="G42" s="103"/>
      <c r="H42" s="103"/>
    </row>
    <row r="43" spans="1:8" x14ac:dyDescent="0.25">
      <c r="A43" s="431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7">
        <f>'Resultat-Produktion &amp; forbrug'!F20</f>
        <v>530462.48766233202</v>
      </c>
      <c r="F43" s="429" t="str">
        <f>IFERROR(VLOOKUP(A43,'Oversættelse til tabel'!$A$2:$B$14,2,FALSE),"")</f>
        <v>Total produktion</v>
      </c>
      <c r="G43" s="103"/>
      <c r="H43" s="103"/>
    </row>
    <row r="44" spans="1:8" x14ac:dyDescent="0.25">
      <c r="A44" s="431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7">
        <f>'Resultat-Produktion &amp; forbrug'!F21</f>
        <v>0</v>
      </c>
      <c r="F44" s="429" t="str">
        <f>IFERROR(VLOOKUP(A44,'Oversættelse til tabel'!$A$2:$B$14,2,FALSE),"")</f>
        <v>Total produktion</v>
      </c>
      <c r="G44" s="103"/>
      <c r="H44" s="103"/>
    </row>
    <row r="45" spans="1:8" x14ac:dyDescent="0.25">
      <c r="A45" s="431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7">
        <f>'Resultat-Produktion &amp; forbrug'!F22</f>
        <v>513042.22037196398</v>
      </c>
      <c r="F45" s="429" t="str">
        <f>IFERROR(VLOOKUP(A45,'Oversættelse til tabel'!$A$2:$B$14,2,FALSE),"")</f>
        <v>Total produktion</v>
      </c>
      <c r="G45" s="103"/>
      <c r="H45" s="103"/>
    </row>
    <row r="46" spans="1:8" x14ac:dyDescent="0.25">
      <c r="A46" s="431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7">
        <f>'Resultat-Produktion &amp; forbrug'!F23</f>
        <v>766472.09789043549</v>
      </c>
      <c r="F46" s="429" t="str">
        <f>IFERROR(VLOOKUP(A46,'Oversættelse til tabel'!$A$2:$B$14,2,FALSE),"")</f>
        <v>Total produktion</v>
      </c>
      <c r="G46" s="103"/>
      <c r="H46" s="103"/>
    </row>
    <row r="47" spans="1:8" x14ac:dyDescent="0.25">
      <c r="A47" s="431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7">
        <f>'Resultat-Produktion &amp; forbrug'!F24</f>
        <v>2146636.3631328358</v>
      </c>
      <c r="F47" s="429" t="str">
        <f>IFERROR(VLOOKUP(A47,'Oversættelse til tabel'!$A$2:$B$14,2,FALSE),"")</f>
        <v>Total produktion</v>
      </c>
      <c r="G47" s="103"/>
      <c r="H47" s="103"/>
    </row>
    <row r="48" spans="1:8" x14ac:dyDescent="0.25">
      <c r="A48" s="431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7">
        <f>'Resultat-Produktion &amp; forbrug'!F25</f>
        <v>6843435.2641521301</v>
      </c>
      <c r="F48" s="429" t="str">
        <f>IFERROR(VLOOKUP(A48,'Oversættelse til tabel'!$A$2:$B$14,2,FALSE),"")</f>
        <v>Total produktion</v>
      </c>
      <c r="G48" s="103"/>
      <c r="H48" s="103"/>
    </row>
    <row r="49" spans="1:8" x14ac:dyDescent="0.25">
      <c r="A49" s="431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7">
        <f>'Resultat-Produktion &amp; forbrug'!F26</f>
        <v>0</v>
      </c>
      <c r="F49" s="429" t="str">
        <f>IFERROR(VLOOKUP(A49,'Oversættelse til tabel'!$A$2:$B$14,2,FALSE),"")</f>
        <v>Total produktion</v>
      </c>
      <c r="G49" s="103"/>
      <c r="H49" s="103"/>
    </row>
    <row r="50" spans="1:8" x14ac:dyDescent="0.25">
      <c r="A50" s="431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7">
        <f>'Resultat-Produktion &amp; forbrug'!F27</f>
        <v>13124915.780770566</v>
      </c>
      <c r="F50" s="429" t="str">
        <f>IFERROR(VLOOKUP(A50,'Oversættelse til tabel'!$A$2:$B$14,2,FALSE),"")</f>
        <v>Total produktion</v>
      </c>
      <c r="G50" s="103"/>
      <c r="H50" s="103"/>
    </row>
    <row r="51" spans="1:8" x14ac:dyDescent="0.25">
      <c r="A51" s="431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7">
        <f>'Resultat-Produktion &amp; forbrug'!F28</f>
        <v>1638157.7192038004</v>
      </c>
      <c r="F51" s="429" t="str">
        <f>IFERROR(VLOOKUP(A51,'Oversættelse til tabel'!$A$2:$B$14,2,FALSE),"")</f>
        <v>Total produktion</v>
      </c>
      <c r="G51" s="103"/>
      <c r="H51" s="103"/>
    </row>
    <row r="52" spans="1:8" x14ac:dyDescent="0.25">
      <c r="A52" s="431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7">
        <f>'Resultat-Produktion &amp; forbrug'!F29</f>
        <v>7590675.3960505147</v>
      </c>
      <c r="F52" s="429" t="str">
        <f>IFERROR(VLOOKUP(A52,'Oversættelse til tabel'!$A$2:$B$14,2,FALSE),"")</f>
        <v>Total produktion</v>
      </c>
      <c r="G52" s="103"/>
      <c r="H52" s="103"/>
    </row>
    <row r="53" spans="1:8" x14ac:dyDescent="0.25">
      <c r="A53" s="431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7">
        <f>'Resultat-Produktion &amp; forbrug'!F30</f>
        <v>3160794.2116654618</v>
      </c>
      <c r="F53" s="429" t="str">
        <f>IFERROR(VLOOKUP(A53,'Oversættelse til tabel'!$A$2:$B$14,2,FALSE),"")</f>
        <v>Total produktion</v>
      </c>
      <c r="G53" s="103"/>
      <c r="H53" s="103"/>
    </row>
    <row r="54" spans="1:8" x14ac:dyDescent="0.25">
      <c r="A54" s="431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7">
        <f>'Resultat-Produktion &amp; forbrug'!F31</f>
        <v>878.90231344976178</v>
      </c>
      <c r="F54" s="429" t="str">
        <f>IFERROR(VLOOKUP(A54,'Oversættelse til tabel'!$A$2:$B$14,2,FALSE),"")</f>
        <v>Total produktion</v>
      </c>
      <c r="G54" s="103"/>
      <c r="H54" s="103"/>
    </row>
    <row r="55" spans="1:8" x14ac:dyDescent="0.25">
      <c r="A55" s="431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7">
        <f>'Resultat-Produktion &amp; forbrug'!F32</f>
        <v>108094.85577035608</v>
      </c>
      <c r="F55" s="429" t="str">
        <f>IFERROR(VLOOKUP(A55,'Oversættelse til tabel'!$A$2:$B$14,2,FALSE),"")</f>
        <v>Total produktion</v>
      </c>
      <c r="G55" s="103"/>
      <c r="H55" s="103"/>
    </row>
    <row r="56" spans="1:8" x14ac:dyDescent="0.25">
      <c r="A56" s="431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7">
        <f>'Resultat-Produktion &amp; forbrug'!F33</f>
        <v>1610618.3345669576</v>
      </c>
      <c r="F56" s="429" t="str">
        <f>IFERROR(VLOOKUP(A56,'Oversættelse til tabel'!$A$2:$B$14,2,FALSE),"")</f>
        <v>Total produktion</v>
      </c>
      <c r="G56" s="103"/>
      <c r="H56" s="103"/>
    </row>
    <row r="57" spans="1:8" x14ac:dyDescent="0.25">
      <c r="A57" s="431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7">
        <f>'Resultat-Produktion &amp; forbrug'!F34</f>
        <v>171006.78248665464</v>
      </c>
      <c r="F57" s="429" t="str">
        <f>IFERROR(VLOOKUP(A57,'Oversættelse til tabel'!$A$2:$B$14,2,FALSE),"")</f>
        <v>Total produktion</v>
      </c>
      <c r="G57" s="103"/>
      <c r="H57" s="103"/>
    </row>
    <row r="58" spans="1:8" x14ac:dyDescent="0.25">
      <c r="A58" s="431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7">
        <f ca="1">'Resultat-Produktion &amp; forbrug'!F35</f>
        <v>0</v>
      </c>
      <c r="F58" s="429" t="str">
        <f>IFERROR(VLOOKUP(A58,'Oversættelse til tabel'!$A$2:$B$14,2,FALSE),"")</f>
        <v>Total produktion</v>
      </c>
      <c r="G58" s="103"/>
      <c r="H58" s="103"/>
    </row>
    <row r="59" spans="1:8" x14ac:dyDescent="0.25">
      <c r="A59" s="431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7">
        <f ca="1">'Resultat-Produktion &amp; forbrug'!F36</f>
        <v>0</v>
      </c>
      <c r="F59" s="429" t="str">
        <f>IFERROR(VLOOKUP(A59,'Oversættelse til tabel'!$A$2:$B$14,2,FALSE),"")</f>
        <v>Total produktion</v>
      </c>
      <c r="G59" s="103"/>
      <c r="H59" s="103"/>
    </row>
    <row r="60" spans="1:8" x14ac:dyDescent="0.25">
      <c r="A60" s="431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7">
        <f>'Resultat-Produktion &amp; forbrug'!F37</f>
        <v>4922001.9803787302</v>
      </c>
      <c r="F60" s="429" t="str">
        <f>IFERROR(VLOOKUP(A60,'Oversættelse til tabel'!$A$2:$B$14,2,FALSE),"")</f>
        <v>Total produktion</v>
      </c>
      <c r="G60" s="103"/>
      <c r="H60" s="103"/>
    </row>
    <row r="61" spans="1:8" x14ac:dyDescent="0.25">
      <c r="A61" s="431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7">
        <f>'Resultat-Produktion &amp; forbrug'!F38</f>
        <v>485762.00237315823</v>
      </c>
      <c r="F61" s="429" t="str">
        <f>IFERROR(VLOOKUP(A61,'Oversættelse til tabel'!$A$2:$B$14,2,FALSE),"")</f>
        <v>Total produktion</v>
      </c>
      <c r="G61" s="103"/>
      <c r="H61" s="103"/>
    </row>
    <row r="62" spans="1:8" x14ac:dyDescent="0.25">
      <c r="A62" s="431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7">
        <f>'Resultat-Produktion &amp; forbrug'!F39</f>
        <v>242881.00118657912</v>
      </c>
      <c r="F62" s="429" t="str">
        <f>IFERROR(VLOOKUP(A62,'Oversættelse til tabel'!$A$2:$B$14,2,FALSE),"")</f>
        <v>Total produktion</v>
      </c>
      <c r="G62" s="103"/>
      <c r="H62" s="103"/>
    </row>
    <row r="63" spans="1:8" x14ac:dyDescent="0.25">
      <c r="A63" s="431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7">
        <f>'Resultat-Produktion &amp; forbrug'!F40</f>
        <v>155443.84075941064</v>
      </c>
      <c r="F63" s="429" t="str">
        <f>IFERROR(VLOOKUP(A63,'Oversættelse til tabel'!$A$2:$B$14,2,FALSE),"")</f>
        <v>Total produktion</v>
      </c>
      <c r="G63" s="103"/>
      <c r="H63" s="103"/>
    </row>
    <row r="64" spans="1:8" x14ac:dyDescent="0.25">
      <c r="A64" s="431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7">
        <f>'Resultat-Produktion &amp; forbrug'!F41</f>
        <v>377517.57644613879</v>
      </c>
      <c r="F64" s="429" t="str">
        <f>IFERROR(VLOOKUP(A64,'Oversættelse til tabel'!$A$2:$B$14,2,FALSE),"")</f>
        <v>Total produktion</v>
      </c>
      <c r="G64" s="103"/>
      <c r="H64" s="103"/>
    </row>
    <row r="65" spans="1:8" x14ac:dyDescent="0.25">
      <c r="A65" s="431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7">
        <f>'Resultat-Produktion &amp; forbrug'!F42</f>
        <v>193830.89221723122</v>
      </c>
      <c r="F65" s="429" t="str">
        <f>IFERROR(VLOOKUP(A65,'Oversættelse til tabel'!$A$2:$B$14,2,FALSE),"")</f>
        <v>Total produktion</v>
      </c>
      <c r="G65" s="103"/>
      <c r="H65" s="103"/>
    </row>
    <row r="66" spans="1:8" x14ac:dyDescent="0.25">
      <c r="A66" s="431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7">
        <f>'Resultat-Produktion &amp; forbrug'!F43</f>
        <v>131276.07587880219</v>
      </c>
      <c r="F66" s="429" t="str">
        <f>IFERROR(VLOOKUP(A66,'Oversættelse til tabel'!$A$2:$B$14,2,FALSE),"")</f>
        <v>Total produktion</v>
      </c>
      <c r="G66" s="103"/>
      <c r="H66" s="103"/>
    </row>
    <row r="67" spans="1:8" x14ac:dyDescent="0.25">
      <c r="A67" s="431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7">
        <f>'Resultat-Produktion &amp; forbrug'!F44</f>
        <v>3850196.5402414175</v>
      </c>
      <c r="F67" s="429" t="str">
        <f>IFERROR(VLOOKUP(A67,'Oversættelse til tabel'!$A$2:$B$14,2,FALSE),"")</f>
        <v>Total produktion</v>
      </c>
      <c r="G67" s="103"/>
      <c r="H67" s="103"/>
    </row>
    <row r="68" spans="1:8" x14ac:dyDescent="0.25">
      <c r="A68" s="431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7">
        <f>'Resultat-Produktion &amp; forbrug'!F45</f>
        <v>15352538.506892066</v>
      </c>
      <c r="F68" s="429" t="str">
        <f>IFERROR(VLOOKUP(A68,'Oversættelse til tabel'!$A$2:$B$14,2,FALSE),"")</f>
        <v>Total produktion</v>
      </c>
      <c r="G68" s="103"/>
      <c r="H68" s="103"/>
    </row>
    <row r="69" spans="1:8" x14ac:dyDescent="0.25">
      <c r="A69" s="431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7">
        <f>'Resultat-Produktion &amp; forbrug'!F46</f>
        <v>1394376.9846055224</v>
      </c>
      <c r="F69" s="429" t="str">
        <f>IFERROR(VLOOKUP(A69,'Oversættelse til tabel'!$A$2:$B$14,2,FALSE),"")</f>
        <v>Total produktion</v>
      </c>
      <c r="G69" s="103"/>
      <c r="H69" s="103"/>
    </row>
    <row r="70" spans="1:8" x14ac:dyDescent="0.25">
      <c r="A70" s="431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7">
        <f>'Resultat-Produktion &amp; forbrug'!F47</f>
        <v>76.5</v>
      </c>
      <c r="F70" s="429" t="str">
        <f>IFERROR(VLOOKUP(A70,'Oversættelse til tabel'!$A$2:$B$14,2,FALSE),"")</f>
        <v>Total produktion</v>
      </c>
      <c r="G70" s="103"/>
      <c r="H70" s="103"/>
    </row>
    <row r="71" spans="1:8" x14ac:dyDescent="0.25">
      <c r="A71" s="431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7">
        <f>'Resultat-Produktion &amp; forbrug'!F48</f>
        <v>0</v>
      </c>
      <c r="F71" s="429" t="str">
        <f>IFERROR(VLOOKUP(A71,'Oversættelse til tabel'!$A$2:$B$14,2,FALSE),"")</f>
        <v>Total produktion</v>
      </c>
      <c r="G71" s="103"/>
      <c r="H71" s="103"/>
    </row>
    <row r="72" spans="1:8" x14ac:dyDescent="0.25">
      <c r="A72" s="431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7">
        <f>'Resultat-Produktion &amp; forbrug'!F49</f>
        <v>1246372.8717247061</v>
      </c>
      <c r="F72" s="429" t="str">
        <f>IFERROR(VLOOKUP(A72,'Oversættelse til tabel'!$A$2:$B$14,2,FALSE),"")</f>
        <v>Total produktion</v>
      </c>
      <c r="G72" s="103"/>
      <c r="H72" s="103"/>
    </row>
    <row r="73" spans="1:8" x14ac:dyDescent="0.25">
      <c r="A73" s="431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7">
        <f>'Resultat-Produktion &amp; forbrug'!F50</f>
        <v>383772.68751608918</v>
      </c>
      <c r="F73" s="429" t="str">
        <f>IFERROR(VLOOKUP(A73,'Oversættelse til tabel'!$A$2:$B$14,2,FALSE),"")</f>
        <v>Total produktion</v>
      </c>
      <c r="G73" s="103"/>
      <c r="H73" s="103"/>
    </row>
    <row r="74" spans="1:8" x14ac:dyDescent="0.25">
      <c r="A74" s="431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7">
        <f>'Resultat-Produktion &amp; forbrug'!F51</f>
        <v>213791.94985288731</v>
      </c>
      <c r="F74" s="429" t="str">
        <f>IFERROR(VLOOKUP(A74,'Oversættelse til tabel'!$A$2:$B$14,2,FALSE),"")</f>
        <v>Total produktion</v>
      </c>
      <c r="G74" s="103"/>
      <c r="H74" s="103"/>
    </row>
    <row r="75" spans="1:8" x14ac:dyDescent="0.25">
      <c r="A75" s="431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7">
        <f>'Resultat-Produktion &amp; forbrug'!F52</f>
        <v>225286.45082149099</v>
      </c>
      <c r="F75" s="429" t="str">
        <f>IFERROR(VLOOKUP(A75,'Oversættelse til tabel'!$A$2:$B$14,2,FALSE),"")</f>
        <v>Total produktion</v>
      </c>
      <c r="G75" s="103"/>
      <c r="H75" s="103"/>
    </row>
    <row r="76" spans="1:8" x14ac:dyDescent="0.25">
      <c r="A76" s="431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7">
        <f ca="1">'Resultat-Produktion &amp; forbrug'!F53</f>
        <v>0</v>
      </c>
      <c r="F76" s="429" t="str">
        <f>IFERROR(VLOOKUP(A76,'Oversættelse til tabel'!$A$2:$B$14,2,FALSE),"")</f>
        <v>Total produktion</v>
      </c>
      <c r="G76" s="103"/>
      <c r="H76" s="103"/>
    </row>
    <row r="77" spans="1:8" x14ac:dyDescent="0.25">
      <c r="A77" s="431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7">
        <f ca="1">'Resultat-Produktion &amp; forbrug'!F54</f>
        <v>570269812.4726969</v>
      </c>
      <c r="F77" s="429" t="str">
        <f>IFERROR(VLOOKUP(A77,'Oversættelse til tabel'!$A$2:$B$14,2,FALSE),"")</f>
        <v>Total produktion</v>
      </c>
      <c r="G77" s="103"/>
      <c r="H77" s="103"/>
    </row>
    <row r="78" spans="1:8" x14ac:dyDescent="0.25">
      <c r="A78" s="431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7">
        <f ca="1">'Resultat-Produktion &amp; forbrug'!F55</f>
        <v>0</v>
      </c>
      <c r="F78" s="429" t="str">
        <f>IFERROR(VLOOKUP(A78,'Oversættelse til tabel'!$A$2:$B$14,2,FALSE),"")</f>
        <v>Total produktion</v>
      </c>
      <c r="G78" s="103"/>
      <c r="H78" s="103"/>
    </row>
    <row r="79" spans="1:8" x14ac:dyDescent="0.25">
      <c r="A79" s="431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7">
        <f>'Resultat-Produktion &amp; forbrug'!F56</f>
        <v>0</v>
      </c>
      <c r="F79" s="429" t="str">
        <f>IFERROR(VLOOKUP(A79,'Oversættelse til tabel'!$A$2:$B$14,2,FALSE),"")</f>
        <v>Total produktion</v>
      </c>
      <c r="G79" s="103"/>
      <c r="H79" s="103"/>
    </row>
    <row r="80" spans="1:8" x14ac:dyDescent="0.25">
      <c r="A80" s="431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7">
        <f>'Resultat-Produktion &amp; forbrug'!F57</f>
        <v>2652925.8184588463</v>
      </c>
      <c r="F80" s="429" t="str">
        <f>IFERROR(VLOOKUP(A80,'Oversættelse til tabel'!$A$2:$B$14,2,FALSE),"")</f>
        <v>Total produktion</v>
      </c>
      <c r="G80" s="103"/>
      <c r="H80" s="103"/>
    </row>
    <row r="81" spans="1:8" x14ac:dyDescent="0.25">
      <c r="A81" s="431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7">
        <f>'Resultat-Produktion &amp; forbrug'!F58</f>
        <v>0</v>
      </c>
      <c r="F81" s="429" t="str">
        <f>IFERROR(VLOOKUP(A81,'Oversættelse til tabel'!$A$2:$B$14,2,FALSE),"")</f>
        <v>Total produktion</v>
      </c>
      <c r="G81" s="103"/>
      <c r="H81" s="103"/>
    </row>
    <row r="82" spans="1:8" x14ac:dyDescent="0.25">
      <c r="A82" s="431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7">
        <f>'Resultat-Produktion &amp; forbrug'!F59</f>
        <v>8342.726135545483</v>
      </c>
      <c r="F82" s="429" t="str">
        <f>IFERROR(VLOOKUP(A82,'Oversættelse til tabel'!$A$2:$B$14,2,FALSE),"")</f>
        <v>Total produktion</v>
      </c>
      <c r="G82" s="103"/>
      <c r="H82" s="103"/>
    </row>
    <row r="83" spans="1:8" x14ac:dyDescent="0.25">
      <c r="A83" s="431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7">
        <f>'Resultat-Produktion &amp; forbrug'!F60</f>
        <v>181628.8895635134</v>
      </c>
      <c r="F83" s="429" t="str">
        <f>IFERROR(VLOOKUP(A83,'Oversættelse til tabel'!$A$2:$B$14,2,FALSE),"")</f>
        <v>Total produktion</v>
      </c>
      <c r="G83" s="103"/>
      <c r="H83" s="103"/>
    </row>
    <row r="84" spans="1:8" x14ac:dyDescent="0.25">
      <c r="A84" s="431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7">
        <f>'Resultat-Produktion &amp; forbrug'!F61</f>
        <v>1122133.6966349066</v>
      </c>
      <c r="F84" s="429" t="str">
        <f>IFERROR(VLOOKUP(A84,'Oversættelse til tabel'!$A$2:$B$14,2,FALSE),"")</f>
        <v>Total produktion</v>
      </c>
      <c r="G84" s="103"/>
      <c r="H84" s="103"/>
    </row>
    <row r="85" spans="1:8" x14ac:dyDescent="0.25">
      <c r="A85" s="431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7">
        <f>'Resultat-Produktion &amp; forbrug'!F62</f>
        <v>32218.723811815202</v>
      </c>
      <c r="F85" s="429" t="str">
        <f>IFERROR(VLOOKUP(A85,'Oversættelse til tabel'!$A$2:$B$14,2,FALSE),"")</f>
        <v>Total produktion</v>
      </c>
      <c r="G85" s="103"/>
      <c r="H85" s="103"/>
    </row>
    <row r="86" spans="1:8" x14ac:dyDescent="0.25">
      <c r="A86" s="431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7">
        <f>'Resultat-Produktion &amp; forbrug'!F63</f>
        <v>0</v>
      </c>
      <c r="F86" s="429" t="str">
        <f>IFERROR(VLOOKUP(A86,'Oversættelse til tabel'!$A$2:$B$14,2,FALSE),"")</f>
        <v>Total produktion</v>
      </c>
      <c r="G86" s="103"/>
      <c r="H86" s="103"/>
    </row>
    <row r="87" spans="1:8" x14ac:dyDescent="0.25">
      <c r="A87" s="431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7">
        <f>'Resultat-Produktion &amp; forbrug'!F64</f>
        <v>28400602.406294856</v>
      </c>
      <c r="F87" s="429" t="str">
        <f>IFERROR(VLOOKUP(A87,'Oversættelse til tabel'!$A$2:$B$14,2,FALSE),"")</f>
        <v>Total produktion</v>
      </c>
      <c r="G87" s="103"/>
      <c r="H87" s="103"/>
    </row>
    <row r="88" spans="1:8" x14ac:dyDescent="0.25">
      <c r="A88" s="431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7">
        <f>'Resultat-Produktion &amp; forbrug'!F65</f>
        <v>0</v>
      </c>
      <c r="F88" s="429" t="str">
        <f>IFERROR(VLOOKUP(A88,'Oversættelse til tabel'!$A$2:$B$14,2,FALSE),"")</f>
        <v>Total produktion</v>
      </c>
      <c r="G88" s="103"/>
      <c r="H88" s="103"/>
    </row>
    <row r="89" spans="1:8" x14ac:dyDescent="0.25">
      <c r="A89" s="431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7">
        <f>'Resultat-Produktion &amp; forbrug'!F66</f>
        <v>218755.7836858769</v>
      </c>
      <c r="F89" s="429" t="str">
        <f>IFERROR(VLOOKUP(A89,'Oversættelse til tabel'!$A$2:$B$14,2,FALSE),"")</f>
        <v>Total produktion</v>
      </c>
      <c r="G89" s="103"/>
      <c r="H89" s="103"/>
    </row>
    <row r="90" spans="1:8" x14ac:dyDescent="0.25">
      <c r="A90" s="431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7">
        <f>'Resultat-Produktion &amp; forbrug'!F67</f>
        <v>2975351.7262968849</v>
      </c>
      <c r="F90" s="429" t="str">
        <f>IFERROR(VLOOKUP(A90,'Oversættelse til tabel'!$A$2:$B$14,2,FALSE),"")</f>
        <v>Total produktion</v>
      </c>
      <c r="G90" s="103"/>
      <c r="H90" s="103"/>
    </row>
    <row r="91" spans="1:8" x14ac:dyDescent="0.25">
      <c r="A91" s="431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7">
        <f>'Resultat-Produktion &amp; forbrug'!F68</f>
        <v>526734.10986839118</v>
      </c>
      <c r="F91" s="429" t="str">
        <f>IFERROR(VLOOKUP(A91,'Oversættelse til tabel'!$A$2:$B$14,2,FALSE),"")</f>
        <v>Total produktion</v>
      </c>
      <c r="G91" s="103"/>
      <c r="H91" s="103"/>
    </row>
    <row r="92" spans="1:8" x14ac:dyDescent="0.25">
      <c r="A92" s="431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7">
        <f>'Resultat-Produktion &amp; forbrug'!F69</f>
        <v>0</v>
      </c>
      <c r="F92" s="429" t="str">
        <f>IFERROR(VLOOKUP(A92,'Oversættelse til tabel'!$A$2:$B$14,2,FALSE),"")</f>
        <v>Total produktion</v>
      </c>
      <c r="G92" s="103"/>
      <c r="H92" s="103"/>
    </row>
    <row r="93" spans="1:8" x14ac:dyDescent="0.25">
      <c r="A93" s="431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7">
        <f>'Resultat-Produktion &amp; forbrug'!F70</f>
        <v>523057.42126360437</v>
      </c>
      <c r="F93" s="429" t="str">
        <f>IFERROR(VLOOKUP(A93,'Oversættelse til tabel'!$A$2:$B$14,2,FALSE),"")</f>
        <v>Total produktion</v>
      </c>
      <c r="G93" s="103"/>
      <c r="H93" s="103"/>
    </row>
    <row r="94" spans="1:8" x14ac:dyDescent="0.25">
      <c r="A94" s="431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7">
        <f>'Resultat-Produktion &amp; forbrug'!F71</f>
        <v>715738.37153588282</v>
      </c>
      <c r="F94" s="429" t="str">
        <f>IFERROR(VLOOKUP(A94,'Oversættelse til tabel'!$A$2:$B$14,2,FALSE),"")</f>
        <v>Total produktion</v>
      </c>
      <c r="G94" s="103"/>
      <c r="H94" s="103"/>
    </row>
    <row r="95" spans="1:8" x14ac:dyDescent="0.25">
      <c r="A95" s="431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7">
        <f>'Resultat-Produktion &amp; forbrug'!F72</f>
        <v>1783325.2175353111</v>
      </c>
      <c r="F95" s="429" t="str">
        <f>IFERROR(VLOOKUP(A95,'Oversættelse til tabel'!$A$2:$B$14,2,FALSE),"")</f>
        <v>Total produktion</v>
      </c>
      <c r="G95" s="103"/>
      <c r="H95" s="103"/>
    </row>
    <row r="96" spans="1:8" x14ac:dyDescent="0.25">
      <c r="A96" s="431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7">
        <f>'Resultat-Produktion &amp; forbrug'!F73</f>
        <v>5398533.7934721429</v>
      </c>
      <c r="F96" s="429" t="str">
        <f>IFERROR(VLOOKUP(A96,'Oversættelse til tabel'!$A$2:$B$14,2,FALSE),"")</f>
        <v>Total produktion</v>
      </c>
      <c r="G96" s="103"/>
      <c r="H96" s="103"/>
    </row>
    <row r="97" spans="1:8" x14ac:dyDescent="0.25">
      <c r="A97" s="431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7">
        <f>'Resultat-Produktion &amp; forbrug'!F74</f>
        <v>0</v>
      </c>
      <c r="F97" s="429" t="str">
        <f>IFERROR(VLOOKUP(A97,'Oversættelse til tabel'!$A$2:$B$14,2,FALSE),"")</f>
        <v>Total produktion</v>
      </c>
      <c r="G97" s="103"/>
      <c r="H97" s="103"/>
    </row>
    <row r="98" spans="1:8" x14ac:dyDescent="0.25">
      <c r="A98" s="431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7">
        <f>'Resultat-Produktion &amp; forbrug'!F75</f>
        <v>12983496.711335782</v>
      </c>
      <c r="F98" s="429" t="str">
        <f>IFERROR(VLOOKUP(A98,'Oversættelse til tabel'!$A$2:$B$14,2,FALSE),"")</f>
        <v>Total produktion</v>
      </c>
      <c r="G98" s="103"/>
      <c r="H98" s="103"/>
    </row>
    <row r="99" spans="1:8" x14ac:dyDescent="0.25">
      <c r="A99" s="431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7">
        <f>'Resultat-Produktion &amp; forbrug'!F76</f>
        <v>1620993.8653666629</v>
      </c>
      <c r="F99" s="429" t="str">
        <f>IFERROR(VLOOKUP(A99,'Oversættelse til tabel'!$A$2:$B$14,2,FALSE),"")</f>
        <v>Total produktion</v>
      </c>
      <c r="G99" s="103"/>
      <c r="H99" s="103"/>
    </row>
    <row r="100" spans="1:8" x14ac:dyDescent="0.25">
      <c r="A100" s="431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7">
        <f>'Resultat-Produktion &amp; forbrug'!F77</f>
        <v>5921155.5578735983</v>
      </c>
      <c r="F100" s="429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31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7">
        <f>'Resultat-Produktion &amp; forbrug'!F78</f>
        <v>3127676.8816170068</v>
      </c>
      <c r="F101" s="429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31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7">
        <f>'Resultat-Produktion &amp; forbrug'!F79</f>
        <v>209595.14629167612</v>
      </c>
      <c r="F102" s="429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31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7">
        <f>'Resultat-Produktion &amp; forbrug'!F80</f>
        <v>106168.13854148486</v>
      </c>
      <c r="F103" s="429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31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7">
        <f>'Resultat-Produktion &amp; forbrug'!F81</f>
        <v>1028163.7902040067</v>
      </c>
      <c r="F104" s="429" t="str">
        <f>IFERROR(VLOOKUP(A104,'Oversættelse til tabel'!$A$2:$B$14,2,FALSE),"")</f>
        <v>Total produktion</v>
      </c>
      <c r="G104" s="103"/>
    </row>
    <row r="105" spans="1:8" x14ac:dyDescent="0.25">
      <c r="A105" s="431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7">
        <f>'Resultat-Produktion &amp; forbrug'!F82</f>
        <v>154113.19774513159</v>
      </c>
      <c r="F105" s="429" t="str">
        <f>IFERROR(VLOOKUP(A105,'Oversættelse til tabel'!$A$2:$B$14,2,FALSE),"")</f>
        <v>Total produktion</v>
      </c>
      <c r="G105" s="103"/>
    </row>
    <row r="106" spans="1:8" x14ac:dyDescent="0.25">
      <c r="A106" s="431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7">
        <f ca="1">'Resultat-Produktion &amp; forbrug'!F83</f>
        <v>0</v>
      </c>
      <c r="F106" s="429" t="str">
        <f>IFERROR(VLOOKUP(A106,'Oversættelse til tabel'!$A$2:$B$14,2,FALSE),"")</f>
        <v>Total produktion</v>
      </c>
      <c r="G106" s="103"/>
    </row>
    <row r="107" spans="1:8" x14ac:dyDescent="0.25">
      <c r="A107" s="431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7">
        <f ca="1">'Resultat-Produktion &amp; forbrug'!F84</f>
        <v>0</v>
      </c>
      <c r="F107" s="429" t="str">
        <f>IFERROR(VLOOKUP(A107,'Oversættelse til tabel'!$A$2:$B$14,2,FALSE),"")</f>
        <v>Total produktion</v>
      </c>
      <c r="G107" s="103"/>
    </row>
    <row r="108" spans="1:8" x14ac:dyDescent="0.25">
      <c r="A108" s="431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7">
        <f>'Resultat-Produktion &amp; forbrug'!F85</f>
        <v>4870431.535367866</v>
      </c>
      <c r="F108" s="429" t="str">
        <f>IFERROR(VLOOKUP(A108,'Oversættelse til tabel'!$A$2:$B$14,2,FALSE),"")</f>
        <v>Total produktion</v>
      </c>
      <c r="G108" s="103"/>
    </row>
    <row r="109" spans="1:8" x14ac:dyDescent="0.25">
      <c r="A109" s="431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7">
        <f>'Resultat-Produktion &amp; forbrug'!F86</f>
        <v>371797.62097043003</v>
      </c>
      <c r="F109" s="429" t="str">
        <f>IFERROR(VLOOKUP(A109,'Oversættelse til tabel'!$A$2:$B$14,2,FALSE),"")</f>
        <v>Total produktion</v>
      </c>
      <c r="G109" s="103"/>
    </row>
    <row r="110" spans="1:8" x14ac:dyDescent="0.25">
      <c r="A110" s="431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7">
        <f>'Resultat-Produktion &amp; forbrug'!F87</f>
        <v>185898.81048521501</v>
      </c>
      <c r="F110" s="429" t="str">
        <f>IFERROR(VLOOKUP(A110,'Oversættelse til tabel'!$A$2:$B$14,2,FALSE),"")</f>
        <v>Total produktion</v>
      </c>
      <c r="G110" s="103"/>
    </row>
    <row r="111" spans="1:8" x14ac:dyDescent="0.25">
      <c r="A111" s="431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7">
        <f>'Resultat-Produktion &amp; forbrug'!F88</f>
        <v>118975.23871053761</v>
      </c>
      <c r="F111" s="429" t="str">
        <f>IFERROR(VLOOKUP(A111,'Oversættelse til tabel'!$A$2:$B$14,2,FALSE),"")</f>
        <v>Total produktion</v>
      </c>
      <c r="G111" s="103"/>
    </row>
    <row r="112" spans="1:8" x14ac:dyDescent="0.25">
      <c r="A112" s="431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7">
        <f>'Resultat-Produktion &amp; forbrug'!F89</f>
        <v>4946902.7535971384</v>
      </c>
      <c r="F112" s="429" t="str">
        <f>IFERROR(VLOOKUP(A112,'Oversættelse til tabel'!$A$2:$B$14,2,FALSE),"")</f>
        <v>Total produktion</v>
      </c>
      <c r="G112" s="103"/>
    </row>
    <row r="113" spans="1:7" x14ac:dyDescent="0.25">
      <c r="A113" s="431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7">
        <f>'Resultat-Produktion &amp; forbrug'!F90</f>
        <v>191123.07715634341</v>
      </c>
      <c r="F113" s="429" t="str">
        <f>IFERROR(VLOOKUP(A113,'Oversættelse til tabel'!$A$2:$B$14,2,FALSE),"")</f>
        <v>Total produktion</v>
      </c>
      <c r="G113" s="103"/>
    </row>
    <row r="114" spans="1:7" x14ac:dyDescent="0.25">
      <c r="A114" s="431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7">
        <f>'Resultat-Produktion &amp; forbrug'!F91</f>
        <v>129693.32771377628</v>
      </c>
      <c r="F114" s="429" t="str">
        <f>IFERROR(VLOOKUP(A114,'Oversættelse til tabel'!$A$2:$B$14,2,FALSE),"")</f>
        <v>Total produktion</v>
      </c>
      <c r="G114" s="103"/>
    </row>
    <row r="115" spans="1:7" x14ac:dyDescent="0.25">
      <c r="A115" s="431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7">
        <f>'Resultat-Produktion &amp; forbrug'!F92</f>
        <v>3973910.9975047</v>
      </c>
      <c r="F115" s="429" t="str">
        <f>IFERROR(VLOOKUP(A115,'Oversættelse til tabel'!$A$2:$B$14,2,FALSE),"")</f>
        <v>Total produktion</v>
      </c>
      <c r="G115" s="103"/>
    </row>
    <row r="116" spans="1:7" x14ac:dyDescent="0.25">
      <c r="A116" s="431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7">
        <f>'Resultat-Produktion &amp; forbrug'!F93</f>
        <v>15074833.175881069</v>
      </c>
      <c r="F116" s="429" t="str">
        <f>IFERROR(VLOOKUP(A116,'Oversættelse til tabel'!$A$2:$B$14,2,FALSE),"")</f>
        <v>Total produktion</v>
      </c>
      <c r="G116" s="103"/>
    </row>
    <row r="117" spans="1:7" x14ac:dyDescent="0.25">
      <c r="A117" s="431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7">
        <f>'Resultat-Produktion &amp; forbrug'!F94</f>
        <v>1378013.0257817972</v>
      </c>
      <c r="F117" s="429" t="str">
        <f>IFERROR(VLOOKUP(A117,'Oversættelse til tabel'!$A$2:$B$14,2,FALSE),"")</f>
        <v>Total produktion</v>
      </c>
      <c r="G117" s="103"/>
    </row>
    <row r="118" spans="1:7" x14ac:dyDescent="0.25">
      <c r="A118" s="431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7">
        <f>'Resultat-Produktion &amp; forbrug'!F95</f>
        <v>84600</v>
      </c>
      <c r="F118" s="429" t="str">
        <f>IFERROR(VLOOKUP(A118,'Oversættelse til tabel'!$A$2:$B$14,2,FALSE),"")</f>
        <v>Total produktion</v>
      </c>
      <c r="G118" s="103"/>
    </row>
    <row r="119" spans="1:7" x14ac:dyDescent="0.25">
      <c r="A119" s="431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7">
        <f>'Resultat-Produktion &amp; forbrug'!F96</f>
        <v>0</v>
      </c>
      <c r="F119" s="429" t="str">
        <f>IFERROR(VLOOKUP(A119,'Oversættelse til tabel'!$A$2:$B$14,2,FALSE),"")</f>
        <v>Total produktion</v>
      </c>
      <c r="G119" s="103"/>
    </row>
    <row r="120" spans="1:7" x14ac:dyDescent="0.25">
      <c r="A120" s="431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7">
        <f ca="1">'Resultat-Produktion &amp; forbrug'!F97</f>
        <v>842656.55030551134</v>
      </c>
      <c r="F120" s="429" t="str">
        <f>IFERROR(VLOOKUP(A120,'Oversættelse til tabel'!$A$2:$B$14,2,FALSE),"")</f>
        <v>Total produktion</v>
      </c>
      <c r="G120" s="103"/>
    </row>
    <row r="121" spans="1:7" x14ac:dyDescent="0.25">
      <c r="A121" s="431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7">
        <f ca="1">'Resultat-Produktion &amp; forbrug'!F98</f>
        <v>0</v>
      </c>
      <c r="F121" s="429" t="str">
        <f>IFERROR(VLOOKUP(A121,'Oversættelse til tabel'!$A$2:$B$14,2,FALSE),"")</f>
        <v>Total produktion</v>
      </c>
      <c r="G121" s="103"/>
    </row>
    <row r="122" spans="1:7" x14ac:dyDescent="0.25">
      <c r="A122" s="431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7">
        <f>'Resultat-Produktion &amp; forbrug'!F99</f>
        <v>208223.23899291924</v>
      </c>
      <c r="F122" s="429" t="str">
        <f>IFERROR(VLOOKUP(A122,'Oversættelse til tabel'!$A$2:$B$14,2,FALSE),"")</f>
        <v>Total produktion</v>
      </c>
      <c r="G122" s="103"/>
    </row>
    <row r="123" spans="1:7" x14ac:dyDescent="0.25">
      <c r="A123" s="431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7">
        <f>'Resultat-Produktion &amp; forbrug'!F100</f>
        <v>224901.75438810108</v>
      </c>
      <c r="F123" s="429" t="str">
        <f>IFERROR(VLOOKUP(A123,'Oversættelse til tabel'!$A$2:$B$14,2,FALSE),"")</f>
        <v>Total produktion</v>
      </c>
      <c r="G123" s="103"/>
    </row>
    <row r="124" spans="1:7" x14ac:dyDescent="0.25">
      <c r="A124" s="431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7">
        <f ca="1">'Resultat-Produktion &amp; forbrug'!F101</f>
        <v>0</v>
      </c>
      <c r="F124" s="429" t="str">
        <f>IFERROR(VLOOKUP(A124,'Oversættelse til tabel'!$A$2:$B$14,2,FALSE),"")</f>
        <v>Total produktion</v>
      </c>
      <c r="G124" s="103"/>
    </row>
    <row r="125" spans="1:7" x14ac:dyDescent="0.25">
      <c r="A125" s="431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7">
        <f ca="1">'Resultat-Produktion &amp; forbrug'!F102</f>
        <v>564093970.66857171</v>
      </c>
      <c r="F125" s="429" t="str">
        <f>IFERROR(VLOOKUP(A125,'Oversættelse til tabel'!$A$2:$B$14,2,FALSE),"")</f>
        <v>Total produktion</v>
      </c>
      <c r="G125" s="103"/>
    </row>
    <row r="126" spans="1:7" x14ac:dyDescent="0.25">
      <c r="A126" s="431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7">
        <f ca="1">'Resultat-Produktion &amp; forbrug'!F103</f>
        <v>0</v>
      </c>
      <c r="F126" s="429" t="str">
        <f>IFERROR(VLOOKUP(A126,'Oversættelse til tabel'!$A$2:$B$14,2,FALSE),"")</f>
        <v>Total produktion</v>
      </c>
      <c r="G126" s="103"/>
    </row>
    <row r="127" spans="1:7" x14ac:dyDescent="0.25">
      <c r="A127" s="431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7">
        <f>'Resultat-Produktion &amp; forbrug'!F104</f>
        <v>0</v>
      </c>
      <c r="F127" s="429" t="str">
        <f>IFERROR(VLOOKUP(A127,'Oversættelse til tabel'!$A$2:$B$14,2,FALSE),"")</f>
        <v>Total produktion</v>
      </c>
      <c r="G127" s="103"/>
    </row>
    <row r="128" spans="1:7" x14ac:dyDescent="0.25">
      <c r="A128" s="431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7">
        <f>'Resultat-Produktion &amp; forbrug'!F105</f>
        <v>2777977.7276885756</v>
      </c>
      <c r="F128" s="429" t="str">
        <f>IFERROR(VLOOKUP(A128,'Oversættelse til tabel'!$A$2:$B$14,2,FALSE),"")</f>
        <v>Total produktion</v>
      </c>
      <c r="G128" s="103"/>
    </row>
    <row r="129" spans="1:7" x14ac:dyDescent="0.25">
      <c r="A129" s="431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7">
        <f>'Resultat-Produktion &amp; forbrug'!F106</f>
        <v>0</v>
      </c>
      <c r="F129" s="429" t="str">
        <f>IFERROR(VLOOKUP(A129,'Oversættelse til tabel'!$A$2:$B$14,2,FALSE),"")</f>
        <v>Total produktion</v>
      </c>
      <c r="G129" s="103"/>
    </row>
    <row r="130" spans="1:7" x14ac:dyDescent="0.25">
      <c r="A130" s="431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7">
        <f>'Resultat-Produktion &amp; forbrug'!F107</f>
        <v>8615.5317224824212</v>
      </c>
      <c r="F130" s="429" t="str">
        <f>IFERROR(VLOOKUP(A130,'Oversættelse til tabel'!$A$2:$B$14,2,FALSE),"")</f>
        <v>Total produktion</v>
      </c>
      <c r="G130" s="103"/>
    </row>
    <row r="131" spans="1:7" x14ac:dyDescent="0.25">
      <c r="A131" s="431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7">
        <f>'Resultat-Produktion &amp; forbrug'!F108</f>
        <v>173658.75124992887</v>
      </c>
      <c r="F131" s="429" t="str">
        <f>IFERROR(VLOOKUP(A131,'Oversættelse til tabel'!$A$2:$B$14,2,FALSE),"")</f>
        <v>Total produktion</v>
      </c>
      <c r="G131" s="103"/>
    </row>
    <row r="132" spans="1:7" x14ac:dyDescent="0.25">
      <c r="A132" s="431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7">
        <f>'Resultat-Produktion &amp; forbrug'!F109</f>
        <v>1122115.8049381305</v>
      </c>
      <c r="F132" s="429" t="str">
        <f>IFERROR(VLOOKUP(A132,'Oversættelse til tabel'!$A$2:$B$14,2,FALSE),"")</f>
        <v>Total produktion</v>
      </c>
      <c r="G132" s="103"/>
    </row>
    <row r="133" spans="1:7" x14ac:dyDescent="0.25">
      <c r="A133" s="431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7">
        <f>'Resultat-Produktion &amp; forbrug'!F110</f>
        <v>32149.585150650411</v>
      </c>
      <c r="F133" s="429" t="str">
        <f>IFERROR(VLOOKUP(A133,'Oversættelse til tabel'!$A$2:$B$14,2,FALSE),"")</f>
        <v>Total produktion</v>
      </c>
      <c r="G133" s="103"/>
    </row>
    <row r="134" spans="1:7" x14ac:dyDescent="0.25">
      <c r="A134" s="431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7">
        <f>'Resultat-Produktion &amp; forbrug'!F111</f>
        <v>0</v>
      </c>
      <c r="F134" s="429" t="str">
        <f>IFERROR(VLOOKUP(A134,'Oversættelse til tabel'!$A$2:$B$14,2,FALSE),"")</f>
        <v>Total produktion</v>
      </c>
      <c r="G134" s="103"/>
    </row>
    <row r="135" spans="1:7" x14ac:dyDescent="0.25">
      <c r="A135" s="431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7">
        <f>'Resultat-Produktion &amp; forbrug'!F112</f>
        <v>28775768.450113945</v>
      </c>
      <c r="F135" s="429" t="str">
        <f>IFERROR(VLOOKUP(A135,'Oversættelse til tabel'!$A$2:$B$14,2,FALSE),"")</f>
        <v>Total produktion</v>
      </c>
      <c r="G135" s="103"/>
    </row>
    <row r="136" spans="1:7" x14ac:dyDescent="0.25">
      <c r="A136" s="431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7">
        <f>'Resultat-Produktion &amp; forbrug'!F113</f>
        <v>0</v>
      </c>
      <c r="F136" s="429" t="str">
        <f>IFERROR(VLOOKUP(A136,'Oversættelse til tabel'!$A$2:$B$14,2,FALSE),"")</f>
        <v>Total produktion</v>
      </c>
      <c r="G136" s="103"/>
    </row>
    <row r="137" spans="1:7" x14ac:dyDescent="0.25">
      <c r="A137" s="431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7">
        <f>'Resultat-Produktion &amp; forbrug'!F114</f>
        <v>216581.36093452224</v>
      </c>
      <c r="F137" s="429" t="str">
        <f>IFERROR(VLOOKUP(A137,'Oversættelse til tabel'!$A$2:$B$14,2,FALSE),"")</f>
        <v>Total produktion</v>
      </c>
      <c r="G137" s="103"/>
    </row>
    <row r="138" spans="1:7" x14ac:dyDescent="0.25">
      <c r="A138" s="431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7">
        <f>'Resultat-Produktion &amp; forbrug'!F115</f>
        <v>2778972.7829183596</v>
      </c>
      <c r="F138" s="429" t="str">
        <f>IFERROR(VLOOKUP(A138,'Oversættelse til tabel'!$A$2:$B$14,2,FALSE),"")</f>
        <v>Total produktion</v>
      </c>
      <c r="G138" s="103"/>
    </row>
    <row r="139" spans="1:7" x14ac:dyDescent="0.25">
      <c r="A139" s="431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7">
        <f>'Resultat-Produktion &amp; forbrug'!F116</f>
        <v>524881.97503939818</v>
      </c>
      <c r="F139" s="429" t="str">
        <f>IFERROR(VLOOKUP(A139,'Oversættelse til tabel'!$A$2:$B$14,2,FALSE),"")</f>
        <v>Total produktion</v>
      </c>
      <c r="G139" s="103"/>
    </row>
    <row r="140" spans="1:7" x14ac:dyDescent="0.25">
      <c r="A140" s="431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7">
        <f>'Resultat-Produktion &amp; forbrug'!F117</f>
        <v>0</v>
      </c>
      <c r="F140" s="429" t="str">
        <f>IFERROR(VLOOKUP(A140,'Oversættelse til tabel'!$A$2:$B$14,2,FALSE),"")</f>
        <v>Total produktion</v>
      </c>
      <c r="G140" s="103"/>
    </row>
    <row r="141" spans="1:7" x14ac:dyDescent="0.25">
      <c r="A141" s="431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7">
        <f>'Resultat-Produktion &amp; forbrug'!F118</f>
        <v>519697.07047323068</v>
      </c>
      <c r="F141" s="429" t="str">
        <f>IFERROR(VLOOKUP(A141,'Oversættelse til tabel'!$A$2:$B$14,2,FALSE),"")</f>
        <v>Total produktion</v>
      </c>
      <c r="G141" s="103"/>
    </row>
    <row r="142" spans="1:7" x14ac:dyDescent="0.25">
      <c r="A142" s="431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7">
        <f>'Resultat-Produktion &amp; forbrug'!F119</f>
        <v>714570.3554189268</v>
      </c>
      <c r="F142" s="429" t="str">
        <f>IFERROR(VLOOKUP(A142,'Oversættelse til tabel'!$A$2:$B$14,2,FALSE),"")</f>
        <v>Total produktion</v>
      </c>
      <c r="G142" s="103"/>
    </row>
    <row r="143" spans="1:7" x14ac:dyDescent="0.25">
      <c r="A143" s="431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7">
        <f>'Resultat-Produktion &amp; forbrug'!F120</f>
        <v>1781984.509456197</v>
      </c>
      <c r="F143" s="429" t="str">
        <f>IFERROR(VLOOKUP(A143,'Oversættelse til tabel'!$A$2:$B$14,2,FALSE),"")</f>
        <v>Total produktion</v>
      </c>
      <c r="G143" s="103"/>
    </row>
    <row r="144" spans="1:7" x14ac:dyDescent="0.25">
      <c r="A144" s="431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7">
        <f>'Resultat-Produktion &amp; forbrug'!F121</f>
        <v>5414026.8902810384</v>
      </c>
      <c r="F144" s="429" t="str">
        <f>IFERROR(VLOOKUP(A144,'Oversættelse til tabel'!$A$2:$B$14,2,FALSE),"")</f>
        <v>Total produktion</v>
      </c>
      <c r="G144" s="103"/>
    </row>
    <row r="145" spans="1:7" x14ac:dyDescent="0.25">
      <c r="A145" s="431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7">
        <f>'Resultat-Produktion &amp; forbrug'!F122</f>
        <v>0</v>
      </c>
      <c r="F145" s="429" t="str">
        <f>IFERROR(VLOOKUP(A145,'Oversættelse til tabel'!$A$2:$B$14,2,FALSE),"")</f>
        <v>Total produktion</v>
      </c>
      <c r="G145" s="103"/>
    </row>
    <row r="146" spans="1:7" x14ac:dyDescent="0.25">
      <c r="A146" s="431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7">
        <f>'Resultat-Produktion &amp; forbrug'!F123</f>
        <v>12735406.502549823</v>
      </c>
      <c r="F146" s="429" t="str">
        <f>IFERROR(VLOOKUP(A146,'Oversættelse til tabel'!$A$2:$B$14,2,FALSE),"")</f>
        <v>Total produktion</v>
      </c>
      <c r="G146" s="103"/>
    </row>
    <row r="147" spans="1:7" x14ac:dyDescent="0.25">
      <c r="A147" s="431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7">
        <f>'Resultat-Produktion &amp; forbrug'!F124</f>
        <v>1590883.4700780637</v>
      </c>
      <c r="F147" s="429" t="str">
        <f>IFERROR(VLOOKUP(A147,'Oversættelse til tabel'!$A$2:$B$14,2,FALSE),"")</f>
        <v>Total produktion</v>
      </c>
      <c r="G147" s="103"/>
    </row>
    <row r="148" spans="1:7" x14ac:dyDescent="0.25">
      <c r="A148" s="431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7">
        <f>'Resultat-Produktion &amp; forbrug'!F125</f>
        <v>5980572.9398795273</v>
      </c>
      <c r="F148" s="429" t="str">
        <f>IFERROR(VLOOKUP(A148,'Oversættelse til tabel'!$A$2:$B$14,2,FALSE),"")</f>
        <v>Total produktion</v>
      </c>
      <c r="G148" s="103"/>
    </row>
    <row r="149" spans="1:7" x14ac:dyDescent="0.25">
      <c r="A149" s="431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7">
        <f>'Resultat-Produktion &amp; forbrug'!F126</f>
        <v>3069579.4456842686</v>
      </c>
      <c r="F149" s="429" t="str">
        <f>IFERROR(VLOOKUP(A149,'Oversættelse til tabel'!$A$2:$B$14,2,FALSE),"")</f>
        <v>Total produktion</v>
      </c>
      <c r="G149" s="103"/>
    </row>
    <row r="150" spans="1:7" x14ac:dyDescent="0.25">
      <c r="A150" s="431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7">
        <f>'Resultat-Produktion &amp; forbrug'!F127</f>
        <v>209595.14629167612</v>
      </c>
      <c r="F150" s="429" t="str">
        <f>IFERROR(VLOOKUP(A150,'Oversættelse til tabel'!$A$2:$B$14,2,FALSE),"")</f>
        <v>Total produktion</v>
      </c>
      <c r="G150" s="103"/>
    </row>
    <row r="151" spans="1:7" x14ac:dyDescent="0.25">
      <c r="A151" s="431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7">
        <f>'Resultat-Produktion &amp; forbrug'!F128</f>
        <v>102788.11573768182</v>
      </c>
      <c r="F151" s="429" t="str">
        <f>IFERROR(VLOOKUP(A151,'Oversættelse til tabel'!$A$2:$B$14,2,FALSE),"")</f>
        <v>Total produktion</v>
      </c>
      <c r="G151" s="103"/>
    </row>
    <row r="152" spans="1:7" x14ac:dyDescent="0.25">
      <c r="A152" s="431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7">
        <f>'Resultat-Produktion &amp; forbrug'!F129</f>
        <v>1027472.506321969</v>
      </c>
      <c r="F152" s="429" t="str">
        <f>IFERROR(VLOOKUP(A152,'Oversættelse til tabel'!$A$2:$B$14,2,FALSE),"")</f>
        <v>Total produktion</v>
      </c>
      <c r="G152" s="103"/>
    </row>
    <row r="153" spans="1:7" x14ac:dyDescent="0.25">
      <c r="A153" s="431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7">
        <f>'Resultat-Produktion &amp; forbrug'!F130</f>
        <v>154949.74904422625</v>
      </c>
      <c r="F153" s="429" t="str">
        <f>IFERROR(VLOOKUP(A153,'Oversættelse til tabel'!$A$2:$B$14,2,FALSE),"")</f>
        <v>Total produktion</v>
      </c>
      <c r="G153" s="103"/>
    </row>
    <row r="154" spans="1:7" x14ac:dyDescent="0.25">
      <c r="A154" s="431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7">
        <f ca="1">'Resultat-Produktion &amp; forbrug'!F131</f>
        <v>0</v>
      </c>
      <c r="F154" s="429" t="str">
        <f>IFERROR(VLOOKUP(A154,'Oversættelse til tabel'!$A$2:$B$14,2,FALSE),"")</f>
        <v>Total produktion</v>
      </c>
      <c r="G154" s="103"/>
    </row>
    <row r="155" spans="1:7" x14ac:dyDescent="0.25">
      <c r="A155" s="431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7">
        <f ca="1">'Resultat-Produktion &amp; forbrug'!F132</f>
        <v>0</v>
      </c>
      <c r="F155" s="429" t="str">
        <f>IFERROR(VLOOKUP(A155,'Oversættelse til tabel'!$A$2:$B$14,2,FALSE),"")</f>
        <v>Total produktion</v>
      </c>
      <c r="G155" s="103"/>
    </row>
    <row r="156" spans="1:7" x14ac:dyDescent="0.25">
      <c r="A156" s="431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7">
        <f>'Resultat-Produktion &amp; forbrug'!F133</f>
        <v>4779961.9648844432</v>
      </c>
      <c r="F156" s="429" t="str">
        <f>IFERROR(VLOOKUP(A156,'Oversættelse til tabel'!$A$2:$B$14,2,FALSE),"")</f>
        <v>Total produktion</v>
      </c>
      <c r="G156" s="103"/>
    </row>
    <row r="157" spans="1:7" x14ac:dyDescent="0.25">
      <c r="A157" s="431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7">
        <f>'Resultat-Produktion &amp; forbrug'!F134</f>
        <v>370660.6274963881</v>
      </c>
      <c r="F157" s="429" t="str">
        <f>IFERROR(VLOOKUP(A157,'Oversættelse til tabel'!$A$2:$B$14,2,FALSE),"")</f>
        <v>Total produktion</v>
      </c>
      <c r="G157" s="103"/>
    </row>
    <row r="158" spans="1:7" x14ac:dyDescent="0.25">
      <c r="A158" s="431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7">
        <f>'Resultat-Produktion &amp; forbrug'!F135</f>
        <v>185330.31374819405</v>
      </c>
      <c r="F158" s="429" t="str">
        <f>IFERROR(VLOOKUP(A158,'Oversættelse til tabel'!$A$2:$B$14,2,FALSE),"")</f>
        <v>Total produktion</v>
      </c>
      <c r="G158" s="103"/>
    </row>
    <row r="159" spans="1:7" x14ac:dyDescent="0.25">
      <c r="A159" s="431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7">
        <f>'Resultat-Produktion &amp; forbrug'!F136</f>
        <v>118611.40079884419</v>
      </c>
      <c r="F159" s="429" t="str">
        <f>IFERROR(VLOOKUP(A159,'Oversættelse til tabel'!$A$2:$B$14,2,FALSE),"")</f>
        <v>Total produktion</v>
      </c>
      <c r="G159" s="103"/>
    </row>
    <row r="160" spans="1:7" x14ac:dyDescent="0.25">
      <c r="A160" s="431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7">
        <f>'Resultat-Produktion &amp; forbrug'!F137</f>
        <v>4928756.7934970316</v>
      </c>
      <c r="F160" s="429" t="str">
        <f>IFERROR(VLOOKUP(A160,'Oversættelse til tabel'!$A$2:$B$14,2,FALSE),"")</f>
        <v>Total produktion</v>
      </c>
      <c r="G160" s="103"/>
    </row>
    <row r="161" spans="1:7" x14ac:dyDescent="0.25">
      <c r="A161" s="431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7">
        <f>'Resultat-Produktion &amp; forbrug'!F138</f>
        <v>185567.16171821824</v>
      </c>
      <c r="F161" s="429" t="str">
        <f>IFERROR(VLOOKUP(A161,'Oversættelse til tabel'!$A$2:$B$14,2,FALSE),"")</f>
        <v>Total produktion</v>
      </c>
      <c r="G161" s="103"/>
    </row>
    <row r="162" spans="1:7" x14ac:dyDescent="0.25">
      <c r="A162" s="431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7">
        <f>'Resultat-Produktion &amp; forbrug'!F139</f>
        <v>126100.24826746272</v>
      </c>
      <c r="F162" s="429" t="str">
        <f>IFERROR(VLOOKUP(A162,'Oversættelse til tabel'!$A$2:$B$14,2,FALSE),"")</f>
        <v>Total produktion</v>
      </c>
      <c r="G162" s="103"/>
    </row>
    <row r="163" spans="1:7" x14ac:dyDescent="0.25">
      <c r="A163" s="431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7">
        <f>'Resultat-Produktion &amp; forbrug'!F140</f>
        <v>4121832.5977837904</v>
      </c>
      <c r="F163" s="429" t="str">
        <f>IFERROR(VLOOKUP(A163,'Oversættelse til tabel'!$A$2:$B$14,2,FALSE),"")</f>
        <v>Total produktion</v>
      </c>
      <c r="G163" s="103"/>
    </row>
    <row r="164" spans="1:7" x14ac:dyDescent="0.25">
      <c r="A164" s="431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7">
        <f>'Resultat-Produktion &amp; forbrug'!F141</f>
        <v>14432291.767579561</v>
      </c>
      <c r="F164" s="429" t="str">
        <f>IFERROR(VLOOKUP(A164,'Oversættelse til tabel'!$A$2:$B$14,2,FALSE),"")</f>
        <v>Total produktion</v>
      </c>
      <c r="G164" s="103"/>
    </row>
    <row r="165" spans="1:7" x14ac:dyDescent="0.25">
      <c r="A165" s="431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7">
        <f>'Resultat-Produktion &amp; forbrug'!F142</f>
        <v>1340150.8748835563</v>
      </c>
      <c r="F165" s="429" t="str">
        <f>IFERROR(VLOOKUP(A165,'Oversættelse til tabel'!$A$2:$B$14,2,FALSE),"")</f>
        <v>Total produktion</v>
      </c>
      <c r="G165" s="103"/>
    </row>
    <row r="166" spans="1:7" x14ac:dyDescent="0.25">
      <c r="A166" s="431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7">
        <f>'Resultat-Produktion &amp; forbrug'!F143</f>
        <v>84600</v>
      </c>
      <c r="F166" s="429" t="str">
        <f>IFERROR(VLOOKUP(A166,'Oversættelse til tabel'!$A$2:$B$14,2,FALSE),"")</f>
        <v>Total produktion</v>
      </c>
      <c r="G166" s="103"/>
    </row>
    <row r="167" spans="1:7" x14ac:dyDescent="0.25">
      <c r="A167" s="431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7">
        <f>'Resultat-Produktion &amp; forbrug'!F144</f>
        <v>0</v>
      </c>
      <c r="F167" s="429" t="str">
        <f>IFERROR(VLOOKUP(A167,'Oversættelse til tabel'!$A$2:$B$14,2,FALSE),"")</f>
        <v>Total produktion</v>
      </c>
      <c r="G167" s="103"/>
    </row>
    <row r="168" spans="1:7" x14ac:dyDescent="0.25">
      <c r="A168" s="431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7">
        <f ca="1">'Resultat-Produktion &amp; forbrug'!F145</f>
        <v>817740.05473897781</v>
      </c>
      <c r="F168" s="429" t="str">
        <f>IFERROR(VLOOKUP(A168,'Oversættelse til tabel'!$A$2:$B$14,2,FALSE),"")</f>
        <v>Total produktion</v>
      </c>
      <c r="G168" s="103"/>
    </row>
    <row r="169" spans="1:7" x14ac:dyDescent="0.25">
      <c r="A169" s="431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7">
        <f ca="1">'Resultat-Produktion &amp; forbrug'!F146</f>
        <v>0</v>
      </c>
      <c r="F169" s="429" t="str">
        <f>IFERROR(VLOOKUP(A169,'Oversættelse til tabel'!$A$2:$B$14,2,FALSE),"")</f>
        <v>Total produktion</v>
      </c>
      <c r="G169" s="103"/>
    </row>
    <row r="170" spans="1:7" x14ac:dyDescent="0.25">
      <c r="A170" s="431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7">
        <f>'Resultat-Produktion &amp; forbrug'!F147</f>
        <v>18450.007031483605</v>
      </c>
      <c r="F170" s="429" t="str">
        <f>IFERROR(VLOOKUP(A170,'Oversættelse til tabel'!$A$2:$B$14,2,FALSE),"")</f>
        <v>Total produktion</v>
      </c>
      <c r="G170" s="103"/>
    </row>
    <row r="171" spans="1:7" x14ac:dyDescent="0.25">
      <c r="A171" s="431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7">
        <f>'Resultat-Produktion &amp; forbrug'!F148</f>
        <v>26972.495538657848</v>
      </c>
      <c r="F171" s="429" t="str">
        <f>IFERROR(VLOOKUP(A171,'Oversættelse til tabel'!$A$2:$B$14,2,FALSE),"")</f>
        <v>Total produktion</v>
      </c>
      <c r="G171" s="103"/>
    </row>
    <row r="172" spans="1:7" x14ac:dyDescent="0.25">
      <c r="A172" s="431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7">
        <f ca="1">'Resultat-Produktion &amp; forbrug'!F149</f>
        <v>0</v>
      </c>
      <c r="F172" s="429" t="str">
        <f>IFERROR(VLOOKUP(A172,'Oversættelse til tabel'!$A$2:$B$14,2,FALSE),"")</f>
        <v>Total produktion</v>
      </c>
      <c r="G172" s="103"/>
    </row>
    <row r="173" spans="1:7" x14ac:dyDescent="0.25">
      <c r="A173" s="431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7">
        <f ca="1">'Resultat-Produktion &amp; forbrug'!F150</f>
        <v>78969543.840097398</v>
      </c>
      <c r="F173" s="429" t="str">
        <f>IFERROR(VLOOKUP(A173,'Oversættelse til tabel'!$A$2:$B$14,2,FALSE),"")</f>
        <v>Total produktion</v>
      </c>
      <c r="G173" s="103"/>
    </row>
    <row r="174" spans="1:7" x14ac:dyDescent="0.25">
      <c r="A174" s="431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7">
        <f ca="1">'Resultat-Produktion &amp; forbrug'!F151</f>
        <v>0</v>
      </c>
      <c r="F174" s="429" t="str">
        <f>IFERROR(VLOOKUP(A174,'Oversættelse til tabel'!$A$2:$B$14,2,FALSE),"")</f>
        <v>Total produktion</v>
      </c>
      <c r="G174" s="103"/>
    </row>
    <row r="175" spans="1:7" x14ac:dyDescent="0.25">
      <c r="A175" s="431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7">
        <f>'Resultat-Produktion &amp; forbrug'!F152</f>
        <v>0</v>
      </c>
      <c r="F175" s="429" t="str">
        <f>IFERROR(VLOOKUP(A175,'Oversættelse til tabel'!$A$2:$B$14,2,FALSE),"")</f>
        <v>Total produktion</v>
      </c>
      <c r="G175" s="103"/>
    </row>
    <row r="176" spans="1:7" x14ac:dyDescent="0.25">
      <c r="A176" s="431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7">
        <f>'Resultat-Produktion &amp; forbrug'!F153</f>
        <v>332759.92297580565</v>
      </c>
      <c r="F176" s="429" t="str">
        <f>IFERROR(VLOOKUP(A176,'Oversættelse til tabel'!$A$2:$B$14,2,FALSE),"")</f>
        <v>Total produktion</v>
      </c>
      <c r="G176" s="103"/>
    </row>
    <row r="177" spans="1:7" x14ac:dyDescent="0.25">
      <c r="A177" s="431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7">
        <f>'Resultat-Produktion &amp; forbrug'!F154</f>
        <v>0</v>
      </c>
      <c r="F177" s="429" t="str">
        <f>IFERROR(VLOOKUP(A177,'Oversættelse til tabel'!$A$2:$B$14,2,FALSE),"")</f>
        <v>Total produktion</v>
      </c>
      <c r="G177" s="103"/>
    </row>
    <row r="178" spans="1:7" x14ac:dyDescent="0.25">
      <c r="A178" s="431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7">
        <f>'Resultat-Produktion &amp; forbrug'!F155</f>
        <v>675.387643904882</v>
      </c>
      <c r="F178" s="429" t="str">
        <f>IFERROR(VLOOKUP(A178,'Oversættelse til tabel'!$A$2:$B$14,2,FALSE),"")</f>
        <v>Total produktion</v>
      </c>
      <c r="G178" s="103"/>
    </row>
    <row r="179" spans="1:7" x14ac:dyDescent="0.25">
      <c r="A179" s="431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7">
        <f>'Resultat-Produktion &amp; forbrug'!F156</f>
        <v>15969.006082579654</v>
      </c>
      <c r="F179" s="429" t="str">
        <f>IFERROR(VLOOKUP(A179,'Oversættelse til tabel'!$A$2:$B$14,2,FALSE),"")</f>
        <v>Total produktion</v>
      </c>
      <c r="G179" s="103"/>
    </row>
    <row r="180" spans="1:7" x14ac:dyDescent="0.25">
      <c r="A180" s="431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7">
        <f>'Resultat-Produktion &amp; forbrug'!F157</f>
        <v>620445.82725004398</v>
      </c>
      <c r="F180" s="429" t="str">
        <f>IFERROR(VLOOKUP(A180,'Oversættelse til tabel'!$A$2:$B$14,2,FALSE),"")</f>
        <v>Total produktion</v>
      </c>
      <c r="G180" s="103"/>
    </row>
    <row r="181" spans="1:7" x14ac:dyDescent="0.25">
      <c r="A181" s="431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7">
        <f>'Resultat-Produktion &amp; forbrug'!F158</f>
        <v>15780.226177538038</v>
      </c>
      <c r="F181" s="429" t="str">
        <f>IFERROR(VLOOKUP(A181,'Oversættelse til tabel'!$A$2:$B$14,2,FALSE),"")</f>
        <v>Total produktion</v>
      </c>
      <c r="G181" s="103"/>
    </row>
    <row r="182" spans="1:7" x14ac:dyDescent="0.25">
      <c r="A182" s="431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7">
        <f>'Resultat-Produktion &amp; forbrug'!F159</f>
        <v>0</v>
      </c>
      <c r="F182" s="429" t="str">
        <f>IFERROR(VLOOKUP(A182,'Oversættelse til tabel'!$A$2:$B$14,2,FALSE),"")</f>
        <v>Total produktion</v>
      </c>
      <c r="G182" s="103"/>
    </row>
    <row r="183" spans="1:7" x14ac:dyDescent="0.25">
      <c r="A183" s="431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7">
        <f>'Resultat-Produktion &amp; forbrug'!F160</f>
        <v>2148848.2010935447</v>
      </c>
      <c r="F183" s="429" t="str">
        <f>IFERROR(VLOOKUP(A183,'Oversættelse til tabel'!$A$2:$B$14,2,FALSE),"")</f>
        <v>Total produktion</v>
      </c>
      <c r="G183" s="103"/>
    </row>
    <row r="184" spans="1:7" x14ac:dyDescent="0.25">
      <c r="A184" s="431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7">
        <f>'Resultat-Produktion &amp; forbrug'!F161</f>
        <v>0</v>
      </c>
      <c r="F184" s="429" t="str">
        <f>IFERROR(VLOOKUP(A184,'Oversættelse til tabel'!$A$2:$B$14,2,FALSE),"")</f>
        <v>Total produktion</v>
      </c>
      <c r="G184" s="103"/>
    </row>
    <row r="185" spans="1:7" x14ac:dyDescent="0.25">
      <c r="A185" s="431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7">
        <f>'Resultat-Produktion &amp; forbrug'!F162</f>
        <v>95299.46904386401</v>
      </c>
      <c r="F185" s="429" t="str">
        <f>IFERROR(VLOOKUP(A185,'Oversættelse til tabel'!$A$2:$B$14,2,FALSE),"")</f>
        <v>Total produktion</v>
      </c>
      <c r="G185" s="103"/>
    </row>
    <row r="186" spans="1:7" x14ac:dyDescent="0.25">
      <c r="A186" s="431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7">
        <f>'Resultat-Produktion &amp; forbrug'!F163</f>
        <v>954412.72069157928</v>
      </c>
      <c r="F186" s="429" t="str">
        <f>IFERROR(VLOOKUP(A186,'Oversættelse til tabel'!$A$2:$B$14,2,FALSE),"")</f>
        <v>Total produktion</v>
      </c>
      <c r="G186" s="103"/>
    </row>
    <row r="187" spans="1:7" x14ac:dyDescent="0.25">
      <c r="A187" s="431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7">
        <f>'Resultat-Produktion &amp; forbrug'!F164</f>
        <v>452346.51233766804</v>
      </c>
      <c r="F187" s="429" t="str">
        <f>IFERROR(VLOOKUP(A187,'Oversættelse til tabel'!$A$2:$B$14,2,FALSE),"")</f>
        <v>Total produktion</v>
      </c>
      <c r="G187" s="103"/>
    </row>
    <row r="188" spans="1:7" x14ac:dyDescent="0.25">
      <c r="A188" s="431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7">
        <f>'Resultat-Produktion &amp; forbrug'!F165</f>
        <v>0</v>
      </c>
      <c r="F188" s="429" t="str">
        <f>IFERROR(VLOOKUP(A188,'Oversættelse til tabel'!$A$2:$B$14,2,FALSE),"")</f>
        <v>Total produktion</v>
      </c>
      <c r="G188" s="103"/>
    </row>
    <row r="189" spans="1:7" x14ac:dyDescent="0.25">
      <c r="A189" s="431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7">
        <f>'Resultat-Produktion &amp; forbrug'!F166</f>
        <v>200279.74928693369</v>
      </c>
      <c r="F189" s="429" t="str">
        <f>IFERROR(VLOOKUP(A189,'Oversættelse til tabel'!$A$2:$B$14,2,FALSE),"")</f>
        <v>Total produktion</v>
      </c>
      <c r="G189" s="103"/>
    </row>
    <row r="190" spans="1:7" x14ac:dyDescent="0.25">
      <c r="A190" s="431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7">
        <f>'Resultat-Produktion &amp; forbrug'!F167</f>
        <v>145627.35347864506</v>
      </c>
      <c r="F190" s="429" t="str">
        <f>IFERROR(VLOOKUP(A190,'Oversættelse til tabel'!$A$2:$B$14,2,FALSE),"")</f>
        <v>Total produktion</v>
      </c>
      <c r="G190" s="103"/>
    </row>
    <row r="191" spans="1:7" x14ac:dyDescent="0.25">
      <c r="A191" s="431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7">
        <f>'Resultat-Produktion &amp; forbrug'!F168</f>
        <v>116539.79424410909</v>
      </c>
      <c r="F191" s="429" t="str">
        <f>IFERROR(VLOOKUP(A191,'Oversættelse til tabel'!$A$2:$B$14,2,FALSE),"")</f>
        <v>Total produktion</v>
      </c>
      <c r="G191" s="103"/>
    </row>
    <row r="192" spans="1:7" x14ac:dyDescent="0.25">
      <c r="A192" s="431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7">
        <f>'Resultat-Produktion &amp; forbrug'!F169</f>
        <v>2268650.5850062412</v>
      </c>
      <c r="F192" s="429" t="str">
        <f>IFERROR(VLOOKUP(A192,'Oversættelse til tabel'!$A$2:$B$14,2,FALSE),"")</f>
        <v>Total produktion</v>
      </c>
      <c r="G192" s="103"/>
    </row>
    <row r="193" spans="1:7" x14ac:dyDescent="0.25">
      <c r="A193" s="431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7">
        <f>'Resultat-Produktion &amp; forbrug'!F170</f>
        <v>0</v>
      </c>
      <c r="F193" s="429" t="str">
        <f>IFERROR(VLOOKUP(A193,'Oversættelse til tabel'!$A$2:$B$14,2,FALSE),"")</f>
        <v>Total produktion</v>
      </c>
      <c r="G193" s="103"/>
    </row>
    <row r="194" spans="1:7" x14ac:dyDescent="0.25">
      <c r="A194" s="431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7">
        <f>'Resultat-Produktion &amp; forbrug'!F171</f>
        <v>925084.21922943438</v>
      </c>
      <c r="F194" s="429" t="str">
        <f>IFERROR(VLOOKUP(A194,'Oversættelse til tabel'!$A$2:$B$14,2,FALSE),"")</f>
        <v>Total produktion</v>
      </c>
      <c r="G194" s="103"/>
    </row>
    <row r="195" spans="1:7" x14ac:dyDescent="0.25">
      <c r="A195" s="431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7">
        <f>'Resultat-Produktion &amp; forbrug'!F172</f>
        <v>115489.08079619991</v>
      </c>
      <c r="F195" s="429" t="str">
        <f>IFERROR(VLOOKUP(A195,'Oversættelse til tabel'!$A$2:$B$14,2,FALSE),"")</f>
        <v>Total produktion</v>
      </c>
      <c r="G195" s="103"/>
    </row>
    <row r="196" spans="1:7" x14ac:dyDescent="0.25">
      <c r="A196" s="431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7">
        <f>'Resultat-Produktion &amp; forbrug'!F173</f>
        <v>365245.73356828612</v>
      </c>
      <c r="F196" s="429" t="str">
        <f>IFERROR(VLOOKUP(A196,'Oversættelse til tabel'!$A$2:$B$14,2,FALSE),"")</f>
        <v>Total produktion</v>
      </c>
      <c r="G196" s="103"/>
    </row>
    <row r="197" spans="1:7" x14ac:dyDescent="0.25">
      <c r="A197" s="431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7">
        <f>'Resultat-Produktion &amp; forbrug'!F174</f>
        <v>222833.98833453824</v>
      </c>
      <c r="F197" s="429" t="str">
        <f>IFERROR(VLOOKUP(A197,'Oversættelse til tabel'!$A$2:$B$14,2,FALSE),"")</f>
        <v>Total produktion</v>
      </c>
      <c r="G197" s="103"/>
    </row>
    <row r="198" spans="1:7" x14ac:dyDescent="0.25">
      <c r="A198" s="431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7">
        <f>'Resultat-Produktion &amp; forbrug'!F175</f>
        <v>1.1976865502381491</v>
      </c>
      <c r="F198" s="429" t="str">
        <f>IFERROR(VLOOKUP(A198,'Oversættelse til tabel'!$A$2:$B$14,2,FALSE),"")</f>
        <v>Total produktion</v>
      </c>
      <c r="G198" s="103"/>
    </row>
    <row r="199" spans="1:7" x14ac:dyDescent="0.25">
      <c r="A199" s="431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7">
        <f>'Resultat-Produktion &amp; forbrug'!F176</f>
        <v>7577.0634215631153</v>
      </c>
      <c r="F199" s="429" t="str">
        <f>IFERROR(VLOOKUP(A199,'Oversættelse til tabel'!$A$2:$B$14,2,FALSE),"")</f>
        <v>Total produktion</v>
      </c>
      <c r="G199" s="103"/>
    </row>
    <row r="200" spans="1:7" x14ac:dyDescent="0.25">
      <c r="A200" s="431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7">
        <f>'Resultat-Produktion &amp; forbrug'!F177</f>
        <v>395448.91426064254</v>
      </c>
      <c r="F200" s="429" t="str">
        <f>IFERROR(VLOOKUP(A200,'Oversættelse til tabel'!$A$2:$B$14,2,FALSE),"")</f>
        <v>Total produktion</v>
      </c>
      <c r="G200" s="103"/>
    </row>
    <row r="201" spans="1:7" x14ac:dyDescent="0.25">
      <c r="A201" s="431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7">
        <f>'Resultat-Produktion &amp; forbrug'!F178</f>
        <v>38860.356190289756</v>
      </c>
      <c r="F201" s="429" t="str">
        <f>IFERROR(VLOOKUP(A201,'Oversættelse til tabel'!$A$2:$B$14,2,FALSE),"")</f>
        <v>Total produktion</v>
      </c>
      <c r="G201" s="103"/>
    </row>
    <row r="202" spans="1:7" x14ac:dyDescent="0.25">
      <c r="A202" s="431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7">
        <f ca="1">'Resultat-Produktion &amp; forbrug'!F179</f>
        <v>0</v>
      </c>
      <c r="F202" s="429" t="str">
        <f>IFERROR(VLOOKUP(A202,'Oversættelse til tabel'!$A$2:$B$14,2,FALSE),"")</f>
        <v>Total produktion</v>
      </c>
      <c r="G202" s="103"/>
    </row>
    <row r="203" spans="1:7" x14ac:dyDescent="0.25">
      <c r="A203" s="431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7">
        <f ca="1">'Resultat-Produktion &amp; forbrug'!F180</f>
        <v>0</v>
      </c>
      <c r="F203" s="429" t="str">
        <f>IFERROR(VLOOKUP(A203,'Oversættelse til tabel'!$A$2:$B$14,2,FALSE),"")</f>
        <v>Total produktion</v>
      </c>
      <c r="G203" s="103"/>
    </row>
    <row r="204" spans="1:7" x14ac:dyDescent="0.25">
      <c r="A204" s="431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7">
        <f>'Resultat-Produktion &amp; forbrug'!F181</f>
        <v>346998.01962126989</v>
      </c>
      <c r="F204" s="429" t="str">
        <f>IFERROR(VLOOKUP(A204,'Oversættelse til tabel'!$A$2:$B$14,2,FALSE),"")</f>
        <v>Total produktion</v>
      </c>
      <c r="G204" s="103"/>
    </row>
    <row r="205" spans="1:7" x14ac:dyDescent="0.25">
      <c r="A205" s="431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7">
        <f>'Resultat-Produktion &amp; forbrug'!F182</f>
        <v>192563.22613808865</v>
      </c>
      <c r="F205" s="429" t="str">
        <f>IFERROR(VLOOKUP(A205,'Oversættelse til tabel'!$A$2:$B$14,2,FALSE),"")</f>
        <v>Total produktion</v>
      </c>
      <c r="G205" s="103"/>
    </row>
    <row r="206" spans="1:7" x14ac:dyDescent="0.25">
      <c r="A206" s="431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7">
        <f>'Resultat-Produktion &amp; forbrug'!F183</f>
        <v>96281.613069044324</v>
      </c>
      <c r="F206" s="429" t="str">
        <f>IFERROR(VLOOKUP(A206,'Oversættelse til tabel'!$A$2:$B$14,2,FALSE),"")</f>
        <v>Total produktion</v>
      </c>
      <c r="G206" s="103"/>
    </row>
    <row r="207" spans="1:7" x14ac:dyDescent="0.25">
      <c r="A207" s="431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7">
        <f>'Resultat-Produktion &amp; forbrug'!F184</f>
        <v>61620.23236418837</v>
      </c>
      <c r="F207" s="429" t="str">
        <f>IFERROR(VLOOKUP(A207,'Oversættelse til tabel'!$A$2:$B$14,2,FALSE),"")</f>
        <v>Total produktion</v>
      </c>
      <c r="G207" s="103"/>
    </row>
    <row r="208" spans="1:7" x14ac:dyDescent="0.25">
      <c r="A208" s="431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7">
        <f>'Resultat-Produktion &amp; forbrug'!F185</f>
        <v>2233316.4654569654</v>
      </c>
      <c r="F208" s="429" t="str">
        <f>IFERROR(VLOOKUP(A208,'Oversættelse til tabel'!$A$2:$B$14,2,FALSE),"")</f>
        <v>Total produktion</v>
      </c>
      <c r="G208" s="103"/>
    </row>
    <row r="209" spans="1:7" x14ac:dyDescent="0.25">
      <c r="A209" s="431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7">
        <f>'Resultat-Produktion &amp; forbrug'!F186</f>
        <v>23179.475218292017</v>
      </c>
      <c r="F209" s="429" t="str">
        <f>IFERROR(VLOOKUP(A209,'Oversættelse til tabel'!$A$2:$B$14,2,FALSE),"")</f>
        <v>Total produktion</v>
      </c>
      <c r="G209" s="103"/>
    </row>
    <row r="210" spans="1:7" x14ac:dyDescent="0.25">
      <c r="A210" s="431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7">
        <f>'Resultat-Produktion &amp; forbrug'!F187</f>
        <v>18923.903166389329</v>
      </c>
      <c r="F210" s="429" t="str">
        <f>IFERROR(VLOOKUP(A210,'Oversættelse til tabel'!$A$2:$B$14,2,FALSE),"")</f>
        <v>Total produktion</v>
      </c>
      <c r="G210" s="103"/>
    </row>
    <row r="211" spans="1:7" x14ac:dyDescent="0.25">
      <c r="A211" s="431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7">
        <f>'Resultat-Produktion &amp; forbrug'!F188</f>
        <v>3186961.3614372411</v>
      </c>
      <c r="F211" s="429" t="str">
        <f>IFERROR(VLOOKUP(A211,'Oversættelse til tabel'!$A$2:$B$14,2,FALSE),"")</f>
        <v>Total produktion</v>
      </c>
      <c r="G211" s="103"/>
    </row>
    <row r="212" spans="1:7" x14ac:dyDescent="0.25">
      <c r="A212" s="431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7">
        <f>'Resultat-Produktion &amp; forbrug'!F189</f>
        <v>2304461.4931079326</v>
      </c>
      <c r="F212" s="429" t="str">
        <f>IFERROR(VLOOKUP(A212,'Oversættelse til tabel'!$A$2:$B$14,2,FALSE),"")</f>
        <v>Total produktion</v>
      </c>
      <c r="G212" s="103"/>
    </row>
    <row r="213" spans="1:7" x14ac:dyDescent="0.25">
      <c r="A213" s="431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7">
        <f>'Resultat-Produktion &amp; forbrug'!F190</f>
        <v>206750.71206041813</v>
      </c>
      <c r="F213" s="429" t="str">
        <f>IFERROR(VLOOKUP(A213,'Oversættelse til tabel'!$A$2:$B$14,2,FALSE),"")</f>
        <v>Total produktion</v>
      </c>
      <c r="G213" s="103"/>
    </row>
    <row r="214" spans="1:7" x14ac:dyDescent="0.25">
      <c r="A214" s="431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7">
        <f>'Resultat-Produktion &amp; forbrug'!F191</f>
        <v>0</v>
      </c>
      <c r="F214" s="429" t="str">
        <f>IFERROR(VLOOKUP(A214,'Oversættelse til tabel'!$A$2:$B$14,2,FALSE),"")</f>
        <v>Total produktion</v>
      </c>
      <c r="G214" s="103"/>
    </row>
    <row r="215" spans="1:7" x14ac:dyDescent="0.25">
      <c r="A215" s="431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7">
        <f>'Resultat-Produktion &amp; forbrug'!F192</f>
        <v>0</v>
      </c>
      <c r="F215" s="429" t="str">
        <f>IFERROR(VLOOKUP(A215,'Oversættelse til tabel'!$A$2:$B$14,2,FALSE),"")</f>
        <v>Total produktion</v>
      </c>
      <c r="G215" s="103"/>
    </row>
    <row r="216" spans="1:7" x14ac:dyDescent="0.25">
      <c r="A216" s="431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7">
        <f ca="1">'Resultat-Produktion &amp; forbrug'!F193</f>
        <v>243126.21417966046</v>
      </c>
      <c r="F216" s="429" t="str">
        <f>IFERROR(VLOOKUP(A216,'Oversættelse til tabel'!$A$2:$B$14,2,FALSE),"")</f>
        <v>Total produktion</v>
      </c>
      <c r="G216" s="103"/>
    </row>
    <row r="217" spans="1:7" x14ac:dyDescent="0.25">
      <c r="A217" s="431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7">
        <f ca="1">'Resultat-Produktion &amp; forbrug'!F194</f>
        <v>0</v>
      </c>
      <c r="F217" s="429" t="str">
        <f>IFERROR(VLOOKUP(A217,'Oversættelse til tabel'!$A$2:$B$14,2,FALSE),"")</f>
        <v>Total produktion</v>
      </c>
      <c r="G217" s="103"/>
    </row>
    <row r="218" spans="1:7" x14ac:dyDescent="0.25">
      <c r="A218" s="431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7">
        <f>'Resultat-Produktion &amp; forbrug'!F195</f>
        <v>17943.479437897957</v>
      </c>
      <c r="F218" s="429" t="str">
        <f>IFERROR(VLOOKUP(A218,'Oversættelse til tabel'!$A$2:$B$14,2,FALSE),"")</f>
        <v>Total produktion</v>
      </c>
      <c r="G218" s="103"/>
    </row>
    <row r="219" spans="1:7" x14ac:dyDescent="0.25">
      <c r="A219" s="431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7">
        <f>'Resultat-Produktion &amp; forbrug'!F196</f>
        <v>65459.686512202337</v>
      </c>
      <c r="F219" s="429" t="str">
        <f>IFERROR(VLOOKUP(A219,'Oversættelse til tabel'!$A$2:$B$14,2,FALSE),"")</f>
        <v>Total produktion</v>
      </c>
      <c r="G219" s="103"/>
    </row>
    <row r="220" spans="1:7" x14ac:dyDescent="0.25">
      <c r="A220" s="431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7">
        <f ca="1">'Resultat-Produktion &amp; forbrug'!F197</f>
        <v>0</v>
      </c>
      <c r="F220" s="429" t="str">
        <f>IFERROR(VLOOKUP(A220,'Oversættelse til tabel'!$A$2:$B$14,2,FALSE),"")</f>
        <v>Total produktion</v>
      </c>
      <c r="G220" s="103"/>
    </row>
    <row r="221" spans="1:7" x14ac:dyDescent="0.25">
      <c r="A221" s="431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7">
        <f ca="1">'Resultat-Produktion &amp; forbrug'!F198</f>
        <v>108643642.67197262</v>
      </c>
      <c r="F221" s="429" t="str">
        <f>IFERROR(VLOOKUP(A221,'Oversættelse til tabel'!$A$2:$B$14,2,FALSE),"")</f>
        <v>Total produktion</v>
      </c>
      <c r="G221" s="103"/>
    </row>
    <row r="222" spans="1:7" x14ac:dyDescent="0.25">
      <c r="A222" s="431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7">
        <f ca="1">'Resultat-Produktion &amp; forbrug'!F199</f>
        <v>0</v>
      </c>
      <c r="F222" s="429" t="str">
        <f>IFERROR(VLOOKUP(A222,'Oversættelse til tabel'!$A$2:$B$14,2,FALSE),"")</f>
        <v>Total produktion</v>
      </c>
      <c r="G222" s="103"/>
    </row>
    <row r="223" spans="1:7" x14ac:dyDescent="0.25">
      <c r="A223" s="431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7">
        <f>'Resultat-Produktion &amp; forbrug'!F200</f>
        <v>0</v>
      </c>
      <c r="F223" s="429" t="str">
        <f>IFERROR(VLOOKUP(A223,'Oversættelse til tabel'!$A$2:$B$14,2,FALSE),"")</f>
        <v>Total produktion</v>
      </c>
      <c r="G223" s="103"/>
    </row>
    <row r="224" spans="1:7" x14ac:dyDescent="0.25">
      <c r="A224" s="431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7">
        <f>'Resultat-Produktion &amp; forbrug'!F201</f>
        <v>358055.10959218151</v>
      </c>
      <c r="F224" s="429" t="str">
        <f>IFERROR(VLOOKUP(A224,'Oversættelse til tabel'!$A$2:$B$14,2,FALSE),"")</f>
        <v>Total produktion</v>
      </c>
      <c r="G224" s="103"/>
    </row>
    <row r="225" spans="1:7" x14ac:dyDescent="0.25">
      <c r="A225" s="431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7">
        <f>'Resultat-Produktion &amp; forbrug'!F202</f>
        <v>0</v>
      </c>
      <c r="F225" s="429" t="str">
        <f>IFERROR(VLOOKUP(A225,'Oversættelse til tabel'!$A$2:$B$14,2,FALSE),"")</f>
        <v>Total produktion</v>
      </c>
      <c r="G225" s="103"/>
    </row>
    <row r="226" spans="1:7" x14ac:dyDescent="0.25">
      <c r="A226" s="431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7">
        <f>'Resultat-Produktion &amp; forbrug'!F203</f>
        <v>700.20192515285464</v>
      </c>
      <c r="F226" s="429" t="str">
        <f>IFERROR(VLOOKUP(A226,'Oversættelse til tabel'!$A$2:$B$14,2,FALSE),"")</f>
        <v>Total produktion</v>
      </c>
      <c r="G226" s="103"/>
    </row>
    <row r="227" spans="1:7" x14ac:dyDescent="0.25">
      <c r="A227" s="431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7">
        <f>'Resultat-Produktion &amp; forbrug'!F204</f>
        <v>15244.045659594452</v>
      </c>
      <c r="F227" s="429" t="str">
        <f>IFERROR(VLOOKUP(A227,'Oversættelse til tabel'!$A$2:$B$14,2,FALSE),"")</f>
        <v>Total produktion</v>
      </c>
      <c r="G227" s="103"/>
    </row>
    <row r="228" spans="1:7" x14ac:dyDescent="0.25">
      <c r="A228" s="431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7">
        <f>'Resultat-Produktion &amp; forbrug'!F205</f>
        <v>346630.49211305089</v>
      </c>
      <c r="F228" s="429" t="str">
        <f>IFERROR(VLOOKUP(A228,'Oversættelse til tabel'!$A$2:$B$14,2,FALSE),"")</f>
        <v>Total produktion</v>
      </c>
      <c r="G228" s="103"/>
    </row>
    <row r="229" spans="1:7" x14ac:dyDescent="0.25">
      <c r="A229" s="431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7">
        <f>'Resultat-Produktion &amp; forbrug'!F206</f>
        <v>9699.0512854034223</v>
      </c>
      <c r="F229" s="429" t="str">
        <f>IFERROR(VLOOKUP(A229,'Oversættelse til tabel'!$A$2:$B$14,2,FALSE),"")</f>
        <v>Total produktion</v>
      </c>
      <c r="G229" s="103"/>
    </row>
    <row r="230" spans="1:7" x14ac:dyDescent="0.25">
      <c r="A230" s="431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7">
        <f>'Resultat-Produktion &amp; forbrug'!F207</f>
        <v>0</v>
      </c>
      <c r="F230" s="429" t="str">
        <f>IFERROR(VLOOKUP(A230,'Oversættelse til tabel'!$A$2:$B$14,2,FALSE),"")</f>
        <v>Total produktion</v>
      </c>
      <c r="G230" s="103"/>
    </row>
    <row r="231" spans="1:7" x14ac:dyDescent="0.25">
      <c r="A231" s="431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7">
        <f>'Resultat-Produktion &amp; forbrug'!F208</f>
        <v>7895881.161335798</v>
      </c>
      <c r="F231" s="429" t="str">
        <f>IFERROR(VLOOKUP(A231,'Oversættelse til tabel'!$A$2:$B$14,2,FALSE),"")</f>
        <v>Total produktion</v>
      </c>
      <c r="G231" s="103"/>
    </row>
    <row r="232" spans="1:7" x14ac:dyDescent="0.25">
      <c r="A232" s="431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7">
        <f>'Resultat-Produktion &amp; forbrug'!F209</f>
        <v>0</v>
      </c>
      <c r="F232" s="429" t="str">
        <f>IFERROR(VLOOKUP(A232,'Oversættelse til tabel'!$A$2:$B$14,2,FALSE),"")</f>
        <v>Total produktion</v>
      </c>
      <c r="G232" s="103"/>
    </row>
    <row r="233" spans="1:7" x14ac:dyDescent="0.25">
      <c r="A233" s="431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7">
        <f>'Resultat-Produktion &amp; forbrug'!F210</f>
        <v>65388.861876856266</v>
      </c>
      <c r="F233" s="429" t="str">
        <f>IFERROR(VLOOKUP(A233,'Oversættelse til tabel'!$A$2:$B$14,2,FALSE),"")</f>
        <v>Total produktion</v>
      </c>
      <c r="G233" s="103"/>
    </row>
    <row r="234" spans="1:7" x14ac:dyDescent="0.25">
      <c r="A234" s="431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7">
        <f>'Resultat-Produktion &amp; forbrug'!F211</f>
        <v>882480.82740038994</v>
      </c>
      <c r="F234" s="429" t="str">
        <f>IFERROR(VLOOKUP(A234,'Oversættelse til tabel'!$A$2:$B$14,2,FALSE),"")</f>
        <v>Total produktion</v>
      </c>
      <c r="G234" s="103"/>
    </row>
    <row r="235" spans="1:7" x14ac:dyDescent="0.25">
      <c r="A235" s="431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7">
        <f>'Resultat-Produktion &amp; forbrug'!F212</f>
        <v>456074.89013160887</v>
      </c>
      <c r="F235" s="429" t="str">
        <f>IFERROR(VLOOKUP(A235,'Oversættelse til tabel'!$A$2:$B$14,2,FALSE),"")</f>
        <v>Total produktion</v>
      </c>
      <c r="G235" s="103"/>
    </row>
    <row r="236" spans="1:7" x14ac:dyDescent="0.25">
      <c r="A236" s="431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7">
        <f>'Resultat-Produktion &amp; forbrug'!F213</f>
        <v>0</v>
      </c>
      <c r="F236" s="429" t="str">
        <f>IFERROR(VLOOKUP(A236,'Oversættelse til tabel'!$A$2:$B$14,2,FALSE),"")</f>
        <v>Total produktion</v>
      </c>
      <c r="G236" s="103"/>
    </row>
    <row r="237" spans="1:7" x14ac:dyDescent="0.25">
      <c r="A237" s="431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7">
        <f>'Resultat-Produktion &amp; forbrug'!F214</f>
        <v>202910.9816220197</v>
      </c>
      <c r="F237" s="429" t="str">
        <f>IFERROR(VLOOKUP(A237,'Oversættelse til tabel'!$A$2:$B$14,2,FALSE),"")</f>
        <v>Total produktion</v>
      </c>
      <c r="G237" s="103"/>
    </row>
    <row r="238" spans="1:7" x14ac:dyDescent="0.25">
      <c r="A238" s="431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7">
        <f>'Resultat-Produktion &amp; forbrug'!F215</f>
        <v>209163.10303539436</v>
      </c>
      <c r="F238" s="429" t="str">
        <f>IFERROR(VLOOKUP(A238,'Oversættelse til tabel'!$A$2:$B$14,2,FALSE),"")</f>
        <v>Total produktion</v>
      </c>
      <c r="G238" s="103"/>
    </row>
    <row r="239" spans="1:7" x14ac:dyDescent="0.25">
      <c r="A239" s="431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7">
        <f>'Resultat-Produktion &amp; forbrug'!F216</f>
        <v>508362.7913025436</v>
      </c>
      <c r="F239" s="429" t="str">
        <f>IFERROR(VLOOKUP(A239,'Oversættelse til tabel'!$A$2:$B$14,2,FALSE),"")</f>
        <v>Total produktion</v>
      </c>
      <c r="G239" s="103"/>
    </row>
    <row r="240" spans="1:7" x14ac:dyDescent="0.25">
      <c r="A240" s="431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7">
        <f>'Resultat-Produktion &amp; forbrug'!F217</f>
        <v>1594975.3137968828</v>
      </c>
      <c r="F240" s="429" t="str">
        <f>IFERROR(VLOOKUP(A240,'Oversættelse til tabel'!$A$2:$B$14,2,FALSE),"")</f>
        <v>Total produktion</v>
      </c>
      <c r="G240" s="103"/>
    </row>
    <row r="241" spans="1:7" x14ac:dyDescent="0.25">
      <c r="A241" s="431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7">
        <f>'Resultat-Produktion &amp; forbrug'!F218</f>
        <v>0</v>
      </c>
      <c r="F241" s="429" t="str">
        <f>IFERROR(VLOOKUP(A241,'Oversættelse til tabel'!$A$2:$B$14,2,FALSE),"")</f>
        <v>Total produktion</v>
      </c>
      <c r="G241" s="103"/>
    </row>
    <row r="242" spans="1:7" x14ac:dyDescent="0.25">
      <c r="A242" s="431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7">
        <f>'Resultat-Produktion &amp; forbrug'!F219</f>
        <v>922789.17266620893</v>
      </c>
      <c r="F242" s="429" t="str">
        <f>IFERROR(VLOOKUP(A242,'Oversættelse til tabel'!$A$2:$B$14,2,FALSE),"")</f>
        <v>Total produktion</v>
      </c>
      <c r="G242" s="103"/>
    </row>
    <row r="243" spans="1:7" x14ac:dyDescent="0.25">
      <c r="A243" s="431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7">
        <f>'Resultat-Produktion &amp; forbrug'!F220</f>
        <v>115210.53389359287</v>
      </c>
      <c r="F243" s="429" t="str">
        <f>IFERROR(VLOOKUP(A243,'Oversættelse til tabel'!$A$2:$B$14,2,FALSE),"")</f>
        <v>Total produktion</v>
      </c>
      <c r="G243" s="103"/>
    </row>
    <row r="244" spans="1:7" x14ac:dyDescent="0.25">
      <c r="A244" s="431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7">
        <f>'Resultat-Produktion &amp; forbrug'!F221</f>
        <v>1706260.1464788285</v>
      </c>
      <c r="F244" s="429" t="str">
        <f>IFERROR(VLOOKUP(A244,'Oversættelse til tabel'!$A$2:$B$14,2,FALSE),"")</f>
        <v>Total produktion</v>
      </c>
      <c r="G244" s="103"/>
    </row>
    <row r="245" spans="1:7" x14ac:dyDescent="0.25">
      <c r="A245" s="431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7">
        <f>'Resultat-Produktion &amp; forbrug'!F222</f>
        <v>222296.53737538058</v>
      </c>
      <c r="F245" s="429" t="str">
        <f>IFERROR(VLOOKUP(A245,'Oversættelse til tabel'!$A$2:$B$14,2,FALSE),"")</f>
        <v>Total produktion</v>
      </c>
      <c r="G245" s="103"/>
    </row>
    <row r="246" spans="1:7" x14ac:dyDescent="0.25">
      <c r="A246" s="431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7">
        <f>'Resultat-Produktion &amp; forbrug'!F223</f>
        <v>69865.048763892031</v>
      </c>
      <c r="F246" s="429" t="str">
        <f>IFERROR(VLOOKUP(A246,'Oversættelse til tabel'!$A$2:$B$14,2,FALSE),"")</f>
        <v>Total produktion</v>
      </c>
      <c r="G246" s="103"/>
    </row>
    <row r="247" spans="1:7" x14ac:dyDescent="0.25">
      <c r="A247" s="431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7">
        <f>'Resultat-Produktion &amp; forbrug'!F224</f>
        <v>7545.7953205064359</v>
      </c>
      <c r="F247" s="429" t="str">
        <f>IFERROR(VLOOKUP(A247,'Oversættelse til tabel'!$A$2:$B$14,2,FALSE),"")</f>
        <v>Total produktion</v>
      </c>
      <c r="G247" s="103"/>
    </row>
    <row r="248" spans="1:7" x14ac:dyDescent="0.25">
      <c r="A248" s="431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7">
        <f>'Resultat-Produktion &amp; forbrug'!F225</f>
        <v>299252.17599197297</v>
      </c>
      <c r="F248" s="429" t="str">
        <f>IFERROR(VLOOKUP(A248,'Oversættelse til tabel'!$A$2:$B$14,2,FALSE),"")</f>
        <v>Total produktion</v>
      </c>
      <c r="G248" s="103"/>
    </row>
    <row r="249" spans="1:7" x14ac:dyDescent="0.25">
      <c r="A249" s="431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7">
        <f>'Resultat-Produktion &amp; forbrug'!F226</f>
        <v>42488.00877346145</v>
      </c>
      <c r="F249" s="429" t="str">
        <f>IFERROR(VLOOKUP(A249,'Oversættelse til tabel'!$A$2:$B$14,2,FALSE),"")</f>
        <v>Total produktion</v>
      </c>
      <c r="G249" s="103"/>
    </row>
    <row r="250" spans="1:7" x14ac:dyDescent="0.25">
      <c r="A250" s="431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7">
        <f ca="1">'Resultat-Produktion &amp; forbrug'!F227</f>
        <v>0</v>
      </c>
      <c r="F250" s="429" t="str">
        <f>IFERROR(VLOOKUP(A250,'Oversættelse til tabel'!$A$2:$B$14,2,FALSE),"")</f>
        <v>Total produktion</v>
      </c>
      <c r="G250" s="103"/>
    </row>
    <row r="251" spans="1:7" x14ac:dyDescent="0.25">
      <c r="A251" s="431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7">
        <f ca="1">'Resultat-Produktion &amp; forbrug'!F228</f>
        <v>0</v>
      </c>
      <c r="F251" s="429" t="str">
        <f>IFERROR(VLOOKUP(A251,'Oversættelse til tabel'!$A$2:$B$14,2,FALSE),"")</f>
        <v>Total produktion</v>
      </c>
      <c r="G251" s="103"/>
    </row>
    <row r="252" spans="1:7" x14ac:dyDescent="0.25">
      <c r="A252" s="431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7">
        <f>'Resultat-Produktion &amp; forbrug'!F229</f>
        <v>346161.09873740864</v>
      </c>
      <c r="F252" s="429" t="str">
        <f>IFERROR(VLOOKUP(A252,'Oversættelse til tabel'!$A$2:$B$14,2,FALSE),"")</f>
        <v>Total produktion</v>
      </c>
      <c r="G252" s="103"/>
    </row>
    <row r="253" spans="1:7" x14ac:dyDescent="0.25">
      <c r="A253" s="431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7">
        <f>'Resultat-Produktion &amp; forbrug'!F230</f>
        <v>110532.40398074606</v>
      </c>
      <c r="F253" s="429" t="str">
        <f>IFERROR(VLOOKUP(A253,'Oversættelse til tabel'!$A$2:$B$14,2,FALSE),"")</f>
        <v>Total produktion</v>
      </c>
      <c r="G253" s="103"/>
    </row>
    <row r="254" spans="1:7" x14ac:dyDescent="0.25">
      <c r="A254" s="431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7">
        <f>'Resultat-Produktion &amp; forbrug'!F231</f>
        <v>55266.201990373032</v>
      </c>
      <c r="F254" s="429" t="str">
        <f>IFERROR(VLOOKUP(A254,'Oversættelse til tabel'!$A$2:$B$14,2,FALSE),"")</f>
        <v>Total produktion</v>
      </c>
      <c r="G254" s="103"/>
    </row>
    <row r="255" spans="1:7" x14ac:dyDescent="0.25">
      <c r="A255" s="431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7">
        <f>'Resultat-Produktion &amp; forbrug'!F232</f>
        <v>35370.36927383874</v>
      </c>
      <c r="F255" s="429" t="str">
        <f>IFERROR(VLOOKUP(A255,'Oversættelse til tabel'!$A$2:$B$14,2,FALSE),"")</f>
        <v>Total produktion</v>
      </c>
      <c r="G255" s="103"/>
    </row>
    <row r="256" spans="1:7" x14ac:dyDescent="0.25">
      <c r="A256" s="431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7">
        <f>'Resultat-Produktion &amp; forbrug'!F233</f>
        <v>1488741.8735992862</v>
      </c>
      <c r="F256" s="429" t="str">
        <f>IFERROR(VLOOKUP(A256,'Oversættelse til tabel'!$A$2:$B$14,2,FALSE),"")</f>
        <v>Total produktion</v>
      </c>
      <c r="G256" s="103"/>
    </row>
    <row r="257" spans="1:7" x14ac:dyDescent="0.25">
      <c r="A257" s="431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7">
        <f>'Resultat-Produktion &amp; forbrug'!F234</f>
        <v>22535.823292320583</v>
      </c>
      <c r="F257" s="429" t="str">
        <f>IFERROR(VLOOKUP(A257,'Oversættelse til tabel'!$A$2:$B$14,2,FALSE),"")</f>
        <v>Total produktion</v>
      </c>
      <c r="G257" s="103"/>
    </row>
    <row r="258" spans="1:7" x14ac:dyDescent="0.25">
      <c r="A258" s="431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7">
        <f>'Resultat-Produktion &amp; forbrug'!F235</f>
        <v>18290.426254310609</v>
      </c>
      <c r="F258" s="429" t="str">
        <f>IFERROR(VLOOKUP(A258,'Oversættelse til tabel'!$A$2:$B$14,2,FALSE),"")</f>
        <v>Total produktion</v>
      </c>
      <c r="G258" s="103"/>
    </row>
    <row r="259" spans="1:7" x14ac:dyDescent="0.25">
      <c r="A259" s="431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7">
        <f>'Resultat-Produktion &amp; forbrug'!F236</f>
        <v>3344054.0907642334</v>
      </c>
      <c r="F259" s="429" t="str">
        <f>IFERROR(VLOOKUP(A259,'Oversættelse til tabel'!$A$2:$B$14,2,FALSE),"")</f>
        <v>Total produktion</v>
      </c>
      <c r="G259" s="103"/>
    </row>
    <row r="260" spans="1:7" x14ac:dyDescent="0.25">
      <c r="A260" s="431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7">
        <f>'Resultat-Produktion &amp; forbrug'!F237</f>
        <v>2184299.8380428459</v>
      </c>
      <c r="F260" s="429" t="str">
        <f>IFERROR(VLOOKUP(A260,'Oversættelse til tabel'!$A$2:$B$14,2,FALSE),"")</f>
        <v>Total produktion</v>
      </c>
      <c r="G260" s="103"/>
    </row>
    <row r="261" spans="1:7" x14ac:dyDescent="0.25">
      <c r="A261" s="431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7">
        <f>'Resultat-Produktion &amp; forbrug'!F238</f>
        <v>199670.11202830033</v>
      </c>
      <c r="F261" s="429" t="str">
        <f>IFERROR(VLOOKUP(A261,'Oversættelse til tabel'!$A$2:$B$14,2,FALSE),"")</f>
        <v>Total produktion</v>
      </c>
      <c r="G261" s="103"/>
    </row>
    <row r="262" spans="1:7" x14ac:dyDescent="0.25">
      <c r="A262" s="431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7">
        <f>'Resultat-Produktion &amp; forbrug'!F239</f>
        <v>36000</v>
      </c>
      <c r="F262" s="429" t="str">
        <f>IFERROR(VLOOKUP(A262,'Oversættelse til tabel'!$A$2:$B$14,2,FALSE),"")</f>
        <v>Total produktion</v>
      </c>
      <c r="G262" s="103"/>
    </row>
    <row r="263" spans="1:7" x14ac:dyDescent="0.25">
      <c r="A263" s="431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7">
        <f>'Resultat-Produktion &amp; forbrug'!F240</f>
        <v>0</v>
      </c>
      <c r="F263" s="429" t="str">
        <f>IFERROR(VLOOKUP(A263,'Oversættelse til tabel'!$A$2:$B$14,2,FALSE),"")</f>
        <v>Total produktion</v>
      </c>
      <c r="G263" s="103"/>
    </row>
    <row r="264" spans="1:7" x14ac:dyDescent="0.25">
      <c r="A264" s="431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7">
        <f ca="1">'Resultat-Produktion &amp; forbrug'!F241</f>
        <v>246649.6259124628</v>
      </c>
      <c r="F264" s="429" t="str">
        <f>IFERROR(VLOOKUP(A264,'Oversættelse til tabel'!$A$2:$B$14,2,FALSE),"")</f>
        <v>Total produktion</v>
      </c>
      <c r="G264" s="103"/>
    </row>
    <row r="265" spans="1:7" x14ac:dyDescent="0.25">
      <c r="A265" s="431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7">
        <f ca="1">'Resultat-Produktion &amp; forbrug'!F242</f>
        <v>0</v>
      </c>
      <c r="F265" s="429" t="str">
        <f>IFERROR(VLOOKUP(A265,'Oversættelse til tabel'!$A$2:$B$14,2,FALSE),"")</f>
        <v>Total produktion</v>
      </c>
      <c r="G265" s="103"/>
    </row>
    <row r="266" spans="1:7" x14ac:dyDescent="0.25">
      <c r="A266" s="431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7">
        <f>'Resultat-Produktion &amp; forbrug'!F243</f>
        <v>17476.099590900943</v>
      </c>
      <c r="F266" s="429" t="str">
        <f>IFERROR(VLOOKUP(A266,'Oversættelse til tabel'!$A$2:$B$14,2,FALSE),"")</f>
        <v>Total produktion</v>
      </c>
      <c r="G266" s="103"/>
    </row>
    <row r="267" spans="1:7" x14ac:dyDescent="0.25">
      <c r="A267" s="431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7">
        <f>'Resultat-Produktion &amp; forbrug'!F244</f>
        <v>67062.574851910627</v>
      </c>
      <c r="F267" s="429" t="str">
        <f>IFERROR(VLOOKUP(A267,'Oversættelse til tabel'!$A$2:$B$14,2,FALSE),"")</f>
        <v>Total produktion</v>
      </c>
      <c r="G267" s="103"/>
    </row>
    <row r="268" spans="1:7" x14ac:dyDescent="0.25">
      <c r="A268" s="431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7">
        <f ca="1">'Resultat-Produktion &amp; forbrug'!F245</f>
        <v>0</v>
      </c>
      <c r="F268" s="429" t="str">
        <f>IFERROR(VLOOKUP(A268,'Oversættelse til tabel'!$A$2:$B$14,2,FALSE),"")</f>
        <v>Total produktion</v>
      </c>
      <c r="G268" s="103"/>
    </row>
    <row r="269" spans="1:7" x14ac:dyDescent="0.25">
      <c r="A269" s="431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7">
        <f ca="1">'Resultat-Produktion &amp; forbrug'!F246</f>
        <v>109129760.82801704</v>
      </c>
      <c r="F269" s="429" t="str">
        <f>IFERROR(VLOOKUP(A269,'Oversættelse til tabel'!$A$2:$B$14,2,FALSE),"")</f>
        <v>Total produktion</v>
      </c>
      <c r="G269" s="103"/>
    </row>
    <row r="270" spans="1:7" x14ac:dyDescent="0.25">
      <c r="A270" s="431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7">
        <f ca="1">'Resultat-Produktion &amp; forbrug'!F247</f>
        <v>0</v>
      </c>
      <c r="F270" s="429" t="str">
        <f>IFERROR(VLOOKUP(A270,'Oversættelse til tabel'!$A$2:$B$14,2,FALSE),"")</f>
        <v>Total produktion</v>
      </c>
      <c r="G270" s="103"/>
    </row>
    <row r="271" spans="1:7" x14ac:dyDescent="0.25">
      <c r="A271" s="431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7">
        <f>'Resultat-Produktion &amp; forbrug'!F248</f>
        <v>0</v>
      </c>
      <c r="F271" s="429" t="str">
        <f>IFERROR(VLOOKUP(A271,'Oversættelse til tabel'!$A$2:$B$14,2,FALSE),"")</f>
        <v>Total produktion</v>
      </c>
      <c r="G271" s="103"/>
    </row>
    <row r="272" spans="1:7" x14ac:dyDescent="0.25">
      <c r="A272" s="431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7">
        <f>'Resultat-Produktion &amp; forbrug'!F249</f>
        <v>377058.10701599991</v>
      </c>
      <c r="F272" s="429" t="str">
        <f>IFERROR(VLOOKUP(A272,'Oversættelse til tabel'!$A$2:$B$14,2,FALSE),"")</f>
        <v>Total produktion</v>
      </c>
      <c r="G272" s="103"/>
    </row>
    <row r="273" spans="1:7" x14ac:dyDescent="0.25">
      <c r="A273" s="431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7">
        <f>'Resultat-Produktion &amp; forbrug'!F250</f>
        <v>0</v>
      </c>
      <c r="F273" s="429" t="str">
        <f>IFERROR(VLOOKUP(A273,'Oversættelse til tabel'!$A$2:$B$14,2,FALSE),"")</f>
        <v>Total produktion</v>
      </c>
      <c r="G273" s="103"/>
    </row>
    <row r="274" spans="1:7" x14ac:dyDescent="0.25">
      <c r="A274" s="431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7">
        <f>'Resultat-Produktion &amp; forbrug'!F251</f>
        <v>723.09839736855315</v>
      </c>
      <c r="F274" s="429" t="str">
        <f>IFERROR(VLOOKUP(A274,'Oversættelse til tabel'!$A$2:$B$14,2,FALSE),"")</f>
        <v>Total produktion</v>
      </c>
      <c r="G274" s="103"/>
    </row>
    <row r="275" spans="1:7" x14ac:dyDescent="0.25">
      <c r="A275" s="431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7">
        <f>'Resultat-Produktion &amp; forbrug'!F252</f>
        <v>14575.114892812006</v>
      </c>
      <c r="F275" s="429" t="str">
        <f>IFERROR(VLOOKUP(A275,'Oversættelse til tabel'!$A$2:$B$14,2,FALSE),"")</f>
        <v>Total produktion</v>
      </c>
      <c r="G275" s="103"/>
    </row>
    <row r="276" spans="1:7" x14ac:dyDescent="0.25">
      <c r="A276" s="431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7">
        <f>'Resultat-Produktion &amp; forbrug'!F253</f>
        <v>355996.9988204384</v>
      </c>
      <c r="F276" s="429" t="str">
        <f>IFERROR(VLOOKUP(A276,'Oversættelse til tabel'!$A$2:$B$14,2,FALSE),"")</f>
        <v>Total produktion</v>
      </c>
      <c r="G276" s="103"/>
    </row>
    <row r="277" spans="1:7" x14ac:dyDescent="0.25">
      <c r="A277" s="431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7">
        <f>'Resultat-Produktion &amp; forbrug'!F254</f>
        <v>9944.0855806479794</v>
      </c>
      <c r="F277" s="429" t="str">
        <f>IFERROR(VLOOKUP(A277,'Oversættelse til tabel'!$A$2:$B$14,2,FALSE),"")</f>
        <v>Total produktion</v>
      </c>
      <c r="G277" s="103"/>
    </row>
    <row r="278" spans="1:7" x14ac:dyDescent="0.25">
      <c r="A278" s="431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7">
        <f>'Resultat-Produktion &amp; forbrug'!F255</f>
        <v>0</v>
      </c>
      <c r="F278" s="429" t="str">
        <f>IFERROR(VLOOKUP(A278,'Oversættelse til tabel'!$A$2:$B$14,2,FALSE),"")</f>
        <v>Total produktion</v>
      </c>
      <c r="G278" s="103"/>
    </row>
    <row r="279" spans="1:7" x14ac:dyDescent="0.25">
      <c r="A279" s="431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7">
        <f>'Resultat-Produktion &amp; forbrug'!F256</f>
        <v>8181363.2306406535</v>
      </c>
      <c r="F279" s="429" t="str">
        <f>IFERROR(VLOOKUP(A279,'Oversættelse til tabel'!$A$2:$B$14,2,FALSE),"")</f>
        <v>Total produktion</v>
      </c>
      <c r="G279" s="103"/>
    </row>
    <row r="280" spans="1:7" x14ac:dyDescent="0.25">
      <c r="A280" s="431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7">
        <f>'Resultat-Produktion &amp; forbrug'!F257</f>
        <v>0</v>
      </c>
      <c r="F280" s="429" t="str">
        <f>IFERROR(VLOOKUP(A280,'Oversættelse til tabel'!$A$2:$B$14,2,FALSE),"")</f>
        <v>Total produktion</v>
      </c>
      <c r="G280" s="103"/>
    </row>
    <row r="281" spans="1:7" x14ac:dyDescent="0.25">
      <c r="A281" s="431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7">
        <f>'Resultat-Produktion &amp; forbrug'!F258</f>
        <v>66539.660453061777</v>
      </c>
      <c r="F281" s="429" t="str">
        <f>IFERROR(VLOOKUP(A281,'Oversættelse til tabel'!$A$2:$B$14,2,FALSE),"")</f>
        <v>Total produktion</v>
      </c>
      <c r="G281" s="103"/>
    </row>
    <row r="282" spans="1:7" x14ac:dyDescent="0.25">
      <c r="A282" s="431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7">
        <f>'Resultat-Produktion &amp; forbrug'!F259</f>
        <v>846268.68837888993</v>
      </c>
      <c r="F282" s="429" t="str">
        <f>IFERROR(VLOOKUP(A282,'Oversættelse til tabel'!$A$2:$B$14,2,FALSE),"")</f>
        <v>Total produktion</v>
      </c>
      <c r="G282" s="103"/>
    </row>
    <row r="283" spans="1:7" x14ac:dyDescent="0.25">
      <c r="A283" s="431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7">
        <f>'Resultat-Produktion &amp; forbrug'!F260</f>
        <v>457927.02496060182</v>
      </c>
      <c r="F283" s="429" t="str">
        <f>IFERROR(VLOOKUP(A283,'Oversættelse til tabel'!$A$2:$B$14,2,FALSE),"")</f>
        <v>Total produktion</v>
      </c>
      <c r="G283" s="103"/>
    </row>
    <row r="284" spans="1:7" x14ac:dyDescent="0.25">
      <c r="A284" s="431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7">
        <f>'Resultat-Produktion &amp; forbrug'!F261</f>
        <v>0</v>
      </c>
      <c r="F284" s="429" t="str">
        <f>IFERROR(VLOOKUP(A284,'Oversættelse til tabel'!$A$2:$B$14,2,FALSE),"")</f>
        <v>Total produktion</v>
      </c>
      <c r="G284" s="103"/>
    </row>
    <row r="285" spans="1:7" x14ac:dyDescent="0.25">
      <c r="A285" s="431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7">
        <f>'Resultat-Produktion &amp; forbrug'!F262</f>
        <v>203334.81459864558</v>
      </c>
      <c r="F285" s="429" t="str">
        <f>IFERROR(VLOOKUP(A285,'Oversættelse til tabel'!$A$2:$B$14,2,FALSE),"")</f>
        <v>Total produktion</v>
      </c>
      <c r="G285" s="103"/>
    </row>
    <row r="286" spans="1:7" x14ac:dyDescent="0.25">
      <c r="A286" s="431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7">
        <f>'Resultat-Produktion &amp; forbrug'!F263</f>
        <v>214327.36252781507</v>
      </c>
      <c r="F286" s="429" t="str">
        <f>IFERROR(VLOOKUP(A286,'Oversættelse til tabel'!$A$2:$B$14,2,FALSE),"")</f>
        <v>Total produktion</v>
      </c>
      <c r="G286" s="103"/>
    </row>
    <row r="287" spans="1:7" x14ac:dyDescent="0.25">
      <c r="A287" s="431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7">
        <f>'Resultat-Produktion &amp; forbrug'!F264</f>
        <v>520788.5325158292</v>
      </c>
      <c r="F287" s="429" t="str">
        <f>IFERROR(VLOOKUP(A287,'Oversættelse til tabel'!$A$2:$B$14,2,FALSE),"")</f>
        <v>Total produktion</v>
      </c>
      <c r="G287" s="103"/>
    </row>
    <row r="288" spans="1:7" x14ac:dyDescent="0.25">
      <c r="A288" s="431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7">
        <f>'Resultat-Produktion &amp; forbrug'!F265</f>
        <v>1642235.7978092346</v>
      </c>
      <c r="F288" s="429" t="str">
        <f>IFERROR(VLOOKUP(A288,'Oversættelse til tabel'!$A$2:$B$14,2,FALSE),"")</f>
        <v>Total produktion</v>
      </c>
      <c r="G288" s="103"/>
    </row>
    <row r="289" spans="1:7" x14ac:dyDescent="0.25">
      <c r="A289" s="431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7">
        <f>'Resultat-Produktion &amp; forbrug'!F266</f>
        <v>0</v>
      </c>
      <c r="F289" s="429" t="str">
        <f>IFERROR(VLOOKUP(A289,'Oversættelse til tabel'!$A$2:$B$14,2,FALSE),"")</f>
        <v>Total produktion</v>
      </c>
      <c r="G289" s="103"/>
    </row>
    <row r="290" spans="1:7" x14ac:dyDescent="0.25">
      <c r="A290" s="431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7">
        <f>'Resultat-Produktion &amp; forbrug'!F267</f>
        <v>905156.40673249087</v>
      </c>
      <c r="F290" s="429" t="str">
        <f>IFERROR(VLOOKUP(A290,'Oversættelse til tabel'!$A$2:$B$14,2,FALSE),"")</f>
        <v>Total produktion</v>
      </c>
      <c r="G290" s="103"/>
    </row>
    <row r="291" spans="1:7" x14ac:dyDescent="0.25">
      <c r="A291" s="431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7">
        <f>'Resultat-Produktion &amp; forbrug'!F268</f>
        <v>113070.46736338305</v>
      </c>
      <c r="F291" s="429" t="str">
        <f>IFERROR(VLOOKUP(A291,'Oversættelse til tabel'!$A$2:$B$14,2,FALSE),"")</f>
        <v>Total produktion</v>
      </c>
      <c r="G291" s="103"/>
    </row>
    <row r="292" spans="1:7" x14ac:dyDescent="0.25">
      <c r="A292" s="431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7">
        <f>'Resultat-Produktion &amp; forbrug'!F269</f>
        <v>1767975.5826667205</v>
      </c>
      <c r="F292" s="429" t="str">
        <f>IFERROR(VLOOKUP(A292,'Oversættelse til tabel'!$A$2:$B$14,2,FALSE),"")</f>
        <v>Total produktion</v>
      </c>
      <c r="G292" s="103"/>
    </row>
    <row r="293" spans="1:7" x14ac:dyDescent="0.25">
      <c r="A293" s="431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7">
        <f>'Resultat-Produktion &amp; forbrug'!F270</f>
        <v>218167.31964379738</v>
      </c>
      <c r="F293" s="429" t="str">
        <f>IFERROR(VLOOKUP(A293,'Oversættelse til tabel'!$A$2:$B$14,2,FALSE),"")</f>
        <v>Total produktion</v>
      </c>
      <c r="G293" s="103"/>
    </row>
    <row r="294" spans="1:7" x14ac:dyDescent="0.25">
      <c r="A294" s="431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7">
        <f>'Resultat-Produktion &amp; forbrug'!F271</f>
        <v>69865.048763892031</v>
      </c>
      <c r="F294" s="429" t="str">
        <f>IFERROR(VLOOKUP(A294,'Oversættelse til tabel'!$A$2:$B$14,2,FALSE),"")</f>
        <v>Total produktion</v>
      </c>
      <c r="G294" s="103"/>
    </row>
    <row r="295" spans="1:7" x14ac:dyDescent="0.25">
      <c r="A295" s="431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7">
        <f>'Resultat-Produktion &amp; forbrug'!F272</f>
        <v>7305.5635465813803</v>
      </c>
      <c r="F295" s="429" t="str">
        <f>IFERROR(VLOOKUP(A295,'Oversættelse til tabel'!$A$2:$B$14,2,FALSE),"")</f>
        <v>Total produktion</v>
      </c>
      <c r="G295" s="103"/>
    </row>
    <row r="296" spans="1:7" x14ac:dyDescent="0.25">
      <c r="A296" s="431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7">
        <f>'Resultat-Produktion &amp; forbrug'!F273</f>
        <v>306756.0551149071</v>
      </c>
      <c r="F296" s="429" t="str">
        <f>IFERROR(VLOOKUP(A296,'Oversættelse til tabel'!$A$2:$B$14,2,FALSE),"")</f>
        <v>Total produktion</v>
      </c>
      <c r="G296" s="103"/>
    </row>
    <row r="297" spans="1:7" x14ac:dyDescent="0.25">
      <c r="A297" s="431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7">
        <f>'Resultat-Produktion &amp; forbrug'!F274</f>
        <v>43629.687083109289</v>
      </c>
      <c r="F297" s="429" t="str">
        <f>IFERROR(VLOOKUP(A297,'Oversættelse til tabel'!$A$2:$B$14,2,FALSE),"")</f>
        <v>Total produktion</v>
      </c>
      <c r="G297" s="103"/>
    </row>
    <row r="298" spans="1:7" x14ac:dyDescent="0.25">
      <c r="A298" s="431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7">
        <f ca="1">'Resultat-Produktion &amp; forbrug'!F275</f>
        <v>0</v>
      </c>
      <c r="F298" s="429" t="str">
        <f>IFERROR(VLOOKUP(A298,'Oversættelse til tabel'!$A$2:$B$14,2,FALSE),"")</f>
        <v>Total produktion</v>
      </c>
      <c r="G298" s="103"/>
    </row>
    <row r="299" spans="1:7" x14ac:dyDescent="0.25">
      <c r="A299" s="431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7">
        <f ca="1">'Resultat-Produktion &amp; forbrug'!F276</f>
        <v>0</v>
      </c>
      <c r="F299" s="429" t="str">
        <f>IFERROR(VLOOKUP(A299,'Oversættelse til tabel'!$A$2:$B$14,2,FALSE),"")</f>
        <v>Total produktion</v>
      </c>
      <c r="G299" s="103"/>
    </row>
    <row r="300" spans="1:7" x14ac:dyDescent="0.25">
      <c r="A300" s="431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7">
        <f>'Resultat-Produktion &amp; forbrug'!F277</f>
        <v>339731.06359710812</v>
      </c>
      <c r="F300" s="429" t="str">
        <f>IFERROR(VLOOKUP(A300,'Oversættelse til tabel'!$A$2:$B$14,2,FALSE),"")</f>
        <v>Total produktion</v>
      </c>
      <c r="G300" s="103"/>
    </row>
    <row r="301" spans="1:7" x14ac:dyDescent="0.25">
      <c r="A301" s="431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7">
        <f>'Resultat-Produktion &amp; forbrug'!F278</f>
        <v>113182.04384415773</v>
      </c>
      <c r="F301" s="429" t="str">
        <f>IFERROR(VLOOKUP(A301,'Oversættelse til tabel'!$A$2:$B$14,2,FALSE),"")</f>
        <v>Total produktion</v>
      </c>
      <c r="G301" s="103"/>
    </row>
    <row r="302" spans="1:7" x14ac:dyDescent="0.25">
      <c r="A302" s="431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7">
        <f>'Resultat-Produktion &amp; forbrug'!F279</f>
        <v>56591.021922078864</v>
      </c>
      <c r="F302" s="429" t="str">
        <f>IFERROR(VLOOKUP(A302,'Oversættelse til tabel'!$A$2:$B$14,2,FALSE),"")</f>
        <v>Total produktion</v>
      </c>
      <c r="G302" s="103"/>
    </row>
    <row r="303" spans="1:7" x14ac:dyDescent="0.25">
      <c r="A303" s="431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7">
        <f>'Resultat-Produktion &amp; forbrug'!F280</f>
        <v>36218.254030130476</v>
      </c>
      <c r="F303" s="429" t="str">
        <f>IFERROR(VLOOKUP(A303,'Oversættelse til tabel'!$A$2:$B$14,2,FALSE),"")</f>
        <v>Total produktion</v>
      </c>
      <c r="G303" s="103"/>
    </row>
    <row r="304" spans="1:7" x14ac:dyDescent="0.25">
      <c r="A304" s="431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7">
        <f>'Resultat-Produktion &amp; forbrug'!F281</f>
        <v>1525196.4678207021</v>
      </c>
      <c r="F304" s="429" t="str">
        <f>IFERROR(VLOOKUP(A304,'Oversættelse til tabel'!$A$2:$B$14,2,FALSE),"")</f>
        <v>Total produktion</v>
      </c>
      <c r="G304" s="103"/>
    </row>
    <row r="305" spans="1:7" x14ac:dyDescent="0.25">
      <c r="A305" s="431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7">
        <f>'Resultat-Produktion &amp; forbrug'!F282</f>
        <v>21894.979482137918</v>
      </c>
      <c r="F305" s="429" t="str">
        <f>IFERROR(VLOOKUP(A305,'Oversættelse til tabel'!$A$2:$B$14,2,FALSE),"")</f>
        <v>Total produktion</v>
      </c>
      <c r="G305" s="103"/>
    </row>
    <row r="306" spans="1:7" x14ac:dyDescent="0.25">
      <c r="A306" s="431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7">
        <f>'Resultat-Produktion &amp; forbrug'!F283</f>
        <v>17785.773783011035</v>
      </c>
      <c r="F306" s="429" t="str">
        <f>IFERROR(VLOOKUP(A306,'Oversættelse til tabel'!$A$2:$B$14,2,FALSE),"")</f>
        <v>Total produktion</v>
      </c>
      <c r="G306" s="103"/>
    </row>
    <row r="307" spans="1:7" x14ac:dyDescent="0.25">
      <c r="A307" s="431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7">
        <f>'Resultat-Produktion &amp; forbrug'!F284</f>
        <v>3500281.4918378997</v>
      </c>
      <c r="F307" s="429" t="str">
        <f>IFERROR(VLOOKUP(A307,'Oversættelse til tabel'!$A$2:$B$14,2,FALSE),"")</f>
        <v>Total produktion</v>
      </c>
      <c r="G307" s="103"/>
    </row>
    <row r="308" spans="1:7" x14ac:dyDescent="0.25">
      <c r="A308" s="431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7">
        <f>'Resultat-Produktion &amp; forbrug'!F285</f>
        <v>2091197.4416372697</v>
      </c>
      <c r="F308" s="429" t="str">
        <f>IFERROR(VLOOKUP(A308,'Oversættelse til tabel'!$A$2:$B$14,2,FALSE),"")</f>
        <v>Total produktion</v>
      </c>
      <c r="G308" s="103"/>
    </row>
    <row r="309" spans="1:7" x14ac:dyDescent="0.25">
      <c r="A309" s="431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7">
        <f>'Resultat-Produktion &amp; forbrug'!F286</f>
        <v>194183.99559105173</v>
      </c>
      <c r="F309" s="429" t="str">
        <f>IFERROR(VLOOKUP(A309,'Oversættelse til tabel'!$A$2:$B$14,2,FALSE),"")</f>
        <v>Total produktion</v>
      </c>
      <c r="G309" s="103"/>
    </row>
    <row r="310" spans="1:7" x14ac:dyDescent="0.25">
      <c r="A310" s="431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7">
        <f>'Resultat-Produktion &amp; forbrug'!F287</f>
        <v>36000</v>
      </c>
      <c r="F310" s="429" t="str">
        <f>IFERROR(VLOOKUP(A310,'Oversættelse til tabel'!$A$2:$B$14,2,FALSE),"")</f>
        <v>Total produktion</v>
      </c>
      <c r="G310" s="103"/>
    </row>
    <row r="311" spans="1:7" x14ac:dyDescent="0.25">
      <c r="A311" s="431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7">
        <f>'Resultat-Produktion &amp; forbrug'!F288</f>
        <v>0</v>
      </c>
      <c r="F311" s="429" t="str">
        <f>IFERROR(VLOOKUP(A311,'Oversættelse til tabel'!$A$2:$B$14,2,FALSE),"")</f>
        <v>Total produktion</v>
      </c>
      <c r="G311" s="103"/>
    </row>
    <row r="312" spans="1:7" x14ac:dyDescent="0.25">
      <c r="A312" s="431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7">
        <f ca="1">'Resultat-Produktion &amp; forbrug'!F289</f>
        <v>239356.44779819209</v>
      </c>
      <c r="F312" s="429" t="str">
        <f>IFERROR(VLOOKUP(A312,'Oversættelse til tabel'!$A$2:$B$14,2,FALSE),"")</f>
        <v>Total produktion</v>
      </c>
      <c r="G312" s="103"/>
    </row>
    <row r="313" spans="1:7" x14ac:dyDescent="0.25">
      <c r="A313" s="431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7">
        <f ca="1">'Resultat-Produktion &amp; forbrug'!F290</f>
        <v>0</v>
      </c>
      <c r="F313" s="429" t="str">
        <f>IFERROR(VLOOKUP(A313,'Oversættelse til tabel'!$A$2:$B$14,2,FALSE),"")</f>
        <v>Total produktion</v>
      </c>
      <c r="G313" s="103"/>
    </row>
    <row r="314" spans="1:7" x14ac:dyDescent="0.25">
      <c r="A314" s="431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2">
        <f>'Resultat-Produktion &amp; forbrug'!N3</f>
        <v>185027.43463784308</v>
      </c>
      <c r="F314" s="429" t="str">
        <f>IFERROR(VLOOKUP(A314,'Oversættelse til tabel'!$A$2:$B$14,2,FALSE),"")</f>
        <v>Ubrugt</v>
      </c>
      <c r="G314" s="103"/>
    </row>
    <row r="315" spans="1:7" x14ac:dyDescent="0.25">
      <c r="A315" s="431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2">
        <f>'Resultat-Produktion &amp; forbrug'!N4</f>
        <v>193898.88574926884</v>
      </c>
      <c r="F315" s="429" t="str">
        <f>IFERROR(VLOOKUP(A315,'Oversættelse til tabel'!$A$2:$B$14,2,FALSE),"")</f>
        <v>Ubrugt</v>
      </c>
      <c r="G315" s="103"/>
    </row>
    <row r="316" spans="1:7" x14ac:dyDescent="0.25">
      <c r="A316" s="431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2" t="e">
        <f ca="1">'Resultat-Produktion &amp; forbrug'!N5</f>
        <v>#REF!</v>
      </c>
      <c r="F316" s="429" t="str">
        <f>IFERROR(VLOOKUP(A316,'Oversættelse til tabel'!$A$2:$B$14,2,FALSE),"")</f>
        <v>Ubrugt</v>
      </c>
      <c r="G316" s="103"/>
    </row>
    <row r="317" spans="1:7" x14ac:dyDescent="0.25">
      <c r="A317" s="431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2">
        <f ca="1">'Resultat-Produktion &amp; forbrug'!N6</f>
        <v>0</v>
      </c>
      <c r="F317" s="429" t="str">
        <f>IFERROR(VLOOKUP(A317,'Oversættelse til tabel'!$A$2:$B$14,2,FALSE),"")</f>
        <v>Ubrugt</v>
      </c>
      <c r="G317" s="103"/>
    </row>
    <row r="318" spans="1:7" x14ac:dyDescent="0.25">
      <c r="A318" s="431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2" t="e">
        <f ca="1">'Resultat-Produktion &amp; forbrug'!N7</f>
        <v>#REF!</v>
      </c>
      <c r="F318" s="429" t="str">
        <f>IFERROR(VLOOKUP(A318,'Oversættelse til tabel'!$A$2:$B$14,2,FALSE),"")</f>
        <v>Ubrugt</v>
      </c>
      <c r="G318" s="103"/>
    </row>
    <row r="319" spans="1:7" x14ac:dyDescent="0.25">
      <c r="A319" s="431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2">
        <f>'Resultat-Produktion &amp; forbrug'!N8</f>
        <v>0</v>
      </c>
      <c r="F319" s="429" t="str">
        <f>IFERROR(VLOOKUP(A319,'Oversættelse til tabel'!$A$2:$B$14,2,FALSE),"")</f>
        <v>Ubrugt</v>
      </c>
      <c r="G319" s="103"/>
    </row>
    <row r="320" spans="1:7" x14ac:dyDescent="0.25">
      <c r="A320" s="431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2">
        <f>'Resultat-Produktion &amp; forbrug'!N9</f>
        <v>1198807.4305444965</v>
      </c>
      <c r="F320" s="429" t="str">
        <f>IFERROR(VLOOKUP(A320,'Oversættelse til tabel'!$A$2:$B$14,2,FALSE),"")</f>
        <v>Ubrugt</v>
      </c>
      <c r="G320" s="103"/>
    </row>
    <row r="321" spans="1:7" x14ac:dyDescent="0.25">
      <c r="A321" s="431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2">
        <f>'Resultat-Produktion &amp; forbrug'!N10</f>
        <v>0</v>
      </c>
      <c r="F321" s="429" t="str">
        <f>IFERROR(VLOOKUP(A321,'Oversættelse til tabel'!$A$2:$B$14,2,FALSE),"")</f>
        <v>Ubrugt</v>
      </c>
      <c r="G321" s="103"/>
    </row>
    <row r="322" spans="1:7" x14ac:dyDescent="0.25">
      <c r="A322" s="431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2">
        <f>'Resultat-Produktion &amp; forbrug'!N11</f>
        <v>0</v>
      </c>
      <c r="F322" s="429" t="str">
        <f>IFERROR(VLOOKUP(A322,'Oversættelse til tabel'!$A$2:$B$14,2,FALSE),"")</f>
        <v>Ubrugt</v>
      </c>
      <c r="G322" s="103"/>
    </row>
    <row r="323" spans="1:7" x14ac:dyDescent="0.25">
      <c r="A323" s="431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2">
        <f>'Resultat-Produktion &amp; forbrug'!N12</f>
        <v>151426.86140259454</v>
      </c>
      <c r="F323" s="429" t="str">
        <f>IFERROR(VLOOKUP(A323,'Oversættelse til tabel'!$A$2:$B$14,2,FALSE),"")</f>
        <v>Ubrugt</v>
      </c>
      <c r="G323" s="103"/>
    </row>
    <row r="324" spans="1:7" x14ac:dyDescent="0.25">
      <c r="A324" s="431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2">
        <f>'Resultat-Produktion &amp; forbrug'!N13</f>
        <v>887836.84200071916</v>
      </c>
      <c r="F324" s="429" t="str">
        <f>IFERROR(VLOOKUP(A324,'Oversættelse til tabel'!$A$2:$B$14,2,FALSE),"")</f>
        <v>Ubrugt</v>
      </c>
      <c r="G324" s="103"/>
    </row>
    <row r="325" spans="1:7" x14ac:dyDescent="0.25">
      <c r="A325" s="431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2">
        <f>'Resultat-Produktion &amp; forbrug'!N14</f>
        <v>-223604.86394482077</v>
      </c>
      <c r="F325" s="429" t="str">
        <f>IFERROR(VLOOKUP(A325,'Oversættelse til tabel'!$A$2:$B$14,2,FALSE),"")</f>
        <v>Ubrugt</v>
      </c>
      <c r="G325" s="103"/>
    </row>
    <row r="326" spans="1:7" x14ac:dyDescent="0.25">
      <c r="A326" s="431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2">
        <f>'Resultat-Produktion &amp; forbrug'!N15</f>
        <v>-114193.60000000001</v>
      </c>
      <c r="F326" s="429" t="str">
        <f>IFERROR(VLOOKUP(A326,'Oversættelse til tabel'!$A$2:$B$14,2,FALSE),"")</f>
        <v>Ubrugt</v>
      </c>
      <c r="G326" s="103"/>
    </row>
    <row r="327" spans="1:7" x14ac:dyDescent="0.25">
      <c r="A327" s="431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2">
        <f>'Resultat-Produktion &amp; forbrug'!N16</f>
        <v>3451069.2602304816</v>
      </c>
      <c r="F327" s="429" t="str">
        <f>IFERROR(VLOOKUP(A327,'Oversættelse til tabel'!$A$2:$B$14,2,FALSE),"")</f>
        <v>Ubrugt</v>
      </c>
      <c r="G327" s="103"/>
    </row>
    <row r="328" spans="1:7" x14ac:dyDescent="0.25">
      <c r="A328" s="431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2">
        <f>'Resultat-Produktion &amp; forbrug'!N17</f>
        <v>0</v>
      </c>
      <c r="F328" s="429" t="str">
        <f>IFERROR(VLOOKUP(A328,'Oversættelse til tabel'!$A$2:$B$14,2,FALSE),"")</f>
        <v>Ubrugt</v>
      </c>
      <c r="G328" s="103"/>
    </row>
    <row r="329" spans="1:7" x14ac:dyDescent="0.25">
      <c r="A329" s="431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2">
        <f>'Resultat-Produktion &amp; forbrug'!N18</f>
        <v>-76351.578443047096</v>
      </c>
      <c r="F329" s="429" t="str">
        <f>IFERROR(VLOOKUP(A329,'Oversættelse til tabel'!$A$2:$B$14,2,FALSE),"")</f>
        <v>Ubrugt</v>
      </c>
      <c r="G329" s="103"/>
    </row>
    <row r="330" spans="1:7" x14ac:dyDescent="0.25">
      <c r="A330" s="431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2">
        <f>'Resultat-Produktion &amp; forbrug'!N19</f>
        <v>0</v>
      </c>
      <c r="F330" s="429" t="str">
        <f>IFERROR(VLOOKUP(A330,'Oversættelse til tabel'!$A$2:$B$14,2,FALSE),"")</f>
        <v>Ubrugt</v>
      </c>
      <c r="G330" s="103"/>
    </row>
    <row r="331" spans="1:7" x14ac:dyDescent="0.25">
      <c r="A331" s="431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2">
        <f>'Resultat-Produktion &amp; forbrug'!N20</f>
        <v>0</v>
      </c>
      <c r="F331" s="429" t="str">
        <f>IFERROR(VLOOKUP(A331,'Oversættelse til tabel'!$A$2:$B$14,2,FALSE),"")</f>
        <v>Ubrugt</v>
      </c>
      <c r="G331" s="103"/>
    </row>
    <row r="332" spans="1:7" x14ac:dyDescent="0.25">
      <c r="A332" s="431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2">
        <f>'Resultat-Produktion &amp; forbrug'!N21</f>
        <v>-4828427.5390456235</v>
      </c>
      <c r="F332" s="429" t="str">
        <f>IFERROR(VLOOKUP(A332,'Oversættelse til tabel'!$A$2:$B$14,2,FALSE),"")</f>
        <v>Ubrugt</v>
      </c>
      <c r="G332" s="103"/>
    </row>
    <row r="333" spans="1:7" x14ac:dyDescent="0.25">
      <c r="A333" s="431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2">
        <f>'Resultat-Produktion &amp; forbrug'!N22</f>
        <v>-203061.53166372905</v>
      </c>
      <c r="F333" s="429" t="str">
        <f>IFERROR(VLOOKUP(A333,'Oversættelse til tabel'!$A$2:$B$14,2,FALSE),"")</f>
        <v>Ubrugt</v>
      </c>
      <c r="G333" s="103"/>
    </row>
    <row r="334" spans="1:7" x14ac:dyDescent="0.25">
      <c r="A334" s="431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2">
        <f>'Resultat-Produktion &amp; forbrug'!N23</f>
        <v>766472.09789043549</v>
      </c>
      <c r="F334" s="429" t="str">
        <f>IFERROR(VLOOKUP(A334,'Oversættelse til tabel'!$A$2:$B$14,2,FALSE),"")</f>
        <v>Ubrugt</v>
      </c>
      <c r="G334" s="103"/>
    </row>
    <row r="335" spans="1:7" x14ac:dyDescent="0.25">
      <c r="A335" s="431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2">
        <f>'Resultat-Produktion &amp; forbrug'!N24</f>
        <v>2027113.3294623662</v>
      </c>
      <c r="F335" s="429" t="str">
        <f>IFERROR(VLOOKUP(A335,'Oversættelse til tabel'!$A$2:$B$14,2,FALSE),"")</f>
        <v>Ubrugt</v>
      </c>
      <c r="G335" s="103"/>
    </row>
    <row r="336" spans="1:7" x14ac:dyDescent="0.25">
      <c r="A336" s="431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2">
        <f>'Resultat-Produktion &amp; forbrug'!N25</f>
        <v>675046.7637937516</v>
      </c>
      <c r="F336" s="429" t="str">
        <f>IFERROR(VLOOKUP(A336,'Oversættelse til tabel'!$A$2:$B$14,2,FALSE),"")</f>
        <v>Ubrugt</v>
      </c>
      <c r="G336" s="103"/>
    </row>
    <row r="337" spans="1:7" x14ac:dyDescent="0.25">
      <c r="A337" s="431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2" t="e">
        <f ca="1">'Resultat-Produktion &amp; forbrug'!N26</f>
        <v>#REF!</v>
      </c>
      <c r="F337" s="429" t="str">
        <f>IFERROR(VLOOKUP(A337,'Oversættelse til tabel'!$A$2:$B$14,2,FALSE),"")</f>
        <v>Ubrugt</v>
      </c>
      <c r="G337" s="103"/>
    </row>
    <row r="338" spans="1:7" x14ac:dyDescent="0.25">
      <c r="A338" s="431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2">
        <f>'Resultat-Produktion &amp; forbrug'!N27</f>
        <v>0</v>
      </c>
      <c r="F338" s="429" t="str">
        <f>IFERROR(VLOOKUP(A338,'Oversættelse til tabel'!$A$2:$B$14,2,FALSE),"")</f>
        <v>Ubrugt</v>
      </c>
      <c r="G338" s="103"/>
    </row>
    <row r="339" spans="1:7" x14ac:dyDescent="0.25">
      <c r="A339" s="431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2">
        <f>'Resultat-Produktion &amp; forbrug'!N28</f>
        <v>122443.54553678865</v>
      </c>
      <c r="F339" s="429" t="str">
        <f>IFERROR(VLOOKUP(A339,'Oversættelse til tabel'!$A$2:$B$14,2,FALSE),"")</f>
        <v>Ubrugt</v>
      </c>
      <c r="G339" s="103"/>
    </row>
    <row r="340" spans="1:7" x14ac:dyDescent="0.25">
      <c r="A340" s="431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2">
        <f>'Resultat-Produktion &amp; forbrug'!N29</f>
        <v>1618746.6633055378</v>
      </c>
      <c r="F340" s="429" t="str">
        <f>IFERROR(VLOOKUP(A340,'Oversættelse til tabel'!$A$2:$B$14,2,FALSE),"")</f>
        <v>Ubrugt</v>
      </c>
      <c r="G340" s="103"/>
    </row>
    <row r="341" spans="1:7" x14ac:dyDescent="0.25">
      <c r="A341" s="431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2">
        <f>'Resultat-Produktion &amp; forbrug'!N30</f>
        <v>2703717.1158706988</v>
      </c>
      <c r="F341" s="429" t="str">
        <f>IFERROR(VLOOKUP(A341,'Oversættelse til tabel'!$A$2:$B$14,2,FALSE),"")</f>
        <v>Ubrugt</v>
      </c>
      <c r="G341" s="103"/>
    </row>
    <row r="342" spans="1:7" x14ac:dyDescent="0.25">
      <c r="A342" s="431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2">
        <f>'Resultat-Produktion &amp; forbrug'!N31</f>
        <v>878.90231344976178</v>
      </c>
      <c r="F342" s="429" t="str">
        <f>IFERROR(VLOOKUP(A342,'Oversættelse til tabel'!$A$2:$B$14,2,FALSE),"")</f>
        <v>Ubrugt</v>
      </c>
      <c r="G342" s="103"/>
    </row>
    <row r="343" spans="1:7" x14ac:dyDescent="0.25">
      <c r="A343" s="431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2">
        <f>'Resultat-Produktion &amp; forbrug'!N32</f>
        <v>50014.542046090508</v>
      </c>
      <c r="F343" s="429" t="str">
        <f>IFERROR(VLOOKUP(A343,'Oversættelse til tabel'!$A$2:$B$14,2,FALSE),"")</f>
        <v>Ubrugt</v>
      </c>
      <c r="G343" s="103"/>
    </row>
    <row r="344" spans="1:7" x14ac:dyDescent="0.25">
      <c r="A344" s="431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2">
        <f>'Resultat-Produktion &amp; forbrug'!N33</f>
        <v>1610618.3345669576</v>
      </c>
      <c r="F344" s="429" t="str">
        <f>IFERROR(VLOOKUP(A344,'Oversættelse til tabel'!$A$2:$B$14,2,FALSE),"")</f>
        <v>Ubrugt</v>
      </c>
      <c r="G344" s="103"/>
    </row>
    <row r="345" spans="1:7" x14ac:dyDescent="0.25">
      <c r="A345" s="431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2">
        <f>'Resultat-Produktion &amp; forbrug'!N34</f>
        <v>0</v>
      </c>
      <c r="F345" s="429" t="str">
        <f>IFERROR(VLOOKUP(A345,'Oversættelse til tabel'!$A$2:$B$14,2,FALSE),"")</f>
        <v>Ubrugt</v>
      </c>
      <c r="G345" s="103"/>
    </row>
    <row r="346" spans="1:7" x14ac:dyDescent="0.25">
      <c r="A346" s="431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2" t="e">
        <f ca="1">'Resultat-Produktion &amp; forbrug'!N35</f>
        <v>#REF!</v>
      </c>
      <c r="F346" s="429" t="str">
        <f>IFERROR(VLOOKUP(A346,'Oversættelse til tabel'!$A$2:$B$14,2,FALSE),"")</f>
        <v>Ubrugt</v>
      </c>
      <c r="G346" s="103"/>
    </row>
    <row r="347" spans="1:7" x14ac:dyDescent="0.25">
      <c r="A347" s="431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2" t="e">
        <f ca="1">'Resultat-Produktion &amp; forbrug'!N36</f>
        <v>#REF!</v>
      </c>
      <c r="F347" s="429" t="str">
        <f>IFERROR(VLOOKUP(A347,'Oversættelse til tabel'!$A$2:$B$14,2,FALSE),"")</f>
        <v>Ubrugt</v>
      </c>
      <c r="G347" s="103"/>
    </row>
    <row r="348" spans="1:7" x14ac:dyDescent="0.25">
      <c r="A348" s="431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2">
        <f>'Resultat-Produktion &amp; forbrug'!N37</f>
        <v>4922001.9803787302</v>
      </c>
      <c r="F348" s="429" t="str">
        <f>IFERROR(VLOOKUP(A348,'Oversættelse til tabel'!$A$2:$B$14,2,FALSE),"")</f>
        <v>Ubrugt</v>
      </c>
      <c r="G348" s="103"/>
    </row>
    <row r="349" spans="1:7" x14ac:dyDescent="0.25">
      <c r="A349" s="431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2">
        <f>'Resultat-Produktion &amp; forbrug'!N38</f>
        <v>0</v>
      </c>
      <c r="F349" s="429" t="str">
        <f>IFERROR(VLOOKUP(A349,'Oversættelse til tabel'!$A$2:$B$14,2,FALSE),"")</f>
        <v>Ubrugt</v>
      </c>
      <c r="G349" s="103"/>
    </row>
    <row r="350" spans="1:7" x14ac:dyDescent="0.25">
      <c r="A350" s="431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2">
        <f>'Resultat-Produktion &amp; forbrug'!N39</f>
        <v>28781.895095316839</v>
      </c>
      <c r="F350" s="429" t="str">
        <f>IFERROR(VLOOKUP(A350,'Oversættelse til tabel'!$A$2:$B$14,2,FALSE),"")</f>
        <v>Ubrugt</v>
      </c>
      <c r="G350" s="103"/>
    </row>
    <row r="351" spans="1:7" x14ac:dyDescent="0.25">
      <c r="A351" s="431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2">
        <f>'Resultat-Produktion &amp; forbrug'!N40</f>
        <v>0</v>
      </c>
      <c r="F351" s="429" t="str">
        <f>IFERROR(VLOOKUP(A351,'Oversættelse til tabel'!$A$2:$B$14,2,FALSE),"")</f>
        <v>Ubrugt</v>
      </c>
      <c r="G351" s="103"/>
    </row>
    <row r="352" spans="1:7" x14ac:dyDescent="0.25">
      <c r="A352" s="431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2">
        <f>'Resultat-Produktion &amp; forbrug'!N41</f>
        <v>-467792.00917977782</v>
      </c>
      <c r="F352" s="429" t="str">
        <f>IFERROR(VLOOKUP(A352,'Oversættelse til tabel'!$A$2:$B$14,2,FALSE),"")</f>
        <v>Ubrugt</v>
      </c>
      <c r="G352" s="103"/>
    </row>
    <row r="353" spans="1:7" x14ac:dyDescent="0.25">
      <c r="A353" s="431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2">
        <f>'Resultat-Produktion &amp; forbrug'!N42</f>
        <v>193830.89221723122</v>
      </c>
      <c r="F353" s="429" t="str">
        <f>IFERROR(VLOOKUP(A353,'Oversættelse til tabel'!$A$2:$B$14,2,FALSE),"")</f>
        <v>Ubrugt</v>
      </c>
      <c r="G353" s="103"/>
    </row>
    <row r="354" spans="1:7" x14ac:dyDescent="0.25">
      <c r="A354" s="431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2">
        <f>'Resultat-Produktion &amp; forbrug'!N43</f>
        <v>91860.340866184866</v>
      </c>
      <c r="F354" s="429" t="str">
        <f>IFERROR(VLOOKUP(A354,'Oversættelse til tabel'!$A$2:$B$14,2,FALSE),"")</f>
        <v>Ubrugt</v>
      </c>
      <c r="G354" s="103"/>
    </row>
    <row r="355" spans="1:7" x14ac:dyDescent="0.25">
      <c r="A355" s="431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2">
        <f>'Resultat-Produktion &amp; forbrug'!N44</f>
        <v>2390013.9527756004</v>
      </c>
      <c r="F355" s="429" t="str">
        <f>IFERROR(VLOOKUP(A355,'Oversættelse til tabel'!$A$2:$B$14,2,FALSE),"")</f>
        <v>Ubrugt</v>
      </c>
      <c r="G355" s="103"/>
    </row>
    <row r="356" spans="1:7" x14ac:dyDescent="0.25">
      <c r="A356" s="431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2">
        <f>'Resultat-Produktion &amp; forbrug'!N45</f>
        <v>0</v>
      </c>
      <c r="F356" s="429" t="str">
        <f>IFERROR(VLOOKUP(A356,'Oversættelse til tabel'!$A$2:$B$14,2,FALSE),"")</f>
        <v>Ubrugt</v>
      </c>
      <c r="G356" s="103"/>
    </row>
    <row r="357" spans="1:7" x14ac:dyDescent="0.25">
      <c r="A357" s="431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2">
        <f>'Resultat-Produktion &amp; forbrug'!N46</f>
        <v>1276456.3476501952</v>
      </c>
      <c r="F357" s="429" t="str">
        <f>IFERROR(VLOOKUP(A357,'Oversættelse til tabel'!$A$2:$B$14,2,FALSE),"")</f>
        <v>Ubrugt</v>
      </c>
      <c r="G357" s="103"/>
    </row>
    <row r="358" spans="1:7" x14ac:dyDescent="0.25">
      <c r="A358" s="431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2">
        <f>'Resultat-Produktion &amp; forbrug'!N47</f>
        <v>76.5</v>
      </c>
      <c r="F358" s="429" t="str">
        <f>IFERROR(VLOOKUP(A358,'Oversættelse til tabel'!$A$2:$B$14,2,FALSE),"")</f>
        <v>Ubrugt</v>
      </c>
      <c r="G358" s="103"/>
    </row>
    <row r="359" spans="1:7" x14ac:dyDescent="0.25">
      <c r="A359" s="431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2">
        <f>'Resultat-Produktion &amp; forbrug'!N48</f>
        <v>0</v>
      </c>
      <c r="F359" s="429" t="str">
        <f>IFERROR(VLOOKUP(A359,'Oversættelse til tabel'!$A$2:$B$14,2,FALSE),"")</f>
        <v>Ubrugt</v>
      </c>
      <c r="G359" s="103"/>
    </row>
    <row r="360" spans="1:7" x14ac:dyDescent="0.25">
      <c r="A360" s="431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2" t="e">
        <f ca="1">'Resultat-Produktion &amp; forbrug'!N49</f>
        <v>#REF!</v>
      </c>
      <c r="F360" s="429" t="str">
        <f>IFERROR(VLOOKUP(A360,'Oversættelse til tabel'!$A$2:$B$14,2,FALSE),"")</f>
        <v>Ubrugt</v>
      </c>
      <c r="G360" s="103"/>
    </row>
    <row r="361" spans="1:7" x14ac:dyDescent="0.25">
      <c r="A361" s="431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2">
        <f>'Resultat-Produktion &amp; forbrug'!N50</f>
        <v>0</v>
      </c>
      <c r="F361" s="429" t="str">
        <f>IFERROR(VLOOKUP(A361,'Oversættelse til tabel'!$A$2:$B$14,2,FALSE),"")</f>
        <v>Ubrugt</v>
      </c>
      <c r="G361" s="103"/>
    </row>
    <row r="362" spans="1:7" x14ac:dyDescent="0.25">
      <c r="A362" s="431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2">
        <f>'Resultat-Produktion &amp; forbrug'!N51</f>
        <v>181212.16529988745</v>
      </c>
      <c r="F362" s="429" t="str">
        <f>IFERROR(VLOOKUP(A362,'Oversættelse til tabel'!$A$2:$B$14,2,FALSE),"")</f>
        <v>Ubrugt</v>
      </c>
      <c r="G362" s="103"/>
    </row>
    <row r="363" spans="1:7" x14ac:dyDescent="0.25">
      <c r="A363" s="431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2">
        <f>'Resultat-Produktion &amp; forbrug'!N52</f>
        <v>160787.975346299</v>
      </c>
      <c r="F363" s="429" t="str">
        <f>IFERROR(VLOOKUP(A363,'Oversættelse til tabel'!$A$2:$B$14,2,FALSE),"")</f>
        <v>Ubrugt</v>
      </c>
      <c r="G363" s="103"/>
    </row>
    <row r="364" spans="1:7" x14ac:dyDescent="0.25">
      <c r="A364" s="431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2" t="e">
        <f ca="1">'Resultat-Produktion &amp; forbrug'!N53</f>
        <v>#REF!</v>
      </c>
      <c r="F364" s="429" t="str">
        <f>IFERROR(VLOOKUP(A364,'Oversættelse til tabel'!$A$2:$B$14,2,FALSE),"")</f>
        <v>Ubrugt</v>
      </c>
      <c r="G364" s="103"/>
    </row>
    <row r="365" spans="1:7" x14ac:dyDescent="0.25">
      <c r="A365" s="431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2">
        <f ca="1">'Resultat-Produktion &amp; forbrug'!N54</f>
        <v>0</v>
      </c>
      <c r="F365" s="429" t="str">
        <f>IFERROR(VLOOKUP(A365,'Oversættelse til tabel'!$A$2:$B$14,2,FALSE),"")</f>
        <v>Ubrugt</v>
      </c>
      <c r="G365" s="103"/>
    </row>
    <row r="366" spans="1:7" x14ac:dyDescent="0.25">
      <c r="A366" s="431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2" t="e">
        <f ca="1">'Resultat-Produktion &amp; forbrug'!N55</f>
        <v>#REF!</v>
      </c>
      <c r="F366" s="429" t="str">
        <f>IFERROR(VLOOKUP(A366,'Oversættelse til tabel'!$A$2:$B$14,2,FALSE),"")</f>
        <v>Ubrugt</v>
      </c>
      <c r="G366" s="103"/>
    </row>
    <row r="367" spans="1:7" x14ac:dyDescent="0.25">
      <c r="A367" s="431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2">
        <f>'Resultat-Produktion &amp; forbrug'!N56</f>
        <v>0</v>
      </c>
      <c r="F367" s="429" t="str">
        <f>IFERROR(VLOOKUP(A367,'Oversættelse til tabel'!$A$2:$B$14,2,FALSE),"")</f>
        <v>Ubrugt</v>
      </c>
      <c r="G367" s="103"/>
    </row>
    <row r="368" spans="1:7" x14ac:dyDescent="0.25">
      <c r="A368" s="431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2">
        <f>'Resultat-Produktion &amp; forbrug'!N57</f>
        <v>824301.95073542721</v>
      </c>
      <c r="F368" s="429" t="str">
        <f>IFERROR(VLOOKUP(A368,'Oversættelse til tabel'!$A$2:$B$14,2,FALSE),"")</f>
        <v>Ubrugt</v>
      </c>
      <c r="G368" s="103"/>
    </row>
    <row r="369" spans="1:7" x14ac:dyDescent="0.25">
      <c r="A369" s="431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2">
        <f>'Resultat-Produktion &amp; forbrug'!N58</f>
        <v>0</v>
      </c>
      <c r="F369" s="429" t="str">
        <f>IFERROR(VLOOKUP(A369,'Oversættelse til tabel'!$A$2:$B$14,2,FALSE),"")</f>
        <v>Ubrugt</v>
      </c>
      <c r="G369" s="103"/>
    </row>
    <row r="370" spans="1:7" x14ac:dyDescent="0.25">
      <c r="A370" s="431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2">
        <f>'Resultat-Produktion &amp; forbrug'!N59</f>
        <v>0</v>
      </c>
      <c r="F370" s="429" t="str">
        <f>IFERROR(VLOOKUP(A370,'Oversættelse til tabel'!$A$2:$B$14,2,FALSE),"")</f>
        <v>Ubrugt</v>
      </c>
      <c r="G370" s="103"/>
    </row>
    <row r="371" spans="1:7" x14ac:dyDescent="0.25">
      <c r="A371" s="431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2">
        <f>'Resultat-Produktion &amp; forbrug'!N60</f>
        <v>146334.12296443019</v>
      </c>
      <c r="F371" s="429" t="str">
        <f>IFERROR(VLOOKUP(A371,'Oversættelse til tabel'!$A$2:$B$14,2,FALSE),"")</f>
        <v>Ubrugt</v>
      </c>
      <c r="G371" s="103"/>
    </row>
    <row r="372" spans="1:7" x14ac:dyDescent="0.25">
      <c r="A372" s="431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2">
        <f>'Resultat-Produktion &amp; forbrug'!N61</f>
        <v>1122133.6966349066</v>
      </c>
      <c r="F372" s="429" t="str">
        <f>IFERROR(VLOOKUP(A372,'Oversættelse til tabel'!$A$2:$B$14,2,FALSE),"")</f>
        <v>Ubrugt</v>
      </c>
      <c r="G372" s="103"/>
    </row>
    <row r="373" spans="1:7" x14ac:dyDescent="0.25">
      <c r="A373" s="431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2">
        <f>'Resultat-Produktion &amp; forbrug'!N62</f>
        <v>-225704.57056610042</v>
      </c>
      <c r="F373" s="429" t="str">
        <f>IFERROR(VLOOKUP(A373,'Oversættelse til tabel'!$A$2:$B$14,2,FALSE),"")</f>
        <v>Ubrugt</v>
      </c>
      <c r="G373" s="103"/>
    </row>
    <row r="374" spans="1:7" x14ac:dyDescent="0.25">
      <c r="A374" s="431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2">
        <f>'Resultat-Produktion &amp; forbrug'!N63</f>
        <v>-114193.60000000001</v>
      </c>
      <c r="F374" s="429" t="str">
        <f>IFERROR(VLOOKUP(A374,'Oversættelse til tabel'!$A$2:$B$14,2,FALSE),"")</f>
        <v>Ubrugt</v>
      </c>
      <c r="G374" s="103"/>
    </row>
    <row r="375" spans="1:7" x14ac:dyDescent="0.25">
      <c r="A375" s="431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2">
        <f>'Resultat-Produktion &amp; forbrug'!N64</f>
        <v>16095873.539727367</v>
      </c>
      <c r="F375" s="429" t="str">
        <f>IFERROR(VLOOKUP(A375,'Oversættelse til tabel'!$A$2:$B$14,2,FALSE),"")</f>
        <v>Ubrugt</v>
      </c>
      <c r="G375" s="103"/>
    </row>
    <row r="376" spans="1:7" x14ac:dyDescent="0.25">
      <c r="A376" s="431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2">
        <f>'Resultat-Produktion &amp; forbrug'!N65</f>
        <v>0</v>
      </c>
      <c r="F376" s="429" t="str">
        <f>IFERROR(VLOOKUP(A376,'Oversættelse til tabel'!$A$2:$B$14,2,FALSE),"")</f>
        <v>Ubrugt</v>
      </c>
      <c r="G376" s="103"/>
    </row>
    <row r="377" spans="1:7" x14ac:dyDescent="0.25">
      <c r="A377" s="431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2">
        <f>'Resultat-Produktion &amp; forbrug'!N66</f>
        <v>-51384.929899413692</v>
      </c>
      <c r="F377" s="429" t="str">
        <f>IFERROR(VLOOKUP(A377,'Oversættelse til tabel'!$A$2:$B$14,2,FALSE),"")</f>
        <v>Ubrugt</v>
      </c>
      <c r="G377" s="103"/>
    </row>
    <row r="378" spans="1:7" x14ac:dyDescent="0.25">
      <c r="A378" s="431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2">
        <f>'Resultat-Produktion &amp; forbrug'!N67</f>
        <v>0</v>
      </c>
      <c r="F378" s="429" t="str">
        <f>IFERROR(VLOOKUP(A378,'Oversættelse til tabel'!$A$2:$B$14,2,FALSE),"")</f>
        <v>Ubrugt</v>
      </c>
      <c r="G378" s="103"/>
    </row>
    <row r="379" spans="1:7" x14ac:dyDescent="0.25">
      <c r="A379" s="431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2">
        <f>'Resultat-Produktion &amp; forbrug'!N68</f>
        <v>0</v>
      </c>
      <c r="F379" s="429" t="str">
        <f>IFERROR(VLOOKUP(A379,'Oversættelse til tabel'!$A$2:$B$14,2,FALSE),"")</f>
        <v>Ubrugt</v>
      </c>
      <c r="G379" s="103"/>
    </row>
    <row r="380" spans="1:7" x14ac:dyDescent="0.25">
      <c r="A380" s="431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2">
        <f>'Resultat-Produktion &amp; forbrug'!N69</f>
        <v>-4828427.5390456226</v>
      </c>
      <c r="F380" s="429" t="str">
        <f>IFERROR(VLOOKUP(A380,'Oversættelse til tabel'!$A$2:$B$14,2,FALSE),"")</f>
        <v>Ubrugt</v>
      </c>
      <c r="G380" s="103"/>
    </row>
    <row r="381" spans="1:7" x14ac:dyDescent="0.25">
      <c r="A381" s="431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2">
        <f>'Resultat-Produktion &amp; forbrug'!N70</f>
        <v>0.29027753113768995</v>
      </c>
      <c r="F381" s="429" t="str">
        <f>IFERROR(VLOOKUP(A381,'Oversættelse til tabel'!$A$2:$B$14,2,FALSE),"")</f>
        <v>Ubrugt</v>
      </c>
      <c r="G381" s="103"/>
    </row>
    <row r="382" spans="1:7" x14ac:dyDescent="0.25">
      <c r="A382" s="431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2">
        <f>'Resultat-Produktion &amp; forbrug'!N71</f>
        <v>715738.37153588282</v>
      </c>
      <c r="F382" s="429" t="str">
        <f>IFERROR(VLOOKUP(A382,'Oversættelse til tabel'!$A$2:$B$14,2,FALSE),"")</f>
        <v>Ubrugt</v>
      </c>
      <c r="G382" s="103"/>
    </row>
    <row r="383" spans="1:7" x14ac:dyDescent="0.25">
      <c r="A383" s="431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2">
        <f>'Resultat-Produktion &amp; forbrug'!N72</f>
        <v>1659793.53443852</v>
      </c>
      <c r="F383" s="429" t="str">
        <f>IFERROR(VLOOKUP(A383,'Oversættelse til tabel'!$A$2:$B$14,2,FALSE),"")</f>
        <v>Ubrugt</v>
      </c>
      <c r="G383" s="103"/>
    </row>
    <row r="384" spans="1:7" x14ac:dyDescent="0.25">
      <c r="A384" s="431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2">
        <f>'Resultat-Produktion &amp; forbrug'!N73</f>
        <v>-618633.05067147128</v>
      </c>
      <c r="F384" s="429" t="str">
        <f>IFERROR(VLOOKUP(A384,'Oversættelse til tabel'!$A$2:$B$14,2,FALSE),"")</f>
        <v>Ubrugt</v>
      </c>
      <c r="G384" s="103"/>
    </row>
    <row r="385" spans="1:7" x14ac:dyDescent="0.25">
      <c r="A385" s="431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2" t="e">
        <f ca="1">'Resultat-Produktion &amp; forbrug'!N74</f>
        <v>#REF!</v>
      </c>
      <c r="F385" s="429" t="str">
        <f>IFERROR(VLOOKUP(A385,'Oversættelse til tabel'!$A$2:$B$14,2,FALSE),"")</f>
        <v>Ubrugt</v>
      </c>
      <c r="G385" s="103"/>
    </row>
    <row r="386" spans="1:7" x14ac:dyDescent="0.25">
      <c r="A386" s="431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2">
        <f>'Resultat-Produktion &amp; forbrug'!N75</f>
        <v>0</v>
      </c>
      <c r="F386" s="429" t="str">
        <f>IFERROR(VLOOKUP(A386,'Oversættelse til tabel'!$A$2:$B$14,2,FALSE),"")</f>
        <v>Ubrugt</v>
      </c>
      <c r="G386" s="103"/>
    </row>
    <row r="387" spans="1:7" x14ac:dyDescent="0.25">
      <c r="A387" s="431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2">
        <f>'Resultat-Produktion &amp; forbrug'!N76</f>
        <v>105279.69169965154</v>
      </c>
      <c r="F387" s="429" t="str">
        <f>IFERROR(VLOOKUP(A387,'Oversættelse til tabel'!$A$2:$B$14,2,FALSE),"")</f>
        <v>Ubrugt</v>
      </c>
      <c r="G387" s="103"/>
    </row>
    <row r="388" spans="1:7" x14ac:dyDescent="0.25">
      <c r="A388" s="431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2">
        <f>'Resultat-Produktion &amp; forbrug'!N77</f>
        <v>7902.9014472356066</v>
      </c>
      <c r="F388" s="429" t="str">
        <f>IFERROR(VLOOKUP(A388,'Oversættelse til tabel'!$A$2:$B$14,2,FALSE),"")</f>
        <v>Ubrugt</v>
      </c>
      <c r="G388" s="103"/>
    </row>
    <row r="389" spans="1:7" x14ac:dyDescent="0.25">
      <c r="A389" s="431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2">
        <f>'Resultat-Produktion &amp; forbrug'!N78</f>
        <v>2655270.0055985088</v>
      </c>
      <c r="F389" s="429" t="str">
        <f>IFERROR(VLOOKUP(A389,'Oversættelse til tabel'!$A$2:$B$14,2,FALSE),"")</f>
        <v>Ubrugt</v>
      </c>
      <c r="G389" s="103"/>
    </row>
    <row r="390" spans="1:7" x14ac:dyDescent="0.25">
      <c r="A390" s="431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2">
        <f>'Resultat-Produktion &amp; forbrug'!N79</f>
        <v>209595.14629167612</v>
      </c>
      <c r="F390" s="429" t="str">
        <f>IFERROR(VLOOKUP(A390,'Oversættelse til tabel'!$A$2:$B$14,2,FALSE),"")</f>
        <v>Ubrugt</v>
      </c>
      <c r="G390" s="103"/>
    </row>
    <row r="391" spans="1:7" x14ac:dyDescent="0.25">
      <c r="A391" s="431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2">
        <f>'Resultat-Produktion &amp; forbrug'!N80</f>
        <v>46139.885502582598</v>
      </c>
      <c r="F391" s="429" t="str">
        <f>IFERROR(VLOOKUP(A391,'Oversættelse til tabel'!$A$2:$B$14,2,FALSE),"")</f>
        <v>Ubrugt</v>
      </c>
      <c r="G391" s="103"/>
    </row>
    <row r="392" spans="1:7" x14ac:dyDescent="0.25">
      <c r="A392" s="431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2">
        <f>'Resultat-Produktion &amp; forbrug'!N81</f>
        <v>1028163.7902040067</v>
      </c>
      <c r="F392" s="429" t="str">
        <f>IFERROR(VLOOKUP(A392,'Oversættelse til tabel'!$A$2:$B$14,2,FALSE),"")</f>
        <v>Ubrugt</v>
      </c>
      <c r="G392" s="103"/>
    </row>
    <row r="393" spans="1:7" x14ac:dyDescent="0.25">
      <c r="A393" s="431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2">
        <f>'Resultat-Produktion &amp; forbrug'!N82</f>
        <v>0</v>
      </c>
      <c r="F393" s="429" t="str">
        <f>IFERROR(VLOOKUP(A393,'Oversættelse til tabel'!$A$2:$B$14,2,FALSE),"")</f>
        <v>Ubrugt</v>
      </c>
      <c r="G393" s="103"/>
    </row>
    <row r="394" spans="1:7" x14ac:dyDescent="0.25">
      <c r="A394" s="431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2" t="e">
        <f ca="1">'Resultat-Produktion &amp; forbrug'!N83</f>
        <v>#REF!</v>
      </c>
      <c r="F394" s="429" t="str">
        <f>IFERROR(VLOOKUP(A394,'Oversættelse til tabel'!$A$2:$B$14,2,FALSE),"")</f>
        <v>Ubrugt</v>
      </c>
      <c r="G394" s="103"/>
    </row>
    <row r="395" spans="1:7" x14ac:dyDescent="0.25">
      <c r="A395" s="431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2" t="e">
        <f ca="1">'Resultat-Produktion &amp; forbrug'!N84</f>
        <v>#REF!</v>
      </c>
      <c r="F395" s="429" t="str">
        <f>IFERROR(VLOOKUP(A395,'Oversættelse til tabel'!$A$2:$B$14,2,FALSE),"")</f>
        <v>Ubrugt</v>
      </c>
      <c r="G395" s="103"/>
    </row>
    <row r="396" spans="1:7" x14ac:dyDescent="0.25">
      <c r="A396" s="431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2">
        <f>'Resultat-Produktion &amp; forbrug'!N85</f>
        <v>4870431.535367866</v>
      </c>
      <c r="F396" s="429" t="str">
        <f>IFERROR(VLOOKUP(A396,'Oversættelse til tabel'!$A$2:$B$14,2,FALSE),"")</f>
        <v>Ubrugt</v>
      </c>
      <c r="G396" s="103"/>
    </row>
    <row r="397" spans="1:7" x14ac:dyDescent="0.25">
      <c r="A397" s="431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2">
        <f>'Resultat-Produktion &amp; forbrug'!N86</f>
        <v>0</v>
      </c>
      <c r="F397" s="429" t="str">
        <f>IFERROR(VLOOKUP(A397,'Oversættelse til tabel'!$A$2:$B$14,2,FALSE),"")</f>
        <v>Ubrugt</v>
      </c>
      <c r="G397" s="103"/>
    </row>
    <row r="398" spans="1:7" x14ac:dyDescent="0.25">
      <c r="A398" s="431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2">
        <f>'Resultat-Produktion &amp; forbrug'!N87</f>
        <v>-28200.295606047235</v>
      </c>
      <c r="F398" s="429" t="str">
        <f>IFERROR(VLOOKUP(A398,'Oversættelse til tabel'!$A$2:$B$14,2,FALSE),"")</f>
        <v>Ubrugt</v>
      </c>
      <c r="G398" s="103"/>
    </row>
    <row r="399" spans="1:7" x14ac:dyDescent="0.25">
      <c r="A399" s="431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2">
        <f>'Resultat-Produktion &amp; forbrug'!N88</f>
        <v>0</v>
      </c>
      <c r="F399" s="429" t="str">
        <f>IFERROR(VLOOKUP(A399,'Oversættelse til tabel'!$A$2:$B$14,2,FALSE),"")</f>
        <v>Ubrugt</v>
      </c>
      <c r="G399" s="103"/>
    </row>
    <row r="400" spans="1:7" x14ac:dyDescent="0.25">
      <c r="A400" s="431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2">
        <f>'Resultat-Produktion &amp; forbrug'!N89</f>
        <v>3132884.1088179974</v>
      </c>
      <c r="F400" s="429" t="str">
        <f>IFERROR(VLOOKUP(A400,'Oversættelse til tabel'!$A$2:$B$14,2,FALSE),"")</f>
        <v>Ubrugt</v>
      </c>
      <c r="G400" s="103"/>
    </row>
    <row r="401" spans="1:7" x14ac:dyDescent="0.25">
      <c r="A401" s="431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2">
        <f>'Resultat-Produktion &amp; forbrug'!N90</f>
        <v>191123.07715634341</v>
      </c>
      <c r="F401" s="429" t="str">
        <f>IFERROR(VLOOKUP(A401,'Oversættelse til tabel'!$A$2:$B$14,2,FALSE),"")</f>
        <v>Ubrugt</v>
      </c>
      <c r="G401" s="103"/>
    </row>
    <row r="402" spans="1:7" x14ac:dyDescent="0.25">
      <c r="A402" s="431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2">
        <f>'Resultat-Produktion &amp; forbrug'!N91</f>
        <v>90277.592701158952</v>
      </c>
      <c r="F402" s="429" t="str">
        <f>IFERROR(VLOOKUP(A402,'Oversættelse til tabel'!$A$2:$B$14,2,FALSE),"")</f>
        <v>Ubrugt</v>
      </c>
      <c r="G402" s="103"/>
    </row>
    <row r="403" spans="1:7" x14ac:dyDescent="0.25">
      <c r="A403" s="431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2">
        <f>'Resultat-Produktion &amp; forbrug'!N92</f>
        <v>2466809.8451226354</v>
      </c>
      <c r="F403" s="429" t="str">
        <f>IFERROR(VLOOKUP(A403,'Oversættelse til tabel'!$A$2:$B$14,2,FALSE),"")</f>
        <v>Ubrugt</v>
      </c>
      <c r="G403" s="103"/>
    </row>
    <row r="404" spans="1:7" x14ac:dyDescent="0.25">
      <c r="A404" s="431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2">
        <f>'Resultat-Produktion &amp; forbrug'!N93</f>
        <v>0</v>
      </c>
      <c r="F404" s="429" t="str">
        <f>IFERROR(VLOOKUP(A404,'Oversættelse til tabel'!$A$2:$B$14,2,FALSE),"")</f>
        <v>Ubrugt</v>
      </c>
      <c r="G404" s="103"/>
    </row>
    <row r="405" spans="1:7" x14ac:dyDescent="0.25">
      <c r="A405" s="431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2">
        <f>'Resultat-Produktion &amp; forbrug'!N94</f>
        <v>1256137.4817331168</v>
      </c>
      <c r="F405" s="429" t="str">
        <f>IFERROR(VLOOKUP(A405,'Oversættelse til tabel'!$A$2:$B$14,2,FALSE),"")</f>
        <v>Ubrugt</v>
      </c>
      <c r="G405" s="103"/>
    </row>
    <row r="406" spans="1:7" x14ac:dyDescent="0.25">
      <c r="A406" s="431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2">
        <f>'Resultat-Produktion &amp; forbrug'!N95</f>
        <v>84600</v>
      </c>
      <c r="F406" s="429" t="str">
        <f>IFERROR(VLOOKUP(A406,'Oversættelse til tabel'!$A$2:$B$14,2,FALSE),"")</f>
        <v>Ubrugt</v>
      </c>
      <c r="G406" s="103"/>
    </row>
    <row r="407" spans="1:7" x14ac:dyDescent="0.25">
      <c r="A407" s="431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2">
        <f>'Resultat-Produktion &amp; forbrug'!N96</f>
        <v>0</v>
      </c>
      <c r="F407" s="429" t="str">
        <f>IFERROR(VLOOKUP(A407,'Oversættelse til tabel'!$A$2:$B$14,2,FALSE),"")</f>
        <v>Ubrugt</v>
      </c>
      <c r="G407" s="103"/>
    </row>
    <row r="408" spans="1:7" x14ac:dyDescent="0.25">
      <c r="A408" s="431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2" t="e">
        <f ca="1">'Resultat-Produktion &amp; forbrug'!N97</f>
        <v>#REF!</v>
      </c>
      <c r="F408" s="429" t="str">
        <f>IFERROR(VLOOKUP(A408,'Oversættelse til tabel'!$A$2:$B$14,2,FALSE),"")</f>
        <v>Ubrugt</v>
      </c>
      <c r="G408" s="103"/>
    </row>
    <row r="409" spans="1:7" x14ac:dyDescent="0.25">
      <c r="A409" s="431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2" t="e">
        <f ca="1">'Resultat-Produktion &amp; forbrug'!N98</f>
        <v>#REF!</v>
      </c>
      <c r="F409" s="429" t="str">
        <f>IFERROR(VLOOKUP(A409,'Oversættelse til tabel'!$A$2:$B$14,2,FALSE),"")</f>
        <v>Ubrugt</v>
      </c>
      <c r="G409" s="103"/>
    </row>
    <row r="410" spans="1:7" x14ac:dyDescent="0.25">
      <c r="A410" s="431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2">
        <f>'Resultat-Produktion &amp; forbrug'!N99</f>
        <v>174373.27010647443</v>
      </c>
      <c r="F410" s="429" t="str">
        <f>IFERROR(VLOOKUP(A410,'Oversættelse til tabel'!$A$2:$B$14,2,FALSE),"")</f>
        <v>Ubrugt</v>
      </c>
      <c r="G410" s="103"/>
    </row>
    <row r="411" spans="1:7" x14ac:dyDescent="0.25">
      <c r="A411" s="431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2">
        <f>'Resultat-Produktion &amp; forbrug'!N100</f>
        <v>160403.2789129091</v>
      </c>
      <c r="F411" s="429" t="str">
        <f>IFERROR(VLOOKUP(A411,'Oversættelse til tabel'!$A$2:$B$14,2,FALSE),"")</f>
        <v>Ubrugt</v>
      </c>
      <c r="G411" s="103"/>
    </row>
    <row r="412" spans="1:7" x14ac:dyDescent="0.25">
      <c r="A412" s="431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2" t="e">
        <f ca="1">'Resultat-Produktion &amp; forbrug'!N101</f>
        <v>#REF!</v>
      </c>
      <c r="F412" s="429" t="str">
        <f>IFERROR(VLOOKUP(A412,'Oversættelse til tabel'!$A$2:$B$14,2,FALSE),"")</f>
        <v>Ubrugt</v>
      </c>
      <c r="G412" s="103"/>
    </row>
    <row r="413" spans="1:7" x14ac:dyDescent="0.25">
      <c r="A413" s="431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2">
        <f ca="1">'Resultat-Produktion &amp; forbrug'!N102</f>
        <v>0</v>
      </c>
      <c r="F413" s="429" t="str">
        <f>IFERROR(VLOOKUP(A413,'Oversættelse til tabel'!$A$2:$B$14,2,FALSE),"")</f>
        <v>Ubrugt</v>
      </c>
      <c r="G413" s="103"/>
    </row>
    <row r="414" spans="1:7" x14ac:dyDescent="0.25">
      <c r="A414" s="431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2" t="e">
        <f ca="1">'Resultat-Produktion &amp; forbrug'!N103</f>
        <v>#REF!</v>
      </c>
      <c r="F414" s="429" t="str">
        <f>IFERROR(VLOOKUP(A414,'Oversættelse til tabel'!$A$2:$B$14,2,FALSE),"")</f>
        <v>Ubrugt</v>
      </c>
      <c r="G414" s="103"/>
    </row>
    <row r="415" spans="1:7" x14ac:dyDescent="0.25">
      <c r="A415" s="431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2">
        <f>'Resultat-Produktion &amp; forbrug'!N104</f>
        <v>0</v>
      </c>
      <c r="F415" s="429" t="str">
        <f>IFERROR(VLOOKUP(A415,'Oversættelse til tabel'!$A$2:$B$14,2,FALSE),"")</f>
        <v>Ubrugt</v>
      </c>
      <c r="G415" s="103"/>
    </row>
    <row r="416" spans="1:7" x14ac:dyDescent="0.25">
      <c r="A416" s="431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2">
        <f>'Resultat-Produktion &amp; forbrug'!N105</f>
        <v>863157.36538895033</v>
      </c>
      <c r="F416" s="429" t="str">
        <f>IFERROR(VLOOKUP(A416,'Oversættelse til tabel'!$A$2:$B$14,2,FALSE),"")</f>
        <v>Ubrugt</v>
      </c>
      <c r="G416" s="103"/>
    </row>
    <row r="417" spans="1:7" x14ac:dyDescent="0.25">
      <c r="A417" s="431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2">
        <f>'Resultat-Produktion &amp; forbrug'!N106</f>
        <v>0</v>
      </c>
      <c r="F417" s="429" t="str">
        <f>IFERROR(VLOOKUP(A417,'Oversættelse til tabel'!$A$2:$B$14,2,FALSE),"")</f>
        <v>Ubrugt</v>
      </c>
      <c r="G417" s="103"/>
    </row>
    <row r="418" spans="1:7" x14ac:dyDescent="0.25">
      <c r="A418" s="431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2">
        <f>'Resultat-Produktion &amp; forbrug'!N107</f>
        <v>0</v>
      </c>
      <c r="F418" s="429" t="str">
        <f>IFERROR(VLOOKUP(A418,'Oversættelse til tabel'!$A$2:$B$14,2,FALSE),"")</f>
        <v>Ubrugt</v>
      </c>
      <c r="G418" s="103"/>
    </row>
    <row r="419" spans="1:7" x14ac:dyDescent="0.25">
      <c r="A419" s="431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2">
        <f>'Resultat-Produktion &amp; forbrug'!N108</f>
        <v>136987.951622947</v>
      </c>
      <c r="F419" s="429" t="str">
        <f>IFERROR(VLOOKUP(A419,'Oversættelse til tabel'!$A$2:$B$14,2,FALSE),"")</f>
        <v>Ubrugt</v>
      </c>
      <c r="G419" s="103"/>
    </row>
    <row r="420" spans="1:7" x14ac:dyDescent="0.25">
      <c r="A420" s="431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2">
        <f>'Resultat-Produktion &amp; forbrug'!N109</f>
        <v>1122115.8049381305</v>
      </c>
      <c r="F420" s="429" t="str">
        <f>IFERROR(VLOOKUP(A420,'Oversættelse til tabel'!$A$2:$B$14,2,FALSE),"")</f>
        <v>Ubrugt</v>
      </c>
      <c r="G420" s="103"/>
    </row>
    <row r="421" spans="1:7" x14ac:dyDescent="0.25">
      <c r="A421" s="431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2">
        <f>'Resultat-Produktion &amp; forbrug'!N110</f>
        <v>-235829.33520037105</v>
      </c>
      <c r="F421" s="429" t="str">
        <f>IFERROR(VLOOKUP(A421,'Oversættelse til tabel'!$A$2:$B$14,2,FALSE),"")</f>
        <v>Ubrugt</v>
      </c>
      <c r="G421" s="103"/>
    </row>
    <row r="422" spans="1:7" x14ac:dyDescent="0.25">
      <c r="A422" s="431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2">
        <f>'Resultat-Produktion &amp; forbrug'!N111</f>
        <v>-114193.60000000001</v>
      </c>
      <c r="F422" s="429" t="str">
        <f>IFERROR(VLOOKUP(A422,'Oversættelse til tabel'!$A$2:$B$14,2,FALSE),"")</f>
        <v>Ubrugt</v>
      </c>
      <c r="G422" s="103"/>
    </row>
    <row r="423" spans="1:7" x14ac:dyDescent="0.25">
      <c r="A423" s="431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2">
        <f>'Resultat-Produktion &amp; forbrug'!N112</f>
        <v>16471368.236203289</v>
      </c>
      <c r="F423" s="429" t="str">
        <f>IFERROR(VLOOKUP(A423,'Oversættelse til tabel'!$A$2:$B$14,2,FALSE),"")</f>
        <v>Ubrugt</v>
      </c>
      <c r="G423" s="103"/>
    </row>
    <row r="424" spans="1:7" x14ac:dyDescent="0.25">
      <c r="A424" s="431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2">
        <f>'Resultat-Produktion &amp; forbrug'!N113</f>
        <v>0</v>
      </c>
      <c r="F424" s="429" t="str">
        <f>IFERROR(VLOOKUP(A424,'Oversættelse til tabel'!$A$2:$B$14,2,FALSE),"")</f>
        <v>Ubrugt</v>
      </c>
      <c r="G424" s="103"/>
    </row>
    <row r="425" spans="1:7" x14ac:dyDescent="0.25">
      <c r="A425" s="431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2">
        <f>'Resultat-Produktion &amp; forbrug'!N114</f>
        <v>-64091.297748916026</v>
      </c>
      <c r="F425" s="429" t="str">
        <f>IFERROR(VLOOKUP(A425,'Oversættelse til tabel'!$A$2:$B$14,2,FALSE),"")</f>
        <v>Ubrugt</v>
      </c>
      <c r="G425" s="103"/>
    </row>
    <row r="426" spans="1:7" x14ac:dyDescent="0.25">
      <c r="A426" s="431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2">
        <f>'Resultat-Produktion &amp; forbrug'!N115</f>
        <v>0</v>
      </c>
      <c r="F426" s="429" t="str">
        <f>IFERROR(VLOOKUP(A426,'Oversættelse til tabel'!$A$2:$B$14,2,FALSE),"")</f>
        <v>Ubrugt</v>
      </c>
      <c r="G426" s="103"/>
    </row>
    <row r="427" spans="1:7" x14ac:dyDescent="0.25">
      <c r="A427" s="431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2">
        <f>'Resultat-Produktion &amp; forbrug'!N116</f>
        <v>0</v>
      </c>
      <c r="F427" s="429" t="str">
        <f>IFERROR(VLOOKUP(A427,'Oversættelse til tabel'!$A$2:$B$14,2,FALSE),"")</f>
        <v>Ubrugt</v>
      </c>
      <c r="G427" s="103"/>
    </row>
    <row r="428" spans="1:7" x14ac:dyDescent="0.25">
      <c r="A428" s="431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2">
        <f>'Resultat-Produktion &amp; forbrug'!N117</f>
        <v>-4828427.5390456226</v>
      </c>
      <c r="F428" s="429" t="str">
        <f>IFERROR(VLOOKUP(A428,'Oversættelse til tabel'!$A$2:$B$14,2,FALSE),"")</f>
        <v>Ubrugt</v>
      </c>
      <c r="G428" s="103"/>
    </row>
    <row r="429" spans="1:7" x14ac:dyDescent="0.25">
      <c r="A429" s="431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2">
        <f>'Resultat-Produktion &amp; forbrug'!N118</f>
        <v>-8.2607434829697013E-2</v>
      </c>
      <c r="F429" s="429" t="str">
        <f>IFERROR(VLOOKUP(A429,'Oversættelse til tabel'!$A$2:$B$14,2,FALSE),"")</f>
        <v>Ubrugt</v>
      </c>
      <c r="G429" s="103"/>
    </row>
    <row r="430" spans="1:7" x14ac:dyDescent="0.25">
      <c r="A430" s="431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2">
        <f>'Resultat-Produktion &amp; forbrug'!N119</f>
        <v>714570.3554189268</v>
      </c>
      <c r="F430" s="429" t="str">
        <f>IFERROR(VLOOKUP(A430,'Oversættelse til tabel'!$A$2:$B$14,2,FALSE),"")</f>
        <v>Ubrugt</v>
      </c>
      <c r="G430" s="103"/>
    </row>
    <row r="431" spans="1:7" x14ac:dyDescent="0.25">
      <c r="A431" s="431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2">
        <f>'Resultat-Produktion &amp; forbrug'!N120</f>
        <v>1653636.7107617604</v>
      </c>
      <c r="F431" s="429" t="str">
        <f>IFERROR(VLOOKUP(A431,'Oversættelse til tabel'!$A$2:$B$14,2,FALSE),"")</f>
        <v>Ubrugt</v>
      </c>
      <c r="G431" s="103"/>
    </row>
    <row r="432" spans="1:7" x14ac:dyDescent="0.25">
      <c r="A432" s="431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2">
        <f>'Resultat-Produktion &amp; forbrug'!N121</f>
        <v>-614659.78317224141</v>
      </c>
      <c r="F432" s="429" t="str">
        <f>IFERROR(VLOOKUP(A432,'Oversættelse til tabel'!$A$2:$B$14,2,FALSE),"")</f>
        <v>Ubrugt</v>
      </c>
      <c r="G432" s="103"/>
    </row>
    <row r="433" spans="1:7" x14ac:dyDescent="0.25">
      <c r="A433" s="431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2" t="e">
        <f ca="1">'Resultat-Produktion &amp; forbrug'!N122</f>
        <v>#REF!</v>
      </c>
      <c r="F433" s="429" t="str">
        <f>IFERROR(VLOOKUP(A433,'Oversættelse til tabel'!$A$2:$B$14,2,FALSE),"")</f>
        <v>Ubrugt</v>
      </c>
      <c r="G433" s="103"/>
    </row>
    <row r="434" spans="1:7" x14ac:dyDescent="0.25">
      <c r="A434" s="431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2">
        <f>'Resultat-Produktion &amp; forbrug'!N123</f>
        <v>0</v>
      </c>
      <c r="F434" s="429" t="str">
        <f>IFERROR(VLOOKUP(A434,'Oversættelse til tabel'!$A$2:$B$14,2,FALSE),"")</f>
        <v>Ubrugt</v>
      </c>
      <c r="G434" s="103"/>
    </row>
    <row r="435" spans="1:7" x14ac:dyDescent="0.25">
      <c r="A435" s="431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2">
        <f>'Resultat-Produktion &amp; forbrug'!N124</f>
        <v>75169.296411052346</v>
      </c>
      <c r="F435" s="429" t="str">
        <f>IFERROR(VLOOKUP(A435,'Oversættelse til tabel'!$A$2:$B$14,2,FALSE),"")</f>
        <v>Ubrugt</v>
      </c>
      <c r="G435" s="103"/>
    </row>
    <row r="436" spans="1:7" x14ac:dyDescent="0.25">
      <c r="A436" s="431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2">
        <f>'Resultat-Produktion &amp; forbrug'!N125</f>
        <v>68794.728659097105</v>
      </c>
      <c r="F436" s="429" t="str">
        <f>IFERROR(VLOOKUP(A436,'Oversættelse til tabel'!$A$2:$B$14,2,FALSE),"")</f>
        <v>Ubrugt</v>
      </c>
      <c r="G436" s="103"/>
    </row>
    <row r="437" spans="1:7" x14ac:dyDescent="0.25">
      <c r="A437" s="431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2">
        <f>'Resultat-Produktion &amp; forbrug'!N126</f>
        <v>2578754.8968308186</v>
      </c>
      <c r="F437" s="429" t="str">
        <f>IFERROR(VLOOKUP(A437,'Oversættelse til tabel'!$A$2:$B$14,2,FALSE),"")</f>
        <v>Ubrugt</v>
      </c>
      <c r="G437" s="103"/>
    </row>
    <row r="438" spans="1:7" x14ac:dyDescent="0.25">
      <c r="A438" s="431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2">
        <f>'Resultat-Produktion &amp; forbrug'!N127</f>
        <v>209595.14629167612</v>
      </c>
      <c r="F438" s="429" t="str">
        <f>IFERROR(VLOOKUP(A438,'Oversættelse til tabel'!$A$2:$B$14,2,FALSE),"")</f>
        <v>Ubrugt</v>
      </c>
      <c r="G438" s="103"/>
    </row>
    <row r="439" spans="1:7" x14ac:dyDescent="0.25">
      <c r="A439" s="431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2">
        <f>'Resultat-Produktion &amp; forbrug'!N128</f>
        <v>40419.548064407238</v>
      </c>
      <c r="F439" s="429" t="str">
        <f>IFERROR(VLOOKUP(A439,'Oversættelse til tabel'!$A$2:$B$14,2,FALSE),"")</f>
        <v>Ubrugt</v>
      </c>
      <c r="G439" s="103"/>
    </row>
    <row r="440" spans="1:7" x14ac:dyDescent="0.25">
      <c r="A440" s="431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2">
        <f>'Resultat-Produktion &amp; forbrug'!N129</f>
        <v>1027472.506321969</v>
      </c>
      <c r="F440" s="429" t="str">
        <f>IFERROR(VLOOKUP(A440,'Oversættelse til tabel'!$A$2:$B$14,2,FALSE),"")</f>
        <v>Ubrugt</v>
      </c>
      <c r="G440" s="103"/>
    </row>
    <row r="441" spans="1:7" x14ac:dyDescent="0.25">
      <c r="A441" s="431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2">
        <f>'Resultat-Produktion &amp; forbrug'!N130</f>
        <v>0</v>
      </c>
      <c r="F441" s="429" t="str">
        <f>IFERROR(VLOOKUP(A441,'Oversættelse til tabel'!$A$2:$B$14,2,FALSE),"")</f>
        <v>Ubrugt</v>
      </c>
      <c r="G441" s="103"/>
    </row>
    <row r="442" spans="1:7" x14ac:dyDescent="0.25">
      <c r="A442" s="431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2" t="e">
        <f ca="1">'Resultat-Produktion &amp; forbrug'!N131</f>
        <v>#REF!</v>
      </c>
      <c r="F442" s="429" t="str">
        <f>IFERROR(VLOOKUP(A442,'Oversættelse til tabel'!$A$2:$B$14,2,FALSE),"")</f>
        <v>Ubrugt</v>
      </c>
      <c r="G442" s="103"/>
    </row>
    <row r="443" spans="1:7" x14ac:dyDescent="0.25">
      <c r="A443" s="431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2" t="e">
        <f ca="1">'Resultat-Produktion &amp; forbrug'!N132</f>
        <v>#REF!</v>
      </c>
      <c r="F443" s="429" t="str">
        <f>IFERROR(VLOOKUP(A443,'Oversættelse til tabel'!$A$2:$B$14,2,FALSE),"")</f>
        <v>Ubrugt</v>
      </c>
      <c r="G443" s="103"/>
    </row>
    <row r="444" spans="1:7" x14ac:dyDescent="0.25">
      <c r="A444" s="431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2">
        <f>'Resultat-Produktion &amp; forbrug'!N133</f>
        <v>4779961.9648844432</v>
      </c>
      <c r="F444" s="429" t="str">
        <f>IFERROR(VLOOKUP(A444,'Oversættelse til tabel'!$A$2:$B$14,2,FALSE),"")</f>
        <v>Ubrugt</v>
      </c>
      <c r="G444" s="103"/>
    </row>
    <row r="445" spans="1:7" x14ac:dyDescent="0.25">
      <c r="A445" s="431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2">
        <f>'Resultat-Produktion &amp; forbrug'!N134</f>
        <v>0</v>
      </c>
      <c r="F445" s="429" t="str">
        <f>IFERROR(VLOOKUP(A445,'Oversættelse til tabel'!$A$2:$B$14,2,FALSE),"")</f>
        <v>Ubrugt</v>
      </c>
      <c r="G445" s="103"/>
    </row>
    <row r="446" spans="1:7" x14ac:dyDescent="0.25">
      <c r="A446" s="431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2">
        <f>'Resultat-Produktion &amp; forbrug'!N135</f>
        <v>-28768.792343068199</v>
      </c>
      <c r="F446" s="429" t="str">
        <f>IFERROR(VLOOKUP(A446,'Oversættelse til tabel'!$A$2:$B$14,2,FALSE),"")</f>
        <v>Ubrugt</v>
      </c>
      <c r="G446" s="103"/>
    </row>
    <row r="447" spans="1:7" x14ac:dyDescent="0.25">
      <c r="A447" s="431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2">
        <f>'Resultat-Produktion &amp; forbrug'!N136</f>
        <v>0</v>
      </c>
      <c r="F447" s="429" t="str">
        <f>IFERROR(VLOOKUP(A447,'Oversættelse til tabel'!$A$2:$B$14,2,FALSE),"")</f>
        <v>Ubrugt</v>
      </c>
      <c r="G447" s="103"/>
    </row>
    <row r="448" spans="1:7" x14ac:dyDescent="0.25">
      <c r="A448" s="431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2">
        <f>'Resultat-Produktion &amp; forbrug'!N137</f>
        <v>3114881.14974258</v>
      </c>
      <c r="F448" s="429" t="str">
        <f>IFERROR(VLOOKUP(A448,'Oversættelse til tabel'!$A$2:$B$14,2,FALSE),"")</f>
        <v>Ubrugt</v>
      </c>
      <c r="G448" s="103"/>
    </row>
    <row r="449" spans="1:7" x14ac:dyDescent="0.25">
      <c r="A449" s="431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2">
        <f>'Resultat-Produktion &amp; forbrug'!N138</f>
        <v>185567.16171821824</v>
      </c>
      <c r="F449" s="429" t="str">
        <f>IFERROR(VLOOKUP(A449,'Oversættelse til tabel'!$A$2:$B$14,2,FALSE),"")</f>
        <v>Ubrugt</v>
      </c>
      <c r="G449" s="103"/>
    </row>
    <row r="450" spans="1:7" x14ac:dyDescent="0.25">
      <c r="A450" s="431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2">
        <f>'Resultat-Produktion &amp; forbrug'!N139</f>
        <v>86684.513254845398</v>
      </c>
      <c r="F450" s="429" t="str">
        <f>IFERROR(VLOOKUP(A450,'Oversættelse til tabel'!$A$2:$B$14,2,FALSE),"")</f>
        <v>Ubrugt</v>
      </c>
      <c r="G450" s="103"/>
    </row>
    <row r="451" spans="1:7" x14ac:dyDescent="0.25">
      <c r="A451" s="431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2">
        <f>'Resultat-Produktion &amp; forbrug'!N140</f>
        <v>2558632.3494776348</v>
      </c>
      <c r="F451" s="429" t="str">
        <f>IFERROR(VLOOKUP(A451,'Oversættelse til tabel'!$A$2:$B$14,2,FALSE),"")</f>
        <v>Ubrugt</v>
      </c>
      <c r="G451" s="103"/>
    </row>
    <row r="452" spans="1:7" x14ac:dyDescent="0.25">
      <c r="A452" s="431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2">
        <f>'Resultat-Produktion &amp; forbrug'!N141</f>
        <v>0</v>
      </c>
      <c r="F452" s="429" t="str">
        <f>IFERROR(VLOOKUP(A452,'Oversættelse til tabel'!$A$2:$B$14,2,FALSE),"")</f>
        <v>Ubrugt</v>
      </c>
      <c r="G452" s="103"/>
    </row>
    <row r="453" spans="1:7" x14ac:dyDescent="0.25">
      <c r="A453" s="431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2">
        <f>'Resultat-Produktion &amp; forbrug'!N142</f>
        <v>1213523.7829408473</v>
      </c>
      <c r="F453" s="429" t="str">
        <f>IFERROR(VLOOKUP(A453,'Oversættelse til tabel'!$A$2:$B$14,2,FALSE),"")</f>
        <v>Ubrugt</v>
      </c>
      <c r="G453" s="103"/>
    </row>
    <row r="454" spans="1:7" x14ac:dyDescent="0.25">
      <c r="A454" s="431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2">
        <f>'Resultat-Produktion &amp; forbrug'!N143</f>
        <v>84600</v>
      </c>
      <c r="F454" s="429" t="str">
        <f>IFERROR(VLOOKUP(A454,'Oversættelse til tabel'!$A$2:$B$14,2,FALSE),"")</f>
        <v>Ubrugt</v>
      </c>
      <c r="G454" s="103"/>
    </row>
    <row r="455" spans="1:7" x14ac:dyDescent="0.25">
      <c r="A455" s="431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2">
        <f>'Resultat-Produktion &amp; forbrug'!N144</f>
        <v>0</v>
      </c>
      <c r="F455" s="429" t="str">
        <f>IFERROR(VLOOKUP(A455,'Oversættelse til tabel'!$A$2:$B$14,2,FALSE),"")</f>
        <v>Ubrugt</v>
      </c>
      <c r="G455" s="103"/>
    </row>
    <row r="456" spans="1:7" x14ac:dyDescent="0.25">
      <c r="A456" s="431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2" t="e">
        <f ca="1">'Resultat-Produktion &amp; forbrug'!N145</f>
        <v>#REF!</v>
      </c>
      <c r="F456" s="429" t="str">
        <f>IFERROR(VLOOKUP(A456,'Oversættelse til tabel'!$A$2:$B$14,2,FALSE),"")</f>
        <v>Ubrugt</v>
      </c>
      <c r="G456" s="103"/>
    </row>
    <row r="457" spans="1:7" x14ac:dyDescent="0.25">
      <c r="A457" s="431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2" t="e">
        <f ca="1">'Resultat-Produktion &amp; forbrug'!N146</f>
        <v>#REF!</v>
      </c>
      <c r="F457" s="429" t="str">
        <f>IFERROR(VLOOKUP(A457,'Oversættelse til tabel'!$A$2:$B$14,2,FALSE),"")</f>
        <v>Ubrugt</v>
      </c>
      <c r="G457" s="103"/>
    </row>
    <row r="458" spans="1:7" x14ac:dyDescent="0.25">
      <c r="A458" s="431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2">
        <f>'Resultat-Produktion &amp; forbrug'!N147</f>
        <v>-8430.5352358472264</v>
      </c>
      <c r="F458" s="429" t="str">
        <f>IFERROR(VLOOKUP(A458,'Oversættelse til tabel'!$A$2:$B$14,2,FALSE),"")</f>
        <v>Ubrugt</v>
      </c>
      <c r="G458" s="103"/>
    </row>
    <row r="459" spans="1:7" x14ac:dyDescent="0.25">
      <c r="A459" s="431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2">
        <f>'Resultat-Produktion &amp; forbrug'!N148</f>
        <v>19055.87878491775</v>
      </c>
      <c r="F459" s="429" t="str">
        <f>IFERROR(VLOOKUP(A459,'Oversættelse til tabel'!$A$2:$B$14,2,FALSE),"")</f>
        <v>Ubrugt</v>
      </c>
      <c r="G459" s="103"/>
    </row>
    <row r="460" spans="1:7" x14ac:dyDescent="0.25">
      <c r="A460" s="431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2" t="e">
        <f ca="1">'Resultat-Produktion &amp; forbrug'!N149</f>
        <v>#REF!</v>
      </c>
      <c r="F460" s="429" t="str">
        <f>IFERROR(VLOOKUP(A460,'Oversættelse til tabel'!$A$2:$B$14,2,FALSE),"")</f>
        <v>Ubrugt</v>
      </c>
      <c r="G460" s="103"/>
    </row>
    <row r="461" spans="1:7" x14ac:dyDescent="0.25">
      <c r="A461" s="431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2">
        <f ca="1">'Resultat-Produktion &amp; forbrug'!N150</f>
        <v>0</v>
      </c>
      <c r="F461" s="429" t="str">
        <f>IFERROR(VLOOKUP(A461,'Oversættelse til tabel'!$A$2:$B$14,2,FALSE),"")</f>
        <v>Ubrugt</v>
      </c>
      <c r="G461" s="103"/>
    </row>
    <row r="462" spans="1:7" x14ac:dyDescent="0.25">
      <c r="A462" s="431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2" t="e">
        <f ca="1">'Resultat-Produktion &amp; forbrug'!N151</f>
        <v>#REF!</v>
      </c>
      <c r="F462" s="429" t="str">
        <f>IFERROR(VLOOKUP(A462,'Oversættelse til tabel'!$A$2:$B$14,2,FALSE),"")</f>
        <v>Ubrugt</v>
      </c>
      <c r="G462" s="103"/>
    </row>
    <row r="463" spans="1:7" x14ac:dyDescent="0.25">
      <c r="A463" s="431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2">
        <f>'Resultat-Produktion &amp; forbrug'!N152</f>
        <v>0</v>
      </c>
      <c r="F463" s="429" t="str">
        <f>IFERROR(VLOOKUP(A463,'Oversættelse til tabel'!$A$2:$B$14,2,FALSE),"")</f>
        <v>Ubrugt</v>
      </c>
      <c r="G463" s="103"/>
    </row>
    <row r="464" spans="1:7" x14ac:dyDescent="0.25">
      <c r="A464" s="431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2">
        <f>'Resultat-Produktion &amp; forbrug'!N153</f>
        <v>153410.57659836096</v>
      </c>
      <c r="F464" s="429" t="str">
        <f>IFERROR(VLOOKUP(A464,'Oversættelse til tabel'!$A$2:$B$14,2,FALSE),"")</f>
        <v>Ubrugt</v>
      </c>
      <c r="G464" s="103"/>
    </row>
    <row r="465" spans="1:7" x14ac:dyDescent="0.25">
      <c r="A465" s="431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2">
        <f>'Resultat-Produktion &amp; forbrug'!N154</f>
        <v>0</v>
      </c>
      <c r="F465" s="429" t="str">
        <f>IFERROR(VLOOKUP(A465,'Oversættelse til tabel'!$A$2:$B$14,2,FALSE),"")</f>
        <v>Ubrugt</v>
      </c>
      <c r="G465" s="103"/>
    </row>
    <row r="466" spans="1:7" x14ac:dyDescent="0.25">
      <c r="A466" s="431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2">
        <f>'Resultat-Produktion &amp; forbrug'!N155</f>
        <v>0</v>
      </c>
      <c r="F466" s="429" t="str">
        <f>IFERROR(VLOOKUP(A466,'Oversættelse til tabel'!$A$2:$B$14,2,FALSE),"")</f>
        <v>Ubrugt</v>
      </c>
      <c r="G466" s="103"/>
    </row>
    <row r="467" spans="1:7" x14ac:dyDescent="0.25">
      <c r="A467" s="431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2">
        <f>'Resultat-Produktion &amp; forbrug'!N156</f>
        <v>-13151.581373695415</v>
      </c>
      <c r="F467" s="429" t="str">
        <f>IFERROR(VLOOKUP(A467,'Oversættelse til tabel'!$A$2:$B$14,2,FALSE),"")</f>
        <v>Ubrugt</v>
      </c>
      <c r="G467" s="103"/>
    </row>
    <row r="468" spans="1:7" x14ac:dyDescent="0.25">
      <c r="A468" s="431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2">
        <f>'Resultat-Produktion &amp; forbrug'!N157</f>
        <v>620445.82725004398</v>
      </c>
      <c r="F468" s="429" t="str">
        <f>IFERROR(VLOOKUP(A468,'Oversættelse til tabel'!$A$2:$B$14,2,FALSE),"")</f>
        <v>Ubrugt</v>
      </c>
      <c r="G468" s="103"/>
    </row>
    <row r="469" spans="1:7" x14ac:dyDescent="0.25">
      <c r="A469" s="431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2">
        <f>'Resultat-Produktion &amp; forbrug'!N158</f>
        <v>-197024.06677216437</v>
      </c>
      <c r="F469" s="429" t="str">
        <f>IFERROR(VLOOKUP(A469,'Oversættelse til tabel'!$A$2:$B$14,2,FALSE),"")</f>
        <v>Ubrugt</v>
      </c>
      <c r="G469" s="103"/>
    </row>
    <row r="470" spans="1:7" x14ac:dyDescent="0.25">
      <c r="A470" s="431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2">
        <f>'Resultat-Produktion &amp; forbrug'!N159</f>
        <v>-28548.400000000001</v>
      </c>
      <c r="F470" s="429" t="str">
        <f>IFERROR(VLOOKUP(A470,'Oversættelse til tabel'!$A$2:$B$14,2,FALSE),"")</f>
        <v>Ubrugt</v>
      </c>
      <c r="G470" s="103"/>
    </row>
    <row r="471" spans="1:7" x14ac:dyDescent="0.25">
      <c r="A471" s="431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2">
        <f>'Resultat-Produktion &amp; forbrug'!N160</f>
        <v>636502.29333281773</v>
      </c>
      <c r="F471" s="429" t="str">
        <f>IFERROR(VLOOKUP(A471,'Oversættelse til tabel'!$A$2:$B$14,2,FALSE),"")</f>
        <v>Ubrugt</v>
      </c>
      <c r="G471" s="103"/>
    </row>
    <row r="472" spans="1:7" x14ac:dyDescent="0.25">
      <c r="A472" s="431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2">
        <f>'Resultat-Produktion &amp; forbrug'!N161</f>
        <v>0</v>
      </c>
      <c r="F472" s="429" t="str">
        <f>IFERROR(VLOOKUP(A472,'Oversættelse til tabel'!$A$2:$B$14,2,FALSE),"")</f>
        <v>Ubrugt</v>
      </c>
      <c r="G472" s="103"/>
    </row>
    <row r="473" spans="1:7" x14ac:dyDescent="0.25">
      <c r="A473" s="431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2">
        <f>'Resultat-Produktion &amp; forbrug'!N162</f>
        <v>-127585.02725608747</v>
      </c>
      <c r="F473" s="429" t="str">
        <f>IFERROR(VLOOKUP(A473,'Oversættelse til tabel'!$A$2:$B$14,2,FALSE),"")</f>
        <v>Ubrugt</v>
      </c>
      <c r="G473" s="103"/>
    </row>
    <row r="474" spans="1:7" x14ac:dyDescent="0.25">
      <c r="A474" s="431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2">
        <f>'Resultat-Produktion &amp; forbrug'!N163</f>
        <v>0</v>
      </c>
      <c r="F474" s="429" t="str">
        <f>IFERROR(VLOOKUP(A474,'Oversættelse til tabel'!$A$2:$B$14,2,FALSE),"")</f>
        <v>Ubrugt</v>
      </c>
      <c r="G474" s="103"/>
    </row>
    <row r="475" spans="1:7" x14ac:dyDescent="0.25">
      <c r="A475" s="431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2">
        <f>'Resultat-Produktion &amp; forbrug'!N164</f>
        <v>0</v>
      </c>
      <c r="F475" s="429" t="str">
        <f>IFERROR(VLOOKUP(A475,'Oversættelse til tabel'!$A$2:$B$14,2,FALSE),"")</f>
        <v>Ubrugt</v>
      </c>
      <c r="G475" s="103"/>
    </row>
    <row r="476" spans="1:7" x14ac:dyDescent="0.25">
      <c r="A476" s="431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2">
        <f>'Resultat-Produktion &amp; forbrug'!N165</f>
        <v>-592646.72642582108</v>
      </c>
      <c r="F476" s="429" t="str">
        <f>IFERROR(VLOOKUP(A476,'Oversættelse til tabel'!$A$2:$B$14,2,FALSE),"")</f>
        <v>Ubrugt</v>
      </c>
      <c r="G476" s="103"/>
    </row>
    <row r="477" spans="1:7" x14ac:dyDescent="0.25">
      <c r="A477" s="431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2">
        <f>'Resultat-Produktion &amp; forbrug'!N166</f>
        <v>-79270.498677373223</v>
      </c>
      <c r="F477" s="429" t="str">
        <f>IFERROR(VLOOKUP(A477,'Oversættelse til tabel'!$A$2:$B$14,2,FALSE),"")</f>
        <v>Ubrugt</v>
      </c>
      <c r="G477" s="103"/>
    </row>
    <row r="478" spans="1:7" x14ac:dyDescent="0.25">
      <c r="A478" s="431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2">
        <f>'Resultat-Produktion &amp; forbrug'!N167</f>
        <v>145627.35347864506</v>
      </c>
      <c r="F478" s="429" t="str">
        <f>IFERROR(VLOOKUP(A478,'Oversættelse til tabel'!$A$2:$B$14,2,FALSE),"")</f>
        <v>Ubrugt</v>
      </c>
      <c r="G478" s="103"/>
    </row>
    <row r="479" spans="1:7" x14ac:dyDescent="0.25">
      <c r="A479" s="431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2">
        <f>'Resultat-Produktion &amp; forbrug'!N168</f>
        <v>14617.738147146345</v>
      </c>
      <c r="F479" s="429" t="str">
        <f>IFERROR(VLOOKUP(A479,'Oversættelse til tabel'!$A$2:$B$14,2,FALSE),"")</f>
        <v>Ubrugt</v>
      </c>
      <c r="G479" s="103"/>
    </row>
    <row r="480" spans="1:7" x14ac:dyDescent="0.25">
      <c r="A480" s="431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2">
        <f>'Resultat-Produktion &amp; forbrug'!N169</f>
        <v>1301921.4452316216</v>
      </c>
      <c r="F480" s="429" t="str">
        <f>IFERROR(VLOOKUP(A480,'Oversættelse til tabel'!$A$2:$B$14,2,FALSE),"")</f>
        <v>Ubrugt</v>
      </c>
      <c r="G480" s="103"/>
    </row>
    <row r="481" spans="1:7" x14ac:dyDescent="0.25">
      <c r="A481" s="431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2" t="e">
        <f ca="1">'Resultat-Produktion &amp; forbrug'!N170</f>
        <v>#REF!</v>
      </c>
      <c r="F481" s="429" t="str">
        <f>IFERROR(VLOOKUP(A481,'Oversættelse til tabel'!$A$2:$B$14,2,FALSE),"")</f>
        <v>Ubrugt</v>
      </c>
      <c r="G481" s="103"/>
    </row>
    <row r="482" spans="1:7" x14ac:dyDescent="0.25">
      <c r="A482" s="431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2">
        <f>'Resultat-Produktion &amp; forbrug'!N171</f>
        <v>0</v>
      </c>
      <c r="F482" s="429" t="str">
        <f>IFERROR(VLOOKUP(A482,'Oversættelse til tabel'!$A$2:$B$14,2,FALSE),"")</f>
        <v>Ubrugt</v>
      </c>
      <c r="G482" s="103"/>
    </row>
    <row r="483" spans="1:7" x14ac:dyDescent="0.25">
      <c r="A483" s="431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2">
        <f>'Resultat-Produktion &amp; forbrug'!N172</f>
        <v>-70551.412916692323</v>
      </c>
      <c r="F483" s="429" t="str">
        <f>IFERROR(VLOOKUP(A483,'Oversættelse til tabel'!$A$2:$B$14,2,FALSE),"")</f>
        <v>Ubrugt</v>
      </c>
      <c r="G483" s="103"/>
    </row>
    <row r="484" spans="1:7" x14ac:dyDescent="0.25">
      <c r="A484" s="431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2">
        <f>'Resultat-Produktion &amp; forbrug'!N173</f>
        <v>-344258.58126598754</v>
      </c>
      <c r="F484" s="429" t="str">
        <f>IFERROR(VLOOKUP(A484,'Oversættelse til tabel'!$A$2:$B$14,2,FALSE),"")</f>
        <v>Ubrugt</v>
      </c>
      <c r="G484" s="103"/>
    </row>
    <row r="485" spans="1:7" x14ac:dyDescent="0.25">
      <c r="A485" s="431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2">
        <f>'Resultat-Produktion &amp; forbrug'!N174</f>
        <v>-166933.87454175885</v>
      </c>
      <c r="F485" s="429" t="str">
        <f>IFERROR(VLOOKUP(A485,'Oversættelse til tabel'!$A$2:$B$14,2,FALSE),"")</f>
        <v>Ubrugt</v>
      </c>
      <c r="G485" s="103"/>
    </row>
    <row r="486" spans="1:7" x14ac:dyDescent="0.25">
      <c r="A486" s="431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2">
        <f>'Resultat-Produktion &amp; forbrug'!N175</f>
        <v>1.1976865502381491</v>
      </c>
      <c r="F486" s="429" t="str">
        <f>IFERROR(VLOOKUP(A486,'Oversættelse til tabel'!$A$2:$B$14,2,FALSE),"")</f>
        <v>Ubrugt</v>
      </c>
      <c r="G486" s="103"/>
    </row>
    <row r="487" spans="1:7" x14ac:dyDescent="0.25">
      <c r="A487" s="431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2">
        <f>'Resultat-Produktion &amp; forbrug'!N176</f>
        <v>-41950.335705993944</v>
      </c>
      <c r="F487" s="429" t="str">
        <f>IFERROR(VLOOKUP(A487,'Oversættelse til tabel'!$A$2:$B$14,2,FALSE),"")</f>
        <v>Ubrugt</v>
      </c>
      <c r="G487" s="103"/>
    </row>
    <row r="488" spans="1:7" x14ac:dyDescent="0.25">
      <c r="A488" s="431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2">
        <f>'Resultat-Produktion &amp; forbrug'!N177</f>
        <v>395448.91426064254</v>
      </c>
      <c r="F488" s="429" t="str">
        <f>IFERROR(VLOOKUP(A488,'Oversættelse til tabel'!$A$2:$B$14,2,FALSE),"")</f>
        <v>Ubrugt</v>
      </c>
      <c r="G488" s="103"/>
    </row>
    <row r="489" spans="1:7" x14ac:dyDescent="0.25">
      <c r="A489" s="431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2">
        <f>'Resultat-Produktion &amp; forbrug'!N178</f>
        <v>0</v>
      </c>
      <c r="F489" s="429" t="str">
        <f>IFERROR(VLOOKUP(A489,'Oversættelse til tabel'!$A$2:$B$14,2,FALSE),"")</f>
        <v>Ubrugt</v>
      </c>
      <c r="G489" s="103"/>
    </row>
    <row r="490" spans="1:7" x14ac:dyDescent="0.25">
      <c r="A490" s="431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2" t="e">
        <f ca="1">'Resultat-Produktion &amp; forbrug'!N179</f>
        <v>#REF!</v>
      </c>
      <c r="F490" s="429" t="str">
        <f>IFERROR(VLOOKUP(A490,'Oversættelse til tabel'!$A$2:$B$14,2,FALSE),"")</f>
        <v>Ubrugt</v>
      </c>
      <c r="G490" s="103"/>
    </row>
    <row r="491" spans="1:7" x14ac:dyDescent="0.25">
      <c r="A491" s="431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2" t="e">
        <f ca="1">'Resultat-Produktion &amp; forbrug'!N180</f>
        <v>#REF!</v>
      </c>
      <c r="F491" s="429" t="str">
        <f>IFERROR(VLOOKUP(A491,'Oversættelse til tabel'!$A$2:$B$14,2,FALSE),"")</f>
        <v>Ubrugt</v>
      </c>
      <c r="G491" s="103"/>
    </row>
    <row r="492" spans="1:7" x14ac:dyDescent="0.25">
      <c r="A492" s="431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2">
        <f>'Resultat-Produktion &amp; forbrug'!N181</f>
        <v>346998.01962126989</v>
      </c>
      <c r="F492" s="429" t="str">
        <f>IFERROR(VLOOKUP(A492,'Oversættelse til tabel'!$A$2:$B$14,2,FALSE),"")</f>
        <v>Ubrugt</v>
      </c>
      <c r="G492" s="103"/>
    </row>
    <row r="493" spans="1:7" x14ac:dyDescent="0.25">
      <c r="A493" s="431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2">
        <f>'Resultat-Produktion &amp; forbrug'!N182</f>
        <v>0</v>
      </c>
      <c r="F493" s="429" t="str">
        <f>IFERROR(VLOOKUP(A493,'Oversættelse til tabel'!$A$2:$B$14,2,FALSE),"")</f>
        <v>Ubrugt</v>
      </c>
      <c r="G493" s="103"/>
    </row>
    <row r="494" spans="1:7" x14ac:dyDescent="0.25">
      <c r="A494" s="431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2">
        <f>'Resultat-Produktion &amp; forbrug'!N183</f>
        <v>70002.843567045958</v>
      </c>
      <c r="F494" s="429" t="str">
        <f>IFERROR(VLOOKUP(A494,'Oversættelse til tabel'!$A$2:$B$14,2,FALSE),"")</f>
        <v>Ubrugt</v>
      </c>
      <c r="G494" s="103"/>
    </row>
    <row r="495" spans="1:7" x14ac:dyDescent="0.25">
      <c r="A495" s="431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2">
        <f>'Resultat-Produktion &amp; forbrug'!N184</f>
        <v>0</v>
      </c>
      <c r="F495" s="429" t="str">
        <f>IFERROR(VLOOKUP(A495,'Oversættelse til tabel'!$A$2:$B$14,2,FALSE),"")</f>
        <v>Ubrugt</v>
      </c>
      <c r="G495" s="103"/>
    </row>
    <row r="496" spans="1:7" x14ac:dyDescent="0.25">
      <c r="A496" s="431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2">
        <f>'Resultat-Produktion &amp; forbrug'!N185</f>
        <v>2105567.5565972263</v>
      </c>
      <c r="F496" s="429" t="str">
        <f>IFERROR(VLOOKUP(A496,'Oversættelse til tabel'!$A$2:$B$14,2,FALSE),"")</f>
        <v>Ubrugt</v>
      </c>
      <c r="G496" s="103"/>
    </row>
    <row r="497" spans="1:7" x14ac:dyDescent="0.25">
      <c r="A497" s="431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2">
        <f>'Resultat-Produktion &amp; forbrug'!N186</f>
        <v>23179.475218292017</v>
      </c>
      <c r="F497" s="429" t="str">
        <f>IFERROR(VLOOKUP(A497,'Oversættelse til tabel'!$A$2:$B$14,2,FALSE),"")</f>
        <v>Ubrugt</v>
      </c>
      <c r="G497" s="103"/>
    </row>
    <row r="498" spans="1:7" x14ac:dyDescent="0.25">
      <c r="A498" s="431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2">
        <f>'Resultat-Produktion &amp; forbrug'!N187</f>
        <v>14085.970705770382</v>
      </c>
      <c r="F498" s="429" t="str">
        <f>IFERROR(VLOOKUP(A498,'Oversættelse til tabel'!$A$2:$B$14,2,FALSE),"")</f>
        <v>Ubrugt</v>
      </c>
      <c r="G498" s="103"/>
    </row>
    <row r="499" spans="1:7" x14ac:dyDescent="0.25">
      <c r="A499" s="431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2">
        <f>'Resultat-Produktion &amp; forbrug'!N188</f>
        <v>1978309.9489030582</v>
      </c>
      <c r="F499" s="429" t="str">
        <f>IFERROR(VLOOKUP(A499,'Oversættelse til tabel'!$A$2:$B$14,2,FALSE),"")</f>
        <v>Ubrugt</v>
      </c>
      <c r="G499" s="103"/>
    </row>
    <row r="500" spans="1:7" x14ac:dyDescent="0.25">
      <c r="A500" s="431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2">
        <f>'Resultat-Produktion &amp; forbrug'!N189</f>
        <v>0</v>
      </c>
      <c r="F500" s="429" t="str">
        <f>IFERROR(VLOOKUP(A500,'Oversættelse til tabel'!$A$2:$B$14,2,FALSE),"")</f>
        <v>Ubrugt</v>
      </c>
      <c r="G500" s="103"/>
    </row>
    <row r="501" spans="1:7" x14ac:dyDescent="0.25">
      <c r="A501" s="431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2">
        <f>'Resultat-Produktion &amp; forbrug'!N190</f>
        <v>106195.08352871139</v>
      </c>
      <c r="F501" s="429" t="str">
        <f>IFERROR(VLOOKUP(A501,'Oversættelse til tabel'!$A$2:$B$14,2,FALSE),"")</f>
        <v>Ubrugt</v>
      </c>
      <c r="G501" s="103"/>
    </row>
    <row r="502" spans="1:7" x14ac:dyDescent="0.25">
      <c r="A502" s="431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2">
        <f>'Resultat-Produktion &amp; forbrug'!N191</f>
        <v>0</v>
      </c>
      <c r="F502" s="429" t="str">
        <f>IFERROR(VLOOKUP(A502,'Oversættelse til tabel'!$A$2:$B$14,2,FALSE),"")</f>
        <v>Ubrugt</v>
      </c>
      <c r="G502" s="103"/>
    </row>
    <row r="503" spans="1:7" x14ac:dyDescent="0.25">
      <c r="A503" s="431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2">
        <f>'Resultat-Produktion &amp; forbrug'!N192</f>
        <v>0</v>
      </c>
      <c r="F503" s="429" t="str">
        <f>IFERROR(VLOOKUP(A503,'Oversættelse til tabel'!$A$2:$B$14,2,FALSE),"")</f>
        <v>Ubrugt</v>
      </c>
      <c r="G503" s="103"/>
    </row>
    <row r="504" spans="1:7" x14ac:dyDescent="0.25">
      <c r="A504" s="431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2" t="e">
        <f ca="1">'Resultat-Produktion &amp; forbrug'!N193</f>
        <v>#REF!</v>
      </c>
      <c r="F504" s="429" t="str">
        <f>IFERROR(VLOOKUP(A504,'Oversættelse til tabel'!$A$2:$B$14,2,FALSE),"")</f>
        <v>Ubrugt</v>
      </c>
      <c r="G504" s="103"/>
    </row>
    <row r="505" spans="1:7" x14ac:dyDescent="0.25">
      <c r="A505" s="431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2" t="e">
        <f ca="1">'Resultat-Produktion &amp; forbrug'!N194</f>
        <v>#REF!</v>
      </c>
      <c r="F505" s="429" t="str">
        <f>IFERROR(VLOOKUP(A505,'Oversættelse til tabel'!$A$2:$B$14,2,FALSE),"")</f>
        <v>Ubrugt</v>
      </c>
      <c r="G505" s="103"/>
    </row>
    <row r="506" spans="1:7" x14ac:dyDescent="0.25">
      <c r="A506" s="431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2">
        <f>'Resultat-Produktion &amp; forbrug'!N195</f>
        <v>-10265.860686730583</v>
      </c>
      <c r="F506" s="429" t="str">
        <f>IFERROR(VLOOKUP(A506,'Oversættelse til tabel'!$A$2:$B$14,2,FALSE),"")</f>
        <v>Ubrugt</v>
      </c>
      <c r="G506" s="103"/>
    </row>
    <row r="507" spans="1:7" x14ac:dyDescent="0.25">
      <c r="A507" s="431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2">
        <f>'Resultat-Produktion &amp; forbrug'!N196</f>
        <v>57543.069758462239</v>
      </c>
      <c r="F507" s="429" t="str">
        <f>IFERROR(VLOOKUP(A507,'Oversættelse til tabel'!$A$2:$B$14,2,FALSE),"")</f>
        <v>Ubrugt</v>
      </c>
      <c r="G507" s="103"/>
    </row>
    <row r="508" spans="1:7" x14ac:dyDescent="0.25">
      <c r="A508" s="431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2" t="e">
        <f ca="1">'Resultat-Produktion &amp; forbrug'!N197</f>
        <v>#REF!</v>
      </c>
      <c r="F508" s="429" t="str">
        <f>IFERROR(VLOOKUP(A508,'Oversættelse til tabel'!$A$2:$B$14,2,FALSE),"")</f>
        <v>Ubrugt</v>
      </c>
      <c r="G508" s="103"/>
    </row>
    <row r="509" spans="1:7" x14ac:dyDescent="0.25">
      <c r="A509" s="431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2">
        <f ca="1">'Resultat-Produktion &amp; forbrug'!N198</f>
        <v>0</v>
      </c>
      <c r="F509" s="429" t="str">
        <f>IFERROR(VLOOKUP(A509,'Oversættelse til tabel'!$A$2:$B$14,2,FALSE),"")</f>
        <v>Ubrugt</v>
      </c>
      <c r="G509" s="103"/>
    </row>
    <row r="510" spans="1:7" x14ac:dyDescent="0.25">
      <c r="A510" s="431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2" t="e">
        <f ca="1">'Resultat-Produktion &amp; forbrug'!N199</f>
        <v>#REF!</v>
      </c>
      <c r="F510" s="429" t="str">
        <f>IFERROR(VLOOKUP(A510,'Oversættelse til tabel'!$A$2:$B$14,2,FALSE),"")</f>
        <v>Ubrugt</v>
      </c>
      <c r="G510" s="103"/>
    </row>
    <row r="511" spans="1:7" x14ac:dyDescent="0.25">
      <c r="A511" s="431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2">
        <f>'Resultat-Produktion &amp; forbrug'!N200</f>
        <v>0</v>
      </c>
      <c r="F511" s="429" t="str">
        <f>IFERROR(VLOOKUP(A511,'Oversættelse til tabel'!$A$2:$B$14,2,FALSE),"")</f>
        <v>Ubrugt</v>
      </c>
      <c r="G511" s="103"/>
    </row>
    <row r="512" spans="1:7" x14ac:dyDescent="0.25">
      <c r="A512" s="431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2">
        <f>'Resultat-Produktion &amp; forbrug'!N201</f>
        <v>111252.83762328496</v>
      </c>
      <c r="F512" s="429" t="str">
        <f>IFERROR(VLOOKUP(A512,'Oversættelse til tabel'!$A$2:$B$14,2,FALSE),"")</f>
        <v>Ubrugt</v>
      </c>
      <c r="G512" s="103"/>
    </row>
    <row r="513" spans="1:7" x14ac:dyDescent="0.25">
      <c r="A513" s="431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2">
        <f>'Resultat-Produktion &amp; forbrug'!N202</f>
        <v>0</v>
      </c>
      <c r="F513" s="429" t="str">
        <f>IFERROR(VLOOKUP(A513,'Oversættelse til tabel'!$A$2:$B$14,2,FALSE),"")</f>
        <v>Ubrugt</v>
      </c>
      <c r="G513" s="103"/>
    </row>
    <row r="514" spans="1:7" x14ac:dyDescent="0.25">
      <c r="A514" s="431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2">
        <f>'Resultat-Produktion &amp; forbrug'!N203</f>
        <v>0</v>
      </c>
      <c r="F514" s="429" t="str">
        <f>IFERROR(VLOOKUP(A514,'Oversættelse til tabel'!$A$2:$B$14,2,FALSE),"")</f>
        <v>Ubrugt</v>
      </c>
      <c r="G514" s="103"/>
    </row>
    <row r="515" spans="1:7" x14ac:dyDescent="0.25">
      <c r="A515" s="431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2">
        <f>'Resultat-Produktion &amp; forbrug'!N204</f>
        <v>-15316.072808753132</v>
      </c>
      <c r="F515" s="429" t="str">
        <f>IFERROR(VLOOKUP(A515,'Oversættelse til tabel'!$A$2:$B$14,2,FALSE),"")</f>
        <v>Ubrugt</v>
      </c>
      <c r="G515" s="103"/>
    </row>
    <row r="516" spans="1:7" x14ac:dyDescent="0.25">
      <c r="A516" s="431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2">
        <f>'Resultat-Produktion &amp; forbrug'!N205</f>
        <v>346630.49211305089</v>
      </c>
      <c r="F516" s="429" t="str">
        <f>IFERROR(VLOOKUP(A516,'Oversættelse til tabel'!$A$2:$B$14,2,FALSE),"")</f>
        <v>Ubrugt</v>
      </c>
      <c r="G516" s="103"/>
    </row>
    <row r="517" spans="1:7" x14ac:dyDescent="0.25">
      <c r="A517" s="431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2">
        <f>'Resultat-Produktion &amp; forbrug'!N206</f>
        <v>-213624.89136790586</v>
      </c>
      <c r="F517" s="429" t="str">
        <f>IFERROR(VLOOKUP(A517,'Oversættelse til tabel'!$A$2:$B$14,2,FALSE),"")</f>
        <v>Ubrugt</v>
      </c>
      <c r="G517" s="103"/>
    </row>
    <row r="518" spans="1:7" x14ac:dyDescent="0.25">
      <c r="A518" s="431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2">
        <f>'Resultat-Produktion &amp; forbrug'!N207</f>
        <v>-28548.400000000001</v>
      </c>
      <c r="F518" s="429" t="str">
        <f>IFERROR(VLOOKUP(A518,'Oversættelse til tabel'!$A$2:$B$14,2,FALSE),"")</f>
        <v>Ubrugt</v>
      </c>
      <c r="G518" s="103"/>
    </row>
    <row r="519" spans="1:7" x14ac:dyDescent="0.25">
      <c r="A519" s="431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2">
        <f>'Resultat-Produktion &amp; forbrug'!N208</f>
        <v>6375175.0426332736</v>
      </c>
      <c r="F519" s="429" t="str">
        <f>IFERROR(VLOOKUP(A519,'Oversættelse til tabel'!$A$2:$B$14,2,FALSE),"")</f>
        <v>Ubrugt</v>
      </c>
      <c r="G519" s="103"/>
    </row>
    <row r="520" spans="1:7" x14ac:dyDescent="0.25">
      <c r="A520" s="431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2">
        <f>'Resultat-Produktion &amp; forbrug'!N209</f>
        <v>0</v>
      </c>
      <c r="F520" s="429" t="str">
        <f>IFERROR(VLOOKUP(A520,'Oversættelse til tabel'!$A$2:$B$14,2,FALSE),"")</f>
        <v>Ubrugt</v>
      </c>
      <c r="G520" s="103"/>
    </row>
    <row r="521" spans="1:7" x14ac:dyDescent="0.25">
      <c r="A521" s="431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2">
        <f>'Resultat-Produktion &amp; forbrug'!N210</f>
        <v>-168513.58332318871</v>
      </c>
      <c r="F521" s="429" t="str">
        <f>IFERROR(VLOOKUP(A521,'Oversættelse til tabel'!$A$2:$B$14,2,FALSE),"")</f>
        <v>Ubrugt</v>
      </c>
      <c r="G521" s="103"/>
    </row>
    <row r="522" spans="1:7" x14ac:dyDescent="0.25">
      <c r="A522" s="431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2">
        <f>'Resultat-Produktion &amp; forbrug'!N211</f>
        <v>0</v>
      </c>
      <c r="F522" s="429" t="str">
        <f>IFERROR(VLOOKUP(A522,'Oversættelse til tabel'!$A$2:$B$14,2,FALSE),"")</f>
        <v>Ubrugt</v>
      </c>
      <c r="G522" s="103"/>
    </row>
    <row r="523" spans="1:7" x14ac:dyDescent="0.25">
      <c r="A523" s="431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2">
        <f>'Resultat-Produktion &amp; forbrug'!N212</f>
        <v>0</v>
      </c>
      <c r="F523" s="429" t="str">
        <f>IFERROR(VLOOKUP(A523,'Oversættelse til tabel'!$A$2:$B$14,2,FALSE),"")</f>
        <v>Ubrugt</v>
      </c>
      <c r="G523" s="103"/>
    </row>
    <row r="524" spans="1:7" x14ac:dyDescent="0.25">
      <c r="A524" s="431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2">
        <f>'Resultat-Produktion &amp; forbrug'!N213</f>
        <v>-592646.72642582119</v>
      </c>
      <c r="F524" s="429" t="str">
        <f>IFERROR(VLOOKUP(A524,'Oversættelse til tabel'!$A$2:$B$14,2,FALSE),"")</f>
        <v>Ubrugt</v>
      </c>
      <c r="G524" s="103"/>
    </row>
    <row r="525" spans="1:7" x14ac:dyDescent="0.25">
      <c r="A525" s="431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2">
        <f>'Resultat-Produktion &amp; forbrug'!N214</f>
        <v>0.11260809309897013</v>
      </c>
      <c r="F525" s="429" t="str">
        <f>IFERROR(VLOOKUP(A525,'Oversættelse til tabel'!$A$2:$B$14,2,FALSE),"")</f>
        <v>Ubrugt</v>
      </c>
      <c r="G525" s="103"/>
    </row>
    <row r="526" spans="1:7" x14ac:dyDescent="0.25">
      <c r="A526" s="431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2">
        <f>'Resultat-Produktion &amp; forbrug'!N215</f>
        <v>209163.10303539436</v>
      </c>
      <c r="F526" s="429" t="str">
        <f>IFERROR(VLOOKUP(A526,'Oversættelse til tabel'!$A$2:$B$14,2,FALSE),"")</f>
        <v>Ubrugt</v>
      </c>
      <c r="G526" s="103"/>
    </row>
    <row r="527" spans="1:7" x14ac:dyDescent="0.25">
      <c r="A527" s="431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2">
        <f>'Resultat-Produktion &amp; forbrug'!N216</f>
        <v>401402.37666332704</v>
      </c>
      <c r="F527" s="429" t="str">
        <f>IFERROR(VLOOKUP(A527,'Oversættelse til tabel'!$A$2:$B$14,2,FALSE),"")</f>
        <v>Ubrugt</v>
      </c>
      <c r="G527" s="103"/>
    </row>
    <row r="528" spans="1:7" x14ac:dyDescent="0.25">
      <c r="A528" s="431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2">
        <f>'Resultat-Produktion &amp; forbrug'!N217</f>
        <v>636004.9468565085</v>
      </c>
      <c r="F528" s="429" t="str">
        <f>IFERROR(VLOOKUP(A528,'Oversættelse til tabel'!$A$2:$B$14,2,FALSE),"")</f>
        <v>Ubrugt</v>
      </c>
      <c r="G528" s="103"/>
    </row>
    <row r="529" spans="1:7" x14ac:dyDescent="0.25">
      <c r="A529" s="431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2" t="e">
        <f ca="1">'Resultat-Produktion &amp; forbrug'!N218</f>
        <v>#REF!</v>
      </c>
      <c r="F529" s="429" t="str">
        <f>IFERROR(VLOOKUP(A529,'Oversættelse til tabel'!$A$2:$B$14,2,FALSE),"")</f>
        <v>Ubrugt</v>
      </c>
      <c r="G529" s="103"/>
    </row>
    <row r="530" spans="1:7" x14ac:dyDescent="0.25">
      <c r="A530" s="431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2">
        <f>'Resultat-Produktion &amp; forbrug'!N219</f>
        <v>0</v>
      </c>
      <c r="F530" s="429" t="str">
        <f>IFERROR(VLOOKUP(A530,'Oversættelse til tabel'!$A$2:$B$14,2,FALSE),"")</f>
        <v>Ubrugt</v>
      </c>
      <c r="G530" s="103"/>
    </row>
    <row r="531" spans="1:7" x14ac:dyDescent="0.25">
      <c r="A531" s="431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2">
        <f>'Resultat-Produktion &amp; forbrug'!N220</f>
        <v>-70829.959819299416</v>
      </c>
      <c r="F531" s="429" t="str">
        <f>IFERROR(VLOOKUP(A531,'Oversættelse til tabel'!$A$2:$B$14,2,FALSE),"")</f>
        <v>Ubrugt</v>
      </c>
      <c r="G531" s="103"/>
    </row>
    <row r="532" spans="1:7" x14ac:dyDescent="0.25">
      <c r="A532" s="431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2">
        <f>'Resultat-Produktion &amp; forbrug'!N221</f>
        <v>938079.75532594114</v>
      </c>
      <c r="F532" s="429" t="str">
        <f>IFERROR(VLOOKUP(A532,'Oversættelse til tabel'!$A$2:$B$14,2,FALSE),"")</f>
        <v>Ubrugt</v>
      </c>
      <c r="G532" s="103"/>
    </row>
    <row r="533" spans="1:7" x14ac:dyDescent="0.25">
      <c r="A533" s="431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2">
        <f>'Resultat-Produktion &amp; forbrug'!N222</f>
        <v>-186738.89443173329</v>
      </c>
      <c r="F533" s="429" t="str">
        <f>IFERROR(VLOOKUP(A533,'Oversættelse til tabel'!$A$2:$B$14,2,FALSE),"")</f>
        <v>Ubrugt</v>
      </c>
      <c r="G533" s="103"/>
    </row>
    <row r="534" spans="1:7" x14ac:dyDescent="0.25">
      <c r="A534" s="431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2">
        <f>'Resultat-Produktion &amp; forbrug'!N223</f>
        <v>69865.048763892031</v>
      </c>
      <c r="F534" s="429" t="str">
        <f>IFERROR(VLOOKUP(A534,'Oversættelse til tabel'!$A$2:$B$14,2,FALSE),"")</f>
        <v>Ubrugt</v>
      </c>
      <c r="G534" s="103"/>
    </row>
    <row r="535" spans="1:7" x14ac:dyDescent="0.25">
      <c r="A535" s="431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2">
        <f>'Resultat-Produktion &amp; forbrug'!N224</f>
        <v>-44429.913859121647</v>
      </c>
      <c r="F535" s="429" t="str">
        <f>IFERROR(VLOOKUP(A535,'Oversættelse til tabel'!$A$2:$B$14,2,FALSE),"")</f>
        <v>Ubrugt</v>
      </c>
      <c r="G535" s="103"/>
    </row>
    <row r="536" spans="1:7" x14ac:dyDescent="0.25">
      <c r="A536" s="431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2">
        <f>'Resultat-Produktion &amp; forbrug'!N225</f>
        <v>299252.17599197297</v>
      </c>
      <c r="F536" s="429" t="str">
        <f>IFERROR(VLOOKUP(A536,'Oversættelse til tabel'!$A$2:$B$14,2,FALSE),"")</f>
        <v>Ubrugt</v>
      </c>
      <c r="G536" s="103"/>
    </row>
    <row r="537" spans="1:7" x14ac:dyDescent="0.25">
      <c r="A537" s="431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2">
        <f>'Resultat-Produktion &amp; forbrug'!N226</f>
        <v>0</v>
      </c>
      <c r="F537" s="429" t="str">
        <f>IFERROR(VLOOKUP(A537,'Oversættelse til tabel'!$A$2:$B$14,2,FALSE),"")</f>
        <v>Ubrugt</v>
      </c>
      <c r="G537" s="103"/>
    </row>
    <row r="538" spans="1:7" x14ac:dyDescent="0.25">
      <c r="A538" s="431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2" t="e">
        <f ca="1">'Resultat-Produktion &amp; forbrug'!N227</f>
        <v>#REF!</v>
      </c>
      <c r="F538" s="429" t="str">
        <f>IFERROR(VLOOKUP(A538,'Oversættelse til tabel'!$A$2:$B$14,2,FALSE),"")</f>
        <v>Ubrugt</v>
      </c>
      <c r="G538" s="103"/>
    </row>
    <row r="539" spans="1:7" x14ac:dyDescent="0.25">
      <c r="A539" s="431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2" t="e">
        <f ca="1">'Resultat-Produktion &amp; forbrug'!N228</f>
        <v>#REF!</v>
      </c>
      <c r="F539" s="429" t="str">
        <f>IFERROR(VLOOKUP(A539,'Oversættelse til tabel'!$A$2:$B$14,2,FALSE),"")</f>
        <v>Ubrugt</v>
      </c>
      <c r="G539" s="103"/>
    </row>
    <row r="540" spans="1:7" x14ac:dyDescent="0.25">
      <c r="A540" s="431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2">
        <f>'Resultat-Produktion &amp; forbrug'!N229</f>
        <v>346161.09873740864</v>
      </c>
      <c r="F540" s="429" t="str">
        <f>IFERROR(VLOOKUP(A540,'Oversættelse til tabel'!$A$2:$B$14,2,FALSE),"")</f>
        <v>Ubrugt</v>
      </c>
      <c r="G540" s="103"/>
    </row>
    <row r="541" spans="1:7" x14ac:dyDescent="0.25">
      <c r="A541" s="431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2">
        <f>'Resultat-Produktion &amp; forbrug'!N230</f>
        <v>0</v>
      </c>
      <c r="F541" s="429" t="str">
        <f>IFERROR(VLOOKUP(A541,'Oversættelse til tabel'!$A$2:$B$14,2,FALSE),"")</f>
        <v>Ubrugt</v>
      </c>
      <c r="G541" s="103"/>
    </row>
    <row r="542" spans="1:7" x14ac:dyDescent="0.25">
      <c r="A542" s="431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2">
        <f>'Resultat-Produktion &amp; forbrug'!N231</f>
        <v>28987.432488374656</v>
      </c>
      <c r="F542" s="429" t="str">
        <f>IFERROR(VLOOKUP(A542,'Oversættelse til tabel'!$A$2:$B$14,2,FALSE),"")</f>
        <v>Ubrugt</v>
      </c>
      <c r="G542" s="103"/>
    </row>
    <row r="543" spans="1:7" x14ac:dyDescent="0.25">
      <c r="A543" s="431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2">
        <f>'Resultat-Produktion &amp; forbrug'!N232</f>
        <v>0</v>
      </c>
      <c r="F543" s="429" t="str">
        <f>IFERROR(VLOOKUP(A543,'Oversættelse til tabel'!$A$2:$B$14,2,FALSE),"")</f>
        <v>Ubrugt</v>
      </c>
      <c r="G543" s="103"/>
    </row>
    <row r="544" spans="1:7" x14ac:dyDescent="0.25">
      <c r="A544" s="431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2">
        <f>'Resultat-Produktion &amp; forbrug'!N233</f>
        <v>1262163.3608439695</v>
      </c>
      <c r="F544" s="429" t="str">
        <f>IFERROR(VLOOKUP(A544,'Oversættelse til tabel'!$A$2:$B$14,2,FALSE),"")</f>
        <v>Ubrugt</v>
      </c>
      <c r="G544" s="103"/>
    </row>
    <row r="545" spans="1:7" x14ac:dyDescent="0.25">
      <c r="A545" s="431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2">
        <f>'Resultat-Produktion &amp; forbrug'!N234</f>
        <v>22535.823292320583</v>
      </c>
      <c r="F545" s="429" t="str">
        <f>IFERROR(VLOOKUP(A545,'Oversættelse til tabel'!$A$2:$B$14,2,FALSE),"")</f>
        <v>Ubrugt</v>
      </c>
      <c r="G545" s="103"/>
    </row>
    <row r="546" spans="1:7" x14ac:dyDescent="0.25">
      <c r="A546" s="431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2">
        <f>'Resultat-Produktion &amp; forbrug'!N235</f>
        <v>13452.493793691661</v>
      </c>
      <c r="F546" s="429" t="str">
        <f>IFERROR(VLOOKUP(A546,'Oversættelse til tabel'!$A$2:$B$14,2,FALSE),"")</f>
        <v>Ubrugt</v>
      </c>
      <c r="G546" s="103"/>
    </row>
    <row r="547" spans="1:7" x14ac:dyDescent="0.25">
      <c r="A547" s="431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2">
        <f>'Resultat-Produktion &amp; forbrug'!N236</f>
        <v>2075825.4422153998</v>
      </c>
      <c r="F547" s="429" t="str">
        <f>IFERROR(VLOOKUP(A547,'Oversættelse til tabel'!$A$2:$B$14,2,FALSE),"")</f>
        <v>Ubrugt</v>
      </c>
      <c r="G547" s="103"/>
    </row>
    <row r="548" spans="1:7" x14ac:dyDescent="0.25">
      <c r="A548" s="431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2">
        <f>'Resultat-Produktion &amp; forbrug'!N237</f>
        <v>0</v>
      </c>
      <c r="F548" s="429" t="str">
        <f>IFERROR(VLOOKUP(A548,'Oversættelse til tabel'!$A$2:$B$14,2,FALSE),"")</f>
        <v>Ubrugt</v>
      </c>
      <c r="G548" s="103"/>
    </row>
    <row r="549" spans="1:7" x14ac:dyDescent="0.25">
      <c r="A549" s="431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2">
        <f>'Resultat-Produktion &amp; forbrug'!N238</f>
        <v>94143.6721787524</v>
      </c>
      <c r="F549" s="429" t="str">
        <f>IFERROR(VLOOKUP(A549,'Oversættelse til tabel'!$A$2:$B$14,2,FALSE),"")</f>
        <v>Ubrugt</v>
      </c>
      <c r="G549" s="103"/>
    </row>
    <row r="550" spans="1:7" x14ac:dyDescent="0.25">
      <c r="A550" s="431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2">
        <f>'Resultat-Produktion &amp; forbrug'!N239</f>
        <v>36000</v>
      </c>
      <c r="F550" s="429" t="str">
        <f>IFERROR(VLOOKUP(A550,'Oversættelse til tabel'!$A$2:$B$14,2,FALSE),"")</f>
        <v>Ubrugt</v>
      </c>
      <c r="G550" s="103"/>
    </row>
    <row r="551" spans="1:7" x14ac:dyDescent="0.25">
      <c r="A551" s="431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2">
        <f>'Resultat-Produktion &amp; forbrug'!N240</f>
        <v>0</v>
      </c>
      <c r="F551" s="429" t="str">
        <f>IFERROR(VLOOKUP(A551,'Oversættelse til tabel'!$A$2:$B$14,2,FALSE),"")</f>
        <v>Ubrugt</v>
      </c>
      <c r="G551" s="103"/>
    </row>
    <row r="552" spans="1:7" x14ac:dyDescent="0.25">
      <c r="A552" s="431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2" t="e">
        <f ca="1">'Resultat-Produktion &amp; forbrug'!N241</f>
        <v>#REF!</v>
      </c>
      <c r="F552" s="429" t="str">
        <f>IFERROR(VLOOKUP(A552,'Oversættelse til tabel'!$A$2:$B$14,2,FALSE),"")</f>
        <v>Ubrugt</v>
      </c>
      <c r="G552" s="103"/>
    </row>
    <row r="553" spans="1:7" x14ac:dyDescent="0.25">
      <c r="A553" s="431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2" t="e">
        <f ca="1">'Resultat-Produktion &amp; forbrug'!N242</f>
        <v>#REF!</v>
      </c>
      <c r="F553" s="429" t="str">
        <f>IFERROR(VLOOKUP(A553,'Oversættelse til tabel'!$A$2:$B$14,2,FALSE),"")</f>
        <v>Ubrugt</v>
      </c>
      <c r="G553" s="103"/>
    </row>
    <row r="554" spans="1:7" x14ac:dyDescent="0.25">
      <c r="A554" s="431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2">
        <f>'Resultat-Produktion &amp; forbrug'!N243</f>
        <v>-12055.902429201011</v>
      </c>
      <c r="F554" s="429" t="str">
        <f>IFERROR(VLOOKUP(A554,'Oversættelse til tabel'!$A$2:$B$14,2,FALSE),"")</f>
        <v>Ubrugt</v>
      </c>
      <c r="G554" s="103"/>
    </row>
    <row r="555" spans="1:7" x14ac:dyDescent="0.25">
      <c r="A555" s="431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2">
        <f>'Resultat-Produktion &amp; forbrug'!N244</f>
        <v>59145.958098170529</v>
      </c>
      <c r="F555" s="429" t="str">
        <f>IFERROR(VLOOKUP(A555,'Oversættelse til tabel'!$A$2:$B$14,2,FALSE),"")</f>
        <v>Ubrugt</v>
      </c>
      <c r="G555" s="103"/>
    </row>
    <row r="556" spans="1:7" x14ac:dyDescent="0.25">
      <c r="A556" s="431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2" t="e">
        <f ca="1">'Resultat-Produktion &amp; forbrug'!N245</f>
        <v>#REF!</v>
      </c>
      <c r="F556" s="429" t="str">
        <f>IFERROR(VLOOKUP(A556,'Oversættelse til tabel'!$A$2:$B$14,2,FALSE),"")</f>
        <v>Ubrugt</v>
      </c>
      <c r="G556" s="103"/>
    </row>
    <row r="557" spans="1:7" x14ac:dyDescent="0.25">
      <c r="A557" s="431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2">
        <f ca="1">'Resultat-Produktion &amp; forbrug'!N246</f>
        <v>0</v>
      </c>
      <c r="F557" s="429" t="str">
        <f>IFERROR(VLOOKUP(A557,'Oversættelse til tabel'!$A$2:$B$14,2,FALSE),"")</f>
        <v>Ubrugt</v>
      </c>
      <c r="G557" s="103"/>
    </row>
    <row r="558" spans="1:7" x14ac:dyDescent="0.25">
      <c r="A558" s="431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2" t="e">
        <f ca="1">'Resultat-Produktion &amp; forbrug'!N247</f>
        <v>#REF!</v>
      </c>
      <c r="F558" s="429" t="str">
        <f>IFERROR(VLOOKUP(A558,'Oversættelse til tabel'!$A$2:$B$14,2,FALSE),"")</f>
        <v>Ubrugt</v>
      </c>
      <c r="G558" s="103"/>
    </row>
    <row r="559" spans="1:7" x14ac:dyDescent="0.25">
      <c r="A559" s="431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2">
        <f>'Resultat-Produktion &amp; forbrug'!N248</f>
        <v>0</v>
      </c>
      <c r="F559" s="429" t="str">
        <f>IFERROR(VLOOKUP(A559,'Oversættelse til tabel'!$A$2:$B$14,2,FALSE),"")</f>
        <v>Ubrugt</v>
      </c>
      <c r="G559" s="103"/>
    </row>
    <row r="560" spans="1:7" x14ac:dyDescent="0.25">
      <c r="A560" s="431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2">
        <f>'Resultat-Produktion &amp; forbrug'!N249</f>
        <v>117157.3403942571</v>
      </c>
      <c r="F560" s="429" t="str">
        <f>IFERROR(VLOOKUP(A560,'Oversættelse til tabel'!$A$2:$B$14,2,FALSE),"")</f>
        <v>Ubrugt</v>
      </c>
      <c r="G560" s="103"/>
    </row>
    <row r="561" spans="1:7" x14ac:dyDescent="0.25">
      <c r="A561" s="431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2">
        <f>'Resultat-Produktion &amp; forbrug'!N250</f>
        <v>0</v>
      </c>
      <c r="F561" s="429" t="str">
        <f>IFERROR(VLOOKUP(A561,'Oversættelse til tabel'!$A$2:$B$14,2,FALSE),"")</f>
        <v>Ubrugt</v>
      </c>
      <c r="G561" s="103"/>
    </row>
    <row r="562" spans="1:7" x14ac:dyDescent="0.25">
      <c r="A562" s="431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2">
        <f>'Resultat-Produktion &amp; forbrug'!N251</f>
        <v>0</v>
      </c>
      <c r="F562" s="429" t="str">
        <f>IFERROR(VLOOKUP(A562,'Oversættelse til tabel'!$A$2:$B$14,2,FALSE),"")</f>
        <v>Ubrugt</v>
      </c>
      <c r="G562" s="103"/>
    </row>
    <row r="563" spans="1:7" x14ac:dyDescent="0.25">
      <c r="A563" s="431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2">
        <f>'Resultat-Produktion &amp; forbrug'!N252</f>
        <v>-17417.887295631779</v>
      </c>
      <c r="F563" s="429" t="str">
        <f>IFERROR(VLOOKUP(A563,'Oversættelse til tabel'!$A$2:$B$14,2,FALSE),"")</f>
        <v>Ubrugt</v>
      </c>
      <c r="G563" s="103"/>
    </row>
    <row r="564" spans="1:7" x14ac:dyDescent="0.25">
      <c r="A564" s="431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2">
        <f>'Resultat-Produktion &amp; forbrug'!N253</f>
        <v>355996.9988204384</v>
      </c>
      <c r="F564" s="429" t="str">
        <f>IFERROR(VLOOKUP(A564,'Oversættelse til tabel'!$A$2:$B$14,2,FALSE),"")</f>
        <v>Ubrugt</v>
      </c>
      <c r="G564" s="103"/>
    </row>
    <row r="565" spans="1:7" x14ac:dyDescent="0.25">
      <c r="A565" s="431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2">
        <f>'Resultat-Produktion &amp; forbrug'!N254</f>
        <v>-223850.93041182583</v>
      </c>
      <c r="F565" s="429" t="str">
        <f>IFERROR(VLOOKUP(A565,'Oversættelse til tabel'!$A$2:$B$14,2,FALSE),"")</f>
        <v>Ubrugt</v>
      </c>
      <c r="G565" s="103"/>
    </row>
    <row r="566" spans="1:7" x14ac:dyDescent="0.25">
      <c r="A566" s="431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2">
        <f>'Resultat-Produktion &amp; forbrug'!N255</f>
        <v>-28548.400000000001</v>
      </c>
      <c r="F566" s="429" t="str">
        <f>IFERROR(VLOOKUP(A566,'Oversættelse til tabel'!$A$2:$B$14,2,FALSE),"")</f>
        <v>Ubrugt</v>
      </c>
      <c r="G566" s="103"/>
    </row>
    <row r="567" spans="1:7" x14ac:dyDescent="0.25">
      <c r="A567" s="431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2">
        <f>'Resultat-Produktion &amp; forbrug'!N256</f>
        <v>6660328.4592812965</v>
      </c>
      <c r="F567" s="429" t="str">
        <f>IFERROR(VLOOKUP(A567,'Oversættelse til tabel'!$A$2:$B$14,2,FALSE),"")</f>
        <v>Ubrugt</v>
      </c>
      <c r="G567" s="103"/>
    </row>
    <row r="568" spans="1:7" x14ac:dyDescent="0.25">
      <c r="A568" s="431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2">
        <f>'Resultat-Produktion &amp; forbrug'!N257</f>
        <v>0</v>
      </c>
      <c r="F568" s="429" t="str">
        <f>IFERROR(VLOOKUP(A568,'Oversættelse til tabel'!$A$2:$B$14,2,FALSE),"")</f>
        <v>Ubrugt</v>
      </c>
      <c r="G568" s="103"/>
    </row>
    <row r="569" spans="1:7" x14ac:dyDescent="0.25">
      <c r="A569" s="431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2">
        <f>'Resultat-Produktion &amp; forbrug'!N258</f>
        <v>-178329.85629695025</v>
      </c>
      <c r="F569" s="429" t="str">
        <f>IFERROR(VLOOKUP(A569,'Oversættelse til tabel'!$A$2:$B$14,2,FALSE),"")</f>
        <v>Ubrugt</v>
      </c>
      <c r="G569" s="103"/>
    </row>
    <row r="570" spans="1:7" x14ac:dyDescent="0.25">
      <c r="A570" s="431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2">
        <f>'Resultat-Produktion &amp; forbrug'!N259</f>
        <v>0</v>
      </c>
      <c r="F570" s="429" t="str">
        <f>IFERROR(VLOOKUP(A570,'Oversættelse til tabel'!$A$2:$B$14,2,FALSE),"")</f>
        <v>Ubrugt</v>
      </c>
      <c r="G570" s="103"/>
    </row>
    <row r="571" spans="1:7" x14ac:dyDescent="0.25">
      <c r="A571" s="431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2">
        <f>'Resultat-Produktion &amp; forbrug'!N260</f>
        <v>0</v>
      </c>
      <c r="F571" s="429" t="str">
        <f>IFERROR(VLOOKUP(A571,'Oversættelse til tabel'!$A$2:$B$14,2,FALSE),"")</f>
        <v>Ubrugt</v>
      </c>
      <c r="G571" s="103"/>
    </row>
    <row r="572" spans="1:7" x14ac:dyDescent="0.25">
      <c r="A572" s="431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2">
        <f>'Resultat-Produktion &amp; forbrug'!N261</f>
        <v>-592646.72642582108</v>
      </c>
      <c r="F572" s="429" t="str">
        <f>IFERROR(VLOOKUP(A572,'Oversættelse til tabel'!$A$2:$B$14,2,FALSE),"")</f>
        <v>Ubrugt</v>
      </c>
      <c r="G572" s="103"/>
    </row>
    <row r="573" spans="1:7" x14ac:dyDescent="0.25">
      <c r="A573" s="431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2">
        <f>'Resultat-Produktion &amp; forbrug'!N262</f>
        <v>-3.2320689118932933E-2</v>
      </c>
      <c r="F573" s="429" t="str">
        <f>IFERROR(VLOOKUP(A573,'Oversættelse til tabel'!$A$2:$B$14,2,FALSE),"")</f>
        <v>Ubrugt</v>
      </c>
      <c r="G573" s="103"/>
    </row>
    <row r="574" spans="1:7" x14ac:dyDescent="0.25">
      <c r="A574" s="431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2">
        <f>'Resultat-Produktion &amp; forbrug'!N263</f>
        <v>214327.36252781507</v>
      </c>
      <c r="F574" s="429" t="str">
        <f>IFERROR(VLOOKUP(A574,'Oversættelse til tabel'!$A$2:$B$14,2,FALSE),"")</f>
        <v>Ubrugt</v>
      </c>
      <c r="G574" s="103"/>
    </row>
    <row r="575" spans="1:7" x14ac:dyDescent="0.25">
      <c r="A575" s="431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2">
        <f>'Resultat-Produktion &amp; forbrug'!N264</f>
        <v>408813.02485627594</v>
      </c>
      <c r="F575" s="429" t="str">
        <f>IFERROR(VLOOKUP(A575,'Oversættelse til tabel'!$A$2:$B$14,2,FALSE),"")</f>
        <v>Ubrugt</v>
      </c>
      <c r="G575" s="103"/>
    </row>
    <row r="576" spans="1:7" x14ac:dyDescent="0.25">
      <c r="A576" s="431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2">
        <f>'Resultat-Produktion &amp; forbrug'!N265</f>
        <v>671233.57359918463</v>
      </c>
      <c r="F576" s="429" t="str">
        <f>IFERROR(VLOOKUP(A576,'Oversættelse til tabel'!$A$2:$B$14,2,FALSE),"")</f>
        <v>Ubrugt</v>
      </c>
      <c r="G576" s="103"/>
    </row>
    <row r="577" spans="1:7" x14ac:dyDescent="0.25">
      <c r="A577" s="431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2" t="e">
        <f ca="1">'Resultat-Produktion &amp; forbrug'!N266</f>
        <v>#REF!</v>
      </c>
      <c r="F577" s="429" t="str">
        <f>IFERROR(VLOOKUP(A577,'Oversættelse til tabel'!$A$2:$B$14,2,FALSE),"")</f>
        <v>Ubrugt</v>
      </c>
      <c r="G577" s="103"/>
    </row>
    <row r="578" spans="1:7" x14ac:dyDescent="0.25">
      <c r="A578" s="431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2">
        <f>'Resultat-Produktion &amp; forbrug'!N267</f>
        <v>0</v>
      </c>
      <c r="F578" s="429" t="str">
        <f>IFERROR(VLOOKUP(A578,'Oversættelse til tabel'!$A$2:$B$14,2,FALSE),"")</f>
        <v>Ubrugt</v>
      </c>
      <c r="G578" s="103"/>
    </row>
    <row r="579" spans="1:7" x14ac:dyDescent="0.25">
      <c r="A579" s="431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2">
        <f>'Resultat-Produktion &amp; forbrug'!N268</f>
        <v>-72970.026349509179</v>
      </c>
      <c r="F579" s="429" t="str">
        <f>IFERROR(VLOOKUP(A579,'Oversættelse til tabel'!$A$2:$B$14,2,FALSE),"")</f>
        <v>Ubrugt</v>
      </c>
      <c r="G579" s="103"/>
    </row>
    <row r="580" spans="1:7" x14ac:dyDescent="0.25">
      <c r="A580" s="431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2">
        <f>'Resultat-Produktion &amp; forbrug'!N269</f>
        <v>998320.74630790087</v>
      </c>
      <c r="F580" s="429" t="str">
        <f>IFERROR(VLOOKUP(A580,'Oversættelse til tabel'!$A$2:$B$14,2,FALSE),"")</f>
        <v>Ubrugt</v>
      </c>
      <c r="G580" s="103"/>
    </row>
    <row r="581" spans="1:7" x14ac:dyDescent="0.25">
      <c r="A581" s="431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2">
        <f>'Resultat-Produktion &amp; forbrug'!N270</f>
        <v>-210046.70964768095</v>
      </c>
      <c r="F581" s="429" t="str">
        <f>IFERROR(VLOOKUP(A581,'Oversættelse til tabel'!$A$2:$B$14,2,FALSE),"")</f>
        <v>Ubrugt</v>
      </c>
      <c r="G581" s="103"/>
    </row>
    <row r="582" spans="1:7" x14ac:dyDescent="0.25">
      <c r="A582" s="431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2">
        <f>'Resultat-Produktion &amp; forbrug'!N271</f>
        <v>69865.048763892031</v>
      </c>
      <c r="F582" s="429" t="str">
        <f>IFERROR(VLOOKUP(A582,'Oversættelse til tabel'!$A$2:$B$14,2,FALSE),"")</f>
        <v>Ubrugt</v>
      </c>
      <c r="G582" s="103"/>
    </row>
    <row r="583" spans="1:7" x14ac:dyDescent="0.25">
      <c r="A583" s="431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2">
        <f>'Resultat-Produktion &amp; forbrug'!N272</f>
        <v>-47107.150175456467</v>
      </c>
      <c r="F583" s="429" t="str">
        <f>IFERROR(VLOOKUP(A583,'Oversættelse til tabel'!$A$2:$B$14,2,FALSE),"")</f>
        <v>Ubrugt</v>
      </c>
      <c r="G583" s="103"/>
    </row>
    <row r="584" spans="1:7" x14ac:dyDescent="0.25">
      <c r="A584" s="431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2">
        <f>'Resultat-Produktion &amp; forbrug'!N273</f>
        <v>306756.0551149071</v>
      </c>
      <c r="F584" s="429" t="str">
        <f>IFERROR(VLOOKUP(A584,'Oversættelse til tabel'!$A$2:$B$14,2,FALSE),"")</f>
        <v>Ubrugt</v>
      </c>
      <c r="G584" s="103"/>
    </row>
    <row r="585" spans="1:7" x14ac:dyDescent="0.25">
      <c r="A585" s="431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2">
        <f>'Resultat-Produktion &amp; forbrug'!N274</f>
        <v>0</v>
      </c>
      <c r="F585" s="429" t="str">
        <f>IFERROR(VLOOKUP(A585,'Oversættelse til tabel'!$A$2:$B$14,2,FALSE),"")</f>
        <v>Ubrugt</v>
      </c>
      <c r="G585" s="103"/>
    </row>
    <row r="586" spans="1:7" x14ac:dyDescent="0.25">
      <c r="A586" s="431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2" t="e">
        <f ca="1">'Resultat-Produktion &amp; forbrug'!N275</f>
        <v>#REF!</v>
      </c>
      <c r="F586" s="429" t="str">
        <f>IFERROR(VLOOKUP(A586,'Oversættelse til tabel'!$A$2:$B$14,2,FALSE),"")</f>
        <v>Ubrugt</v>
      </c>
      <c r="G586" s="103"/>
    </row>
    <row r="587" spans="1:7" x14ac:dyDescent="0.25">
      <c r="A587" s="431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2" t="e">
        <f ca="1">'Resultat-Produktion &amp; forbrug'!N276</f>
        <v>#REF!</v>
      </c>
      <c r="F587" s="429" t="str">
        <f>IFERROR(VLOOKUP(A587,'Oversættelse til tabel'!$A$2:$B$14,2,FALSE),"")</f>
        <v>Ubrugt</v>
      </c>
      <c r="G587" s="103"/>
    </row>
    <row r="588" spans="1:7" x14ac:dyDescent="0.25">
      <c r="A588" s="431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2">
        <f>'Resultat-Produktion &amp; forbrug'!N277</f>
        <v>339731.06359710812</v>
      </c>
      <c r="F588" s="429" t="str">
        <f>IFERROR(VLOOKUP(A588,'Oversættelse til tabel'!$A$2:$B$14,2,FALSE),"")</f>
        <v>Ubrugt</v>
      </c>
      <c r="G588" s="103"/>
    </row>
    <row r="589" spans="1:7" x14ac:dyDescent="0.25">
      <c r="A589" s="431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2">
        <f>'Resultat-Produktion &amp; forbrug'!N278</f>
        <v>0</v>
      </c>
      <c r="F589" s="429" t="str">
        <f>IFERROR(VLOOKUP(A589,'Oversættelse til tabel'!$A$2:$B$14,2,FALSE),"")</f>
        <v>Ubrugt</v>
      </c>
      <c r="G589" s="103"/>
    </row>
    <row r="590" spans="1:7" x14ac:dyDescent="0.25">
      <c r="A590" s="431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2">
        <f>'Resultat-Produktion &amp; forbrug'!N279</f>
        <v>30312.252420080491</v>
      </c>
      <c r="F590" s="429" t="str">
        <f>IFERROR(VLOOKUP(A590,'Oversættelse til tabel'!$A$2:$B$14,2,FALSE),"")</f>
        <v>Ubrugt</v>
      </c>
      <c r="G590" s="103"/>
    </row>
    <row r="591" spans="1:7" x14ac:dyDescent="0.25">
      <c r="A591" s="431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2">
        <f>'Resultat-Produktion &amp; forbrug'!N280</f>
        <v>0</v>
      </c>
      <c r="F591" s="429" t="str">
        <f>IFERROR(VLOOKUP(A591,'Oversættelse til tabel'!$A$2:$B$14,2,FALSE),"")</f>
        <v>Ubrugt</v>
      </c>
      <c r="G591" s="103"/>
    </row>
    <row r="592" spans="1:7" x14ac:dyDescent="0.25">
      <c r="A592" s="431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2">
        <f>'Resultat-Produktion &amp; forbrug'!N281</f>
        <v>1298474.9540406957</v>
      </c>
      <c r="F592" s="429" t="str">
        <f>IFERROR(VLOOKUP(A592,'Oversættelse til tabel'!$A$2:$B$14,2,FALSE),"")</f>
        <v>Ubrugt</v>
      </c>
      <c r="G592" s="103"/>
    </row>
    <row r="593" spans="1:7" x14ac:dyDescent="0.25">
      <c r="A593" s="431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2">
        <f>'Resultat-Produktion &amp; forbrug'!N282</f>
        <v>21894.979482137918</v>
      </c>
      <c r="F593" s="429" t="str">
        <f>IFERROR(VLOOKUP(A593,'Oversættelse til tabel'!$A$2:$B$14,2,FALSE),"")</f>
        <v>Ubrugt</v>
      </c>
      <c r="G593" s="103"/>
    </row>
    <row r="594" spans="1:7" x14ac:dyDescent="0.25">
      <c r="A594" s="431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2">
        <f>'Resultat-Produktion &amp; forbrug'!N283</f>
        <v>12947.841322392087</v>
      </c>
      <c r="F594" s="429" t="str">
        <f>IFERROR(VLOOKUP(A594,'Oversættelse til tabel'!$A$2:$B$14,2,FALSE),"")</f>
        <v>Ubrugt</v>
      </c>
      <c r="G594" s="103"/>
    </row>
    <row r="595" spans="1:7" x14ac:dyDescent="0.25">
      <c r="A595" s="431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2">
        <f>'Resultat-Produktion &amp; forbrug'!N284</f>
        <v>2172803.782014261</v>
      </c>
      <c r="F595" s="429" t="str">
        <f>IFERROR(VLOOKUP(A595,'Oversættelse til tabel'!$A$2:$B$14,2,FALSE),"")</f>
        <v>Ubrugt</v>
      </c>
      <c r="G595" s="103"/>
    </row>
    <row r="596" spans="1:7" x14ac:dyDescent="0.25">
      <c r="A596" s="431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2">
        <f>'Resultat-Produktion &amp; forbrug'!N285</f>
        <v>0</v>
      </c>
      <c r="F596" s="429" t="str">
        <f>IFERROR(VLOOKUP(A596,'Oversættelse til tabel'!$A$2:$B$14,2,FALSE),"")</f>
        <v>Ubrugt</v>
      </c>
      <c r="G596" s="103"/>
    </row>
    <row r="597" spans="1:7" x14ac:dyDescent="0.25">
      <c r="A597" s="431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2">
        <f>'Resultat-Produktion &amp; forbrug'!N286</f>
        <v>83709.698034187008</v>
      </c>
      <c r="F597" s="429" t="str">
        <f>IFERROR(VLOOKUP(A597,'Oversættelse til tabel'!$A$2:$B$14,2,FALSE),"")</f>
        <v>Ubrugt</v>
      </c>
      <c r="G597" s="103"/>
    </row>
    <row r="598" spans="1:7" x14ac:dyDescent="0.25">
      <c r="A598" s="431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2">
        <f>'Resultat-Produktion &amp; forbrug'!N287</f>
        <v>36000</v>
      </c>
      <c r="F598" s="429" t="str">
        <f>IFERROR(VLOOKUP(A598,'Oversættelse til tabel'!$A$2:$B$14,2,FALSE),"")</f>
        <v>Ubrugt</v>
      </c>
      <c r="G598" s="103"/>
    </row>
    <row r="599" spans="1:7" x14ac:dyDescent="0.25">
      <c r="A599" s="431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2">
        <f>'Resultat-Produktion &amp; forbrug'!N288</f>
        <v>0</v>
      </c>
      <c r="F599" s="429" t="str">
        <f>IFERROR(VLOOKUP(A599,'Oversættelse til tabel'!$A$2:$B$14,2,FALSE),"")</f>
        <v>Ubrugt</v>
      </c>
      <c r="G599" s="103"/>
    </row>
    <row r="600" spans="1:7" x14ac:dyDescent="0.25">
      <c r="A600" s="431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2" t="e">
        <f ca="1">'Resultat-Produktion &amp; forbrug'!N289</f>
        <v>#REF!</v>
      </c>
      <c r="F600" s="429" t="str">
        <f>IFERROR(VLOOKUP(A600,'Oversættelse til tabel'!$A$2:$B$14,2,FALSE),"")</f>
        <v>Ubrugt</v>
      </c>
      <c r="G600" s="103"/>
    </row>
    <row r="601" spans="1:7" ht="15.75" thickBot="1" x14ac:dyDescent="0.3">
      <c r="A601" s="432" t="s">
        <v>342</v>
      </c>
      <c r="B601" s="425" t="str">
        <f>'Resultat-Produktion &amp; forbrug'!E290</f>
        <v>Østdanmark</v>
      </c>
      <c r="C601" s="425" t="str">
        <f>'Resultat-Produktion &amp; forbrug'!A290</f>
        <v>Træmaterialer</v>
      </c>
      <c r="D601" s="425">
        <f>'Resultat-Produktion &amp; forbrug'!D290</f>
        <v>2050</v>
      </c>
      <c r="E601" s="443" t="e">
        <f ca="1">'Resultat-Produktion &amp; forbrug'!N290</f>
        <v>#REF!</v>
      </c>
      <c r="F601" s="430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8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8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8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8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8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8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8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8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8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8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8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8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8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8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8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8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8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8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8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8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8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8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8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8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8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8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8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8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8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8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8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8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8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8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8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8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8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8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8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8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8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8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8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8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8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8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8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8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8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8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8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8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8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8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8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8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8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8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8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8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8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8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8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8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8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8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8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8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8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8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8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8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8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8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8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8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8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8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8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8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8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8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8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8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8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8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8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8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8" t="e">
        <f ca="1">IF('Forbrug af biomasse'!E90&lt;&gt;"",'Forbrug af biomasse'!E90,"")</f>
        <v>#REF!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8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8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8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8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8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8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8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8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8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8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8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8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8">
        <f>IF('Forbrug af biomasse'!E103&lt;&gt;"",'Forbrug af biomasse'!E103,"")</f>
        <v>13567349.858292963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8">
        <f>IF('Forbrug af biomasse'!E104&lt;&gt;"",'Forbrug af biomasse'!E104,"")</f>
        <v>11685147.040202204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8">
        <f>IF('Forbrug af biomasse'!E105&lt;&gt;"",'Forbrug af biomasse'!E105,"")</f>
        <v>7508.4535219909349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8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8" t="e">
        <f ca="1">IF('Forbrug af biomasse'!E107&lt;&gt;"",'Forbrug af biomasse'!E107,"")</f>
        <v>#REF!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8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8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8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8">
        <f>IF('Forbrug af biomasse'!E111&lt;&gt;"",'Forbrug af biomasse'!E111,"")</f>
        <v>56395.5240148628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8">
        <f>IF('Forbrug af biomasse'!E112&lt;&gt;"",'Forbrug af biomasse'!E112,"")</f>
        <v>2922.545553110308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8">
        <f>IF('Forbrug af biomasse'!E113&lt;&gt;"",'Forbrug af biomasse'!E113,"")</f>
        <v>67038.95730919046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8">
        <f>IF('Forbrug af biomasse'!E114&lt;&gt;"",'Forbrug af biomasse'!E114,"")</f>
        <v>256198.86995640022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8">
        <f>IF('Forbrug af biomasse'!E115&lt;&gt;"",'Forbrug af biomasse'!E115,"")</f>
        <v>22018.622466809651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8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8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8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8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8">
        <f>IF('Forbrug af biomasse'!E120&lt;&gt;"",'Forbrug af biomasse'!E120,"")</f>
        <v>12989062.590821605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8">
        <f>IF('Forbrug af biomasse'!E121&lt;&gt;"",'Forbrug af biomasse'!E121,"")</f>
        <v>11461865.852294842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8">
        <f>IF('Forbrug af biomasse'!E122&lt;&gt;"",'Forbrug af biomasse'!E122,"")</f>
        <v>7753.9785502341792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8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8" t="e">
        <f ca="1">IF('Forbrug af biomasse'!E124&lt;&gt;"",'Forbrug af biomasse'!E124,"")</f>
        <v>#REF!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8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8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8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8">
        <f>IF('Forbrug af biomasse'!E128&lt;&gt;"",'Forbrug af biomasse'!E128,"")</f>
        <v>55765.563352610865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8">
        <f>IF('Forbrug af biomasse'!E129&lt;&gt;"",'Forbrug af biomasse'!E129,"")</f>
        <v>2904.8671673179329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8">
        <f>IF('Forbrug af biomasse'!E130&lt;&gt;"",'Forbrug af biomasse'!E130,"")</f>
        <v>66710.304652357008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8">
        <f>IF('Forbrug af biomasse'!E131&lt;&gt;"",'Forbrug af biomasse'!E131,"")</f>
        <v>254724.42475046791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8">
        <f>IF('Forbrug af biomasse'!E132&lt;&gt;"",'Forbrug af biomasse'!E132,"")</f>
        <v>21875.621442119991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8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8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8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8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8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8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8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8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8" t="e">
        <f ca="1">IF('Forbrug af biomasse'!E141&lt;&gt;"",'Forbrug af biomasse'!E141,"")</f>
        <v>#REF!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8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8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8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8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8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8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8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8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8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8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8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8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8">
        <f>IF('Forbrug af biomasse'!E154&lt;&gt;"",'Forbrug af biomasse'!E154,"")</f>
        <v>1965869.8542385614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8">
        <f>IF('Forbrug af biomasse'!E155&lt;&gt;"",'Forbrug af biomasse'!E155,"")</f>
        <v>830510.25539958803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8">
        <f>IF('Forbrug af biomasse'!E156&lt;&gt;"",'Forbrug af biomasse'!E156,"")</f>
        <v>630.18173263756921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8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8" t="e">
        <f ca="1">IF('Forbrug af biomasse'!E158&lt;&gt;"",'Forbrug af biomasse'!E158,"")</f>
        <v>#REF!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8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8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8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8">
        <f>IF('Forbrug af biomasse'!E162&lt;&gt;"",'Forbrug af biomasse'!E162,"")</f>
        <v>19538.475985137196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8">
        <f>IF('Forbrug af biomasse'!E163&lt;&gt;"",'Forbrug af biomasse'!E163,"")</f>
        <v>863.45444688969167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8">
        <f>IF('Forbrug af biomasse'!E164&lt;&gt;"",'Forbrug af biomasse'!E164,"")</f>
        <v>18638.04269080954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8">
        <f>IF('Forbrug af biomasse'!E165&lt;&gt;"",'Forbrug af biomasse'!E165,"")</f>
        <v>73827.130043599784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8">
        <f>IF('Forbrug af biomasse'!E166&lt;&gt;"",'Forbrug af biomasse'!E166,"")</f>
        <v>6626.3775331903453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8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8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8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8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8">
        <f>IF('Forbrug af biomasse'!E171&lt;&gt;"",'Forbrug af biomasse'!E171,"")</f>
        <v>1882077.6974735428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8">
        <f>IF('Forbrug af biomasse'!E172&lt;&gt;"",'Forbrug af biomasse'!E172,"")</f>
        <v>814640.76605924184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8">
        <f>IF('Forbrug af biomasse'!E173&lt;&gt;"",'Forbrug af biomasse'!E173,"")</f>
        <v>650.78855763169781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8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8" t="e">
        <f ca="1">IF('Forbrug af biomasse'!E175&lt;&gt;"",'Forbrug af biomasse'!E175,"")</f>
        <v>#REF!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8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8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8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8">
        <f>IF('Forbrug af biomasse'!E179&lt;&gt;"",'Forbrug af biomasse'!E179,"")</f>
        <v>20168.436647389117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8">
        <f>IF('Forbrug af biomasse'!E180&lt;&gt;"",'Forbrug af biomasse'!E180,"")</f>
        <v>881.1328326820676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8">
        <f>IF('Forbrug af biomasse'!E181&lt;&gt;"",'Forbrug af biomasse'!E181,"")</f>
        <v>18966.695347643046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8">
        <f>IF('Forbrug af biomasse'!E182&lt;&gt;"",'Forbrug af biomasse'!E182,"")</f>
        <v>75301.575249532107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8">
        <f>IF('Forbrug af biomasse'!E183&lt;&gt;"",'Forbrug af biomasse'!E183,"")</f>
        <v>6769.3785578800062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8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8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8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8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8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8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8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8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8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8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8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8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8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8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8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8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8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8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8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8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8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8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8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8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8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8">
        <f>IF('Forbrug af biomasse'!E209&lt;&gt;"",'Forbrug af biomasse'!E209,"")</f>
        <v>5718311.2555674212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8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8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8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8">
        <f>IF('Forbrug af biomasse'!E213&lt;&gt;"",'Forbrug af biomasse'!E213,"")</f>
        <v>1792000.0223123315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8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8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8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8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8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8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8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8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8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8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8">
        <f>IF('Forbrug af biomasse'!E224&lt;&gt;"",'Forbrug af biomasse'!E224,"")</f>
        <v>5718311.2555674212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8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8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8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8">
        <f>IF('Forbrug af biomasse'!E228&lt;&gt;"",'Forbrug af biomasse'!E228,"")</f>
        <v>1792000.0223123315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8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8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8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8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8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8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8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8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8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8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8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8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8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8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8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8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8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8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8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8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8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8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8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8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8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8">
        <f>IF('Forbrug af biomasse'!E254&lt;&gt;"",'Forbrug af biomasse'!E254,"")</f>
        <v>701872.07302810857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8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8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8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8">
        <f>IF('Forbrug af biomasse'!E258&lt;&gt;"",'Forbrug af biomasse'!E258,"")</f>
        <v>219952.13522212644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8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8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8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8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8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8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8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8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8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8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8">
        <f>IF('Forbrug af biomasse'!E269&lt;&gt;"",'Forbrug af biomasse'!E269,"")</f>
        <v>701872.07302810845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8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8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8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8">
        <f>IF('Forbrug af biomasse'!E273&lt;&gt;"",'Forbrug af biomasse'!E273,"")</f>
        <v>219952.13522212638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8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8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8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8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8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8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8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8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8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8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8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8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8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8" t="e">
        <f ca="1">IF('Forbrug af biomasse'!E287&lt;&gt;"",'Forbrug af biomasse'!E287,"")</f>
        <v>#REF!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8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8" t="e">
        <f ca="1">IF('Forbrug af biomasse'!E289&lt;&gt;"",'Forbrug af biomasse'!E289,"")</f>
        <v>#REF!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8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8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8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8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8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8" t="e">
        <f ca="1">IF('Forbrug af biomasse'!E295&lt;&gt;"",'Forbrug af biomasse'!E295,"")</f>
        <v>#REF!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8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8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8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8" t="e">
        <f ca="1">IF('Forbrug af biomasse'!E299&lt;&gt;"",'Forbrug af biomasse'!E299,"")</f>
        <v>#REF!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8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8" t="e">
        <f ca="1">IF('Forbrug af biomasse'!E301&lt;&gt;"",'Forbrug af biomasse'!E301,"")</f>
        <v>#REF!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8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8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8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8" t="e">
        <f ca="1">IF('Forbrug af biomasse'!E305&lt;&gt;"",'Forbrug af biomasse'!E305,"")</f>
        <v>#REF!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8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8" t="e">
        <f ca="1">IF('Forbrug af biomasse'!E307&lt;&gt;"",'Forbrug af biomasse'!E307,"")</f>
        <v>#REF!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8">
        <f>IF('Forbrug af biomasse'!E308&lt;&gt;"",'Forbrug af biomasse'!E308,"")</f>
        <v>1418895.3547153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8">
        <f>IF('Forbrug af biomasse'!E309&lt;&gt;"",'Forbrug af biomasse'!E309,"")</f>
        <v>118975.23871053761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8">
        <f>IF('Forbrug af biomasse'!E310&lt;&gt;"",'Forbrug af biomasse'!E310,"")</f>
        <v>154113.19774513159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8" t="e">
        <f ca="1">IF('Forbrug af biomasse'!E311&lt;&gt;"",'Forbrug af biomasse'!E311,"")</f>
        <v>#REF!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8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8" t="e">
        <f ca="1">IF('Forbrug af biomasse'!E313&lt;&gt;"",'Forbrug af biomasse'!E313,"")</f>
        <v>#REF!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8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8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8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8" t="e">
        <f ca="1">IF('Forbrug af biomasse'!E317&lt;&gt;"",'Forbrug af biomasse'!E317,"")</f>
        <v>#REF!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8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8" t="e">
        <f ca="1">IF('Forbrug af biomasse'!E319&lt;&gt;"",'Forbrug af biomasse'!E319,"")</f>
        <v>#REF!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8">
        <f>IF('Forbrug af biomasse'!E320&lt;&gt;"",'Forbrug af biomasse'!E320,"")</f>
        <v>664532.04377896746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8">
        <f>IF('Forbrug af biomasse'!E321&lt;&gt;"",'Forbrug af biomasse'!E321,"")</f>
        <v>35370.36927383874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8">
        <f>IF('Forbrug af biomasse'!E322&lt;&gt;"",'Forbrug af biomasse'!E322,"")</f>
        <v>42488.00877346145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8" t="e">
        <f ca="1">IF('Forbrug af biomasse'!E323&lt;&gt;"",'Forbrug af biomasse'!E323,"")</f>
        <v>#REF!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8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8" t="e">
        <f ca="1">IF('Forbrug af biomasse'!E325&lt;&gt;"",'Forbrug af biomasse'!E325,"")</f>
        <v>#REF!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8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8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8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8" t="e">
        <f ca="1">IF('Forbrug af biomasse'!E329&lt;&gt;"",'Forbrug af biomasse'!E329,"")</f>
        <v>#REF!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8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8" t="e">
        <f ca="1">IF('Forbrug af biomasse'!E331&lt;&gt;"",'Forbrug af biomasse'!E331,"")</f>
        <v>#REF!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8">
        <f>IF('Forbrug af biomasse'!E332&lt;&gt;"",'Forbrug af biomasse'!E332,"")</f>
        <v>1226107.8204227064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8">
        <f>IF('Forbrug af biomasse'!E333&lt;&gt;"",'Forbrug af biomasse'!E333,"")</f>
        <v>118611.40079884419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8">
        <f>IF('Forbrug af biomasse'!E334&lt;&gt;"",'Forbrug af biomasse'!E334,"")</f>
        <v>154949.74904422625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8" t="e">
        <f ca="1">IF('Forbrug af biomasse'!E335&lt;&gt;"",'Forbrug af biomasse'!E335,"")</f>
        <v>#REF!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8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8" t="e">
        <f ca="1">IF('Forbrug af biomasse'!E337&lt;&gt;"",'Forbrug af biomasse'!E337,"")</f>
        <v>#REF!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8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8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8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8" t="e">
        <f ca="1">IF('Forbrug af biomasse'!E341&lt;&gt;"",'Forbrug af biomasse'!E341,"")</f>
        <v>#REF!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8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8" t="e">
        <f ca="1">IF('Forbrug af biomasse'!E343&lt;&gt;"",'Forbrug af biomasse'!E343,"")</f>
        <v>#REF!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8">
        <f>IF('Forbrug af biomasse'!E344&lt;&gt;"",'Forbrug af biomasse'!E344,"")</f>
        <v>628148.37928965548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8">
        <f>IF('Forbrug af biomasse'!E345&lt;&gt;"",'Forbrug af biomasse'!E345,"")</f>
        <v>36218.254030130476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8">
        <f>IF('Forbrug af biomasse'!E346&lt;&gt;"",'Forbrug af biomasse'!E346,"")</f>
        <v>43629.687083109289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8" t="e">
        <f ca="1">IF('Forbrug af biomasse'!E347&lt;&gt;"",'Forbrug af biomasse'!E347,"")</f>
        <v>#REF!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8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8" t="e">
        <f ca="1">IF('Forbrug af biomasse'!E349&lt;&gt;"",'Forbrug af biomasse'!E349,"")</f>
        <v>#REF!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8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8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8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8" t="e">
        <f ca="1">IF('Forbrug af biomasse'!E353&lt;&gt;"",'Forbrug af biomasse'!E353,"")</f>
        <v>#REF!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8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8" t="e">
        <f ca="1">IF('Forbrug af biomasse'!E355&lt;&gt;"",'Forbrug af biomasse'!E355,"")</f>
        <v>#REF!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8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8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8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8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8" t="e">
        <f ca="1">IF('Forbrug af biomasse'!E360&lt;&gt;"",'Forbrug af biomasse'!E360,"")</f>
        <v>#REF!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8" t="e">
        <f ca="1">IF('Forbrug af biomasse'!E361&lt;&gt;"",'Forbrug af biomasse'!E361,"")</f>
        <v>#REF!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8">
        <f>IF('Forbrug af biomasse'!E362&lt;&gt;"",'Forbrug af biomasse'!E362,"")</f>
        <v>1507483.3175881065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8">
        <f>IF('Forbrug af biomasse'!E363&lt;&gt;"",'Forbrug af biomasse'!E363,"")</f>
        <v>1298349.6711335778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8">
        <f>IF('Forbrug af biomasse'!E364&lt;&gt;"",'Forbrug af biomasse'!E364,"")</f>
        <v>834.27261355454812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8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8" t="e">
        <f ca="1">IF('Forbrug af biomasse'!E366&lt;&gt;"",'Forbrug af biomasse'!E366,"")</f>
        <v>#REF!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8" t="e">
        <f ca="1">IF('Forbrug af biomasse'!E367&lt;&gt;"",'Forbrug af biomasse'!E367,"")</f>
        <v>#REF!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8">
        <f>IF('Forbrug af biomasse'!E368&lt;&gt;"",'Forbrug af biomasse'!E368,"")</f>
        <v>1443229.1767579557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8">
        <f>IF('Forbrug af biomasse'!E369&lt;&gt;"",'Forbrug af biomasse'!E369,"")</f>
        <v>1273540.6502549821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8">
        <f>IF('Forbrug af biomasse'!E370&lt;&gt;"",'Forbrug af biomasse'!E370,"")</f>
        <v>861.55317224824194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8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8" t="e">
        <f ca="1">IF('Forbrug af biomasse'!E372&lt;&gt;"",'Forbrug af biomasse'!E372,"")</f>
        <v>#REF!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8" t="e">
        <f ca="1">IF('Forbrug af biomasse'!E373&lt;&gt;"",'Forbrug af biomasse'!E373,"")</f>
        <v>#REF!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8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8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8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8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8" t="e">
        <f ca="1">IF('Forbrug af biomasse'!E378&lt;&gt;"",'Forbrug af biomasse'!E378,"")</f>
        <v>#REF!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8" t="e">
        <f ca="1">IF('Forbrug af biomasse'!E379&lt;&gt;"",'Forbrug af biomasse'!E379,"")</f>
        <v>#REF!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8">
        <f>IF('Forbrug af biomasse'!E380&lt;&gt;"",'Forbrug af biomasse'!E380,"")</f>
        <v>218429.98380428454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8">
        <f>IF('Forbrug af biomasse'!E381&lt;&gt;"",'Forbrug af biomasse'!E381,"")</f>
        <v>92278.917266620876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8">
        <f>IF('Forbrug af biomasse'!E382&lt;&gt;"",'Forbrug af biomasse'!E382,"")</f>
        <v>70.020192515285444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8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8" t="e">
        <f ca="1">IF('Forbrug af biomasse'!E384&lt;&gt;"",'Forbrug af biomasse'!E384,"")</f>
        <v>#REF!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8" t="e">
        <f ca="1">IF('Forbrug af biomasse'!E385&lt;&gt;"",'Forbrug af biomasse'!E385,"")</f>
        <v>#REF!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8">
        <f>IF('Forbrug af biomasse'!E386&lt;&gt;"",'Forbrug af biomasse'!E386,"")</f>
        <v>209119.74416372692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8">
        <f>IF('Forbrug af biomasse'!E387&lt;&gt;"",'Forbrug af biomasse'!E387,"")</f>
        <v>90515.640673249072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8">
        <f>IF('Forbrug af biomasse'!E388&lt;&gt;"",'Forbrug af biomasse'!E388,"")</f>
        <v>72.309839736855295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8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8" t="e">
        <f ca="1">IF('Forbrug af biomasse'!E390&lt;&gt;"",'Forbrug af biomasse'!E390,"")</f>
        <v>#REF!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8" t="e">
        <f ca="1">IF('Forbrug af biomasse'!E391&lt;&gt;"",'Forbrug af biomasse'!E391,"")</f>
        <v>#REF!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8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8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8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8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8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8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8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8">
        <f>IF('Forbrug af biomasse'!E399&lt;&gt;"",'Forbrug af biomasse'!E399,"")</f>
        <v>371797.62097043003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8">
        <f>IF('Forbrug af biomasse'!E400&lt;&gt;"",'Forbrug af biomasse'!E400,"")</f>
        <v>370660.6274963881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8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8">
        <f>IF('Forbrug af biomasse'!E402&lt;&gt;"",'Forbrug af biomasse'!E402,"")</f>
        <v>110532.40398074606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8">
        <f>IF('Forbrug af biomasse'!E403&lt;&gt;"",'Forbrug af biomasse'!E403,"")</f>
        <v>113182.04384415773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8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8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8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8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8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8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8" t="e">
        <f ca="1">IF('Forbrug af biomasse'!E410&lt;&gt;"",'Forbrug af biomasse'!E410,"")</f>
        <v>#REF!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8" t="e">
        <f ca="1">IF('Forbrug af biomasse'!E411&lt;&gt;"",'Forbrug af biomasse'!E411,"")</f>
        <v>#REF!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8" t="e">
        <f ca="1">IF('Forbrug af biomasse'!E412&lt;&gt;"",'Forbrug af biomasse'!E412,"")</f>
        <v>#REF!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8" t="e">
        <f ca="1">IF('Forbrug af biomasse'!E413&lt;&gt;"",'Forbrug af biomasse'!E413,"")</f>
        <v>#REF!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8" t="e">
        <f ca="1">IF('Forbrug af biomasse'!E414&lt;&gt;"",'Forbrug af biomasse'!E414,"")</f>
        <v>#REF!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8" t="e">
        <f ca="1">IF('Forbrug af biomasse'!E415&lt;&gt;"",'Forbrug af biomasse'!E415,"")</f>
        <v>#REF!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8" t="e">
        <f ca="1">IF('Forbrug af biomasse'!E416&lt;&gt;"",'Forbrug af biomasse'!E416,"")</f>
        <v>#REF!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8" t="e">
        <f ca="1">IF('Forbrug af biomasse'!E417&lt;&gt;"",'Forbrug af biomasse'!E417,"")</f>
        <v>#REF!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8" t="e">
        <f ca="1">IF('Forbrug af biomasse'!E418&lt;&gt;"",'Forbrug af biomasse'!E418,"")</f>
        <v>#REF!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8" t="e">
        <f ca="1">IF('Forbrug af biomasse'!E419&lt;&gt;"",'Forbrug af biomasse'!E419,"")</f>
        <v>#REF!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8" t="e">
        <f ca="1">IF('Forbrug af biomasse'!E420&lt;&gt;"",'Forbrug af biomasse'!E420,"")</f>
        <v>#REF!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8" t="e">
        <f ca="1">IF('Forbrug af biomasse'!E421&lt;&gt;"",'Forbrug af biomasse'!E421,"")</f>
        <v>#REF!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8" t="e">
        <f ca="1">IF('Forbrug af biomasse'!E422&lt;&gt;"",'Forbrug af biomasse'!E422,"")</f>
        <v>#REF!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8" t="e">
        <f ca="1">IF('Forbrug af biomasse'!E423&lt;&gt;"",'Forbrug af biomasse'!E423,"")</f>
        <v>#REF!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8" t="e">
        <f ca="1">IF('Forbrug af biomasse'!E424&lt;&gt;"",'Forbrug af biomasse'!E424,"")</f>
        <v>#REF!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8" t="e">
        <f ca="1">IF('Forbrug af biomasse'!E425&lt;&gt;"",'Forbrug af biomasse'!E425,"")</f>
        <v>#REF!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8" t="e">
        <f ca="1">IF('Forbrug af biomasse'!E426&lt;&gt;"",'Forbrug af biomasse'!E426,"")</f>
        <v>#REF!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8" t="e">
        <f ca="1">IF('Forbrug af biomasse'!E427&lt;&gt;"",'Forbrug af biomasse'!E427,"")</f>
        <v>#REF!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8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8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8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8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8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8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8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8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8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8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8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8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8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8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8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8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8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8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8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8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8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8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8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8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8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8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8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8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8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8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8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8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8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8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8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8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8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8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8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8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8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8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8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8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8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8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8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8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8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8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8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8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8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8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8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8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8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8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8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8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8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8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8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8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8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8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8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8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8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8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8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8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8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8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8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8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8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8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8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8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8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8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8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8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8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8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8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8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8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8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8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8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8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8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8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8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8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8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8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8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8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8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8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8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8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8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8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8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8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8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8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8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8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8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8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8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8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8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8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8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8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8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8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8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8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8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8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8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8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8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8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8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8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8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8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8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8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8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8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8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8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8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8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8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8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8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8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8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8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8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8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8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8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8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8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8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8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8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8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8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8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8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8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8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8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8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8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8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8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8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8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8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8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8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8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8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8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8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8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8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8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8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8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8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8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8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8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8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8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8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8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8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8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8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8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8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8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8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8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8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8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8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8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8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8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8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8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8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8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8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8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8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8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8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8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8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8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8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8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8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8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8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8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8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8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8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8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8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8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8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8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8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8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8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8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8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8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8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8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8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8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8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8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8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8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8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8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8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8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8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8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8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8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8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8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8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8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8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8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8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8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8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8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8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8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8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8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8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8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8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8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8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8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8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8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8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8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8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8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 t="e">
        <f ca="1">SUMIFS('Forbrug af biomasse'!E:E,'Forbrug af biomasse'!F:F,"",'Forbrug af biomasse'!B:B,Restprodukter!$B5,'Forbrug af biomasse'!C:C,Restprodukter!$A5,'Forbrug af biomasse'!D:D,Restprodukter!$C5)</f>
        <v>#REF!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 t="e">
        <f t="shared" ca="1" si="2"/>
        <v>#REF!</v>
      </c>
      <c r="G5" t="e">
        <f t="shared" ca="1" si="3"/>
        <v>#REF!</v>
      </c>
      <c r="H5" t="e">
        <f t="shared" ca="1" si="1"/>
        <v>#REF!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 t="e">
        <f ca="1">SUMIFS('Forbrug af biomasse'!E:E,'Forbrug af biomasse'!F:F,"",'Forbrug af biomasse'!B:B,Restprodukter!$B7,'Forbrug af biomasse'!C:C,Restprodukter!$A7,'Forbrug af biomasse'!D:D,Restprodukter!$C7)</f>
        <v>#REF!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0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 t="e">
        <f ca="1">SUMIFS('Forbrug af biomasse'!E:E,'Forbrug af biomasse'!F:F,"",'Forbrug af biomasse'!B:B,Restprodukter!$B11,'Forbrug af biomasse'!C:C,Restprodukter!$A11,'Forbrug af biomasse'!D:D,Restprodukter!$C11)</f>
        <v>#REF!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243126.21417966046</v>
      </c>
      <c r="F11" t="e">
        <f t="shared" ca="1" si="2"/>
        <v>#REF!</v>
      </c>
      <c r="G11" t="e">
        <f t="shared" ca="1" si="3"/>
        <v>#REF!</v>
      </c>
      <c r="H11" t="e">
        <f t="shared" ca="1" si="1"/>
        <v>#REF!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 t="e">
        <f ca="1">SUMIFS('Forbrug af biomasse'!E:E,'Forbrug af biomasse'!F:F,"",'Forbrug af biomasse'!B:B,Restprodukter!$B13,'Forbrug af biomasse'!C:C,Restprodukter!$A13,'Forbrug af biomasse'!D:D,Restprodukter!$C13)</f>
        <v>#REF!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0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1556456.3715815849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2975351.7262968849</v>
      </c>
      <c r="F14">
        <f>E14-D14</f>
        <v>1418895.3547153</v>
      </c>
      <c r="G14">
        <f t="shared" si="3"/>
        <v>1418895.3547153</v>
      </c>
      <c r="H14">
        <f t="shared" si="1"/>
        <v>664532.04377896746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 t="e">
        <f ca="1">SUMIFS('Forbrug af biomasse'!E:E,'Forbrug af biomasse'!F:F,"",'Forbrug af biomasse'!B:B,Restprodukter!$B17,'Forbrug af biomasse'!C:C,Restprodukter!$A17,'Forbrug af biomasse'!D:D,Restprodukter!$C17)</f>
        <v>#REF!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842656.55030551134</v>
      </c>
      <c r="F17" t="e">
        <f t="shared" ca="1" si="2"/>
        <v>#REF!</v>
      </c>
      <c r="G17" t="e">
        <f t="shared" ca="1" si="3"/>
        <v>#REF!</v>
      </c>
      <c r="H17" t="e">
        <f t="shared" ca="1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 t="e">
        <f ca="1">SUMIFS('Forbrug af biomasse'!E:E,'Forbrug af biomasse'!F:F,"",'Forbrug af biomasse'!B:B,Restprodukter!$B19,'Forbrug af biomasse'!C:C,Restprodukter!$A19,'Forbrug af biomasse'!D:D,Restprodukter!$C19)</f>
        <v>#REF!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0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217948.78362142248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882480.82740038994</v>
      </c>
      <c r="F20">
        <f t="shared" si="2"/>
        <v>664532.04377896746</v>
      </c>
      <c r="G20">
        <f t="shared" si="3"/>
        <v>664532.04377896746</v>
      </c>
      <c r="H20">
        <f t="shared" si="1"/>
        <v>1418895.3547153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 t="e">
        <f ca="1">SUMIFS('Forbrug af biomasse'!E:E,'Forbrug af biomasse'!F:F,"",'Forbrug af biomasse'!B:B,Restprodukter!$B23,'Forbrug af biomasse'!C:C,Restprodukter!$A23,'Forbrug af biomasse'!D:D,Restprodukter!$C23)</f>
        <v>#REF!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246649.6259124628</v>
      </c>
      <c r="F23" t="e">
        <f t="shared" ca="1" si="2"/>
        <v>#REF!</v>
      </c>
      <c r="G23" t="e">
        <f t="shared" ca="1" si="3"/>
        <v>#REF!</v>
      </c>
      <c r="H23" t="e">
        <f t="shared" ca="1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 t="e">
        <f ca="1">SUMIFS('Forbrug af biomasse'!E:E,'Forbrug af biomasse'!F:F,"",'Forbrug af biomasse'!B:B,Restprodukter!$B25,'Forbrug af biomasse'!C:C,Restprodukter!$A25,'Forbrug af biomasse'!D:D,Restprodukter!$C25)</f>
        <v>#REF!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0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1552864.9624956532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2778972.7829183596</v>
      </c>
      <c r="F26">
        <f t="shared" si="2"/>
        <v>1226107.8204227064</v>
      </c>
      <c r="G26">
        <f t="shared" si="3"/>
        <v>1226107.8204227064</v>
      </c>
      <c r="H26">
        <f t="shared" si="1"/>
        <v>628148.37928965548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 t="e">
        <f ca="1">SUMIFS('Forbrug af biomasse'!E:E,'Forbrug af biomasse'!F:F,"",'Forbrug af biomasse'!B:B,Restprodukter!$B29,'Forbrug af biomasse'!C:C,Restprodukter!$A29,'Forbrug af biomasse'!D:D,Restprodukter!$C29)</f>
        <v>#REF!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817740.05473897781</v>
      </c>
      <c r="F29" t="e">
        <f t="shared" ca="1" si="2"/>
        <v>#REF!</v>
      </c>
      <c r="G29" t="e">
        <f t="shared" ca="1" si="3"/>
        <v>#REF!</v>
      </c>
      <c r="H29" t="e">
        <f t="shared" ca="1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 t="e">
        <f ca="1">SUMIFS('Forbrug af biomasse'!E:E,'Forbrug af biomasse'!F:F,"",'Forbrug af biomasse'!B:B,Restprodukter!$B31,'Forbrug af biomasse'!C:C,Restprodukter!$A31,'Forbrug af biomasse'!D:D,Restprodukter!$C31)</f>
        <v>#REF!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0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218120.30908923439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846268.68837888993</v>
      </c>
      <c r="F32">
        <f t="shared" si="2"/>
        <v>628148.37928965548</v>
      </c>
      <c r="G32">
        <f t="shared" si="3"/>
        <v>628148.37928965548</v>
      </c>
      <c r="H32">
        <f t="shared" si="1"/>
        <v>1226107.8204227064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 t="e">
        <f ca="1">SUMIFS('Forbrug af biomasse'!E:E,'Forbrug af biomasse'!F:F,"",'Forbrug af biomasse'!B:B,Restprodukter!$B35,'Forbrug af biomasse'!C:C,Restprodukter!$A35,'Forbrug af biomasse'!D:D,Restprodukter!$C35)</f>
        <v>#REF!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239356.44779819209</v>
      </c>
      <c r="F35" t="e">
        <f t="shared" ca="1" si="2"/>
        <v>#REF!</v>
      </c>
      <c r="G35" t="e">
        <f t="shared" ca="1" si="3"/>
        <v>#REF!</v>
      </c>
      <c r="H35" t="e">
        <f t="shared" ca="1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 t="e">
        <f ca="1">SUMIFS('Forbrug af biomasse'!E:E,'Forbrug af biomasse'!F:F,"",'Forbrug af biomasse'!B:B,Restprodukter!$B37,'Forbrug af biomasse'!C:C,Restprodukter!$A37,'Forbrug af biomasse'!D:D,Restprodukter!$C37)</f>
        <v>#REF!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0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5145870223.27917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5145870223.27917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272903091.78984386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272903091.78984386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9057121.1567869652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8955949.4744293038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278810.84576672339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3435746.5620960109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162808198.29951555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155868751.08985925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-172679.80266881373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-165319.5936172425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164760573.26685107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161612308.51735726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-343851.28205095965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-337280.93060774158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98360.741138081241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101577.11900806775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25619886.995640021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1664607.8584908096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Vestdanmark'!H$3:H$504,'Resultater - Vestdanmark'!$F$3:$F$504,"Gødning",'Resultater - Vestdanmark'!$A$3:$A$504,"&lt;&gt;Gødning")-SUM(H475:H479)</f>
        <v>#REF!</v>
      </c>
      <c r="I480" s="282" t="e">
        <f ca="1">-SUMIFS('Resultater - Vestdanmark'!I$3:I$504,'Resultater - Vestdanmark'!$F$3:$F$504,"Gødning",'Resultater - Vestdanmark'!$A$3:$A$504,"&lt;&gt;Gødning")-SUM(I475:I479)</f>
        <v>#REF!</v>
      </c>
      <c r="J480" s="283" t="e">
        <f ca="1"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14.665427601834702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12.67281298278723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4.1641333548688158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2.8356828385104209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8" t="e">
        <f ca="1">SUMIF($F$3:$F$494,"Bioaffald",H3:H494)</f>
        <v>#REF!</v>
      </c>
      <c r="N4" s="168" t="e">
        <f ca="1">SUMIF($F$3:$F$494,"Bioaffald",I3:I494)</f>
        <v>#REF!</v>
      </c>
      <c r="O4" s="168" t="e">
        <f ca="1"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 t="e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 t="e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 t="e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 t="e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 t="e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 t="e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 t="e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 t="e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 t="e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 t="e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 t="e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 t="e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 t="e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 t="e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 t="e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 t="e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 t="e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 t="e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 t="e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 t="e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 t="e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 t="e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 t="e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 t="e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 t="e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 t="e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 t="e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 t="e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 t="e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 t="e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 t="e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 t="e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 t="e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 t="e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 t="e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 t="e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 t="e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 t="e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 t="e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 t="e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 t="e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 t="e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 ca="1">SUMIFS(H3:H424,$F$3:$F$424,$D$425)*H423/SUM(H423:H424)</f>
        <v>#REF!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631610005.0745101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631610005.07450998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33496438.058321703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33496438.058321696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3137879.2432130338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3239050.9255706919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82373.554233276591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955199.68790398887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23590438.250862736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-25020.805245542317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11710194.60113419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-24438.889394640995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8255.3806975521566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7382713.0043599783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500954.14150919009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Østdanmark'!H$3:H$504,'Resultater - Østdanmark'!$F$3:$F$504,"Gødning",'Resultater - Østdanmark'!$A$3:$A$504,"&lt;&gt;Gødning")-SUM(H475:H479)</f>
        <v>#REF!</v>
      </c>
      <c r="I480" s="282" t="e">
        <f ca="1">-SUMIFS('Resultater - Østdanmark'!I$3:I$504,'Resultater - Østdanmark'!$F$3:$F$504,"Gødning",'Resultater - Østdanmark'!$A$3:$A$504,"&lt;&gt;Gødning")-SUM(I475:I479)</f>
        <v>#REF!</v>
      </c>
      <c r="J480" s="283" t="e">
        <f ca="1"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6.8684745106485678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6.4924200005789992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1.2379629245843558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0.78177936143169058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 t="e">
        <f ca="1">SUMIF($F$3:$F$509,$L$3,H$3:H$509)</f>
        <v>#REF!</v>
      </c>
      <c r="N3" s="98" t="e">
        <f ca="1">SUMIF($F$3:$F$509,$L$3,I$3:I$509)</f>
        <v>#REF!</v>
      </c>
      <c r="O3" s="98" t="e">
        <f ca="1"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 t="e">
        <f ca="1">'Resultater - Vestdanmark'!H4+'Resultater - Østdanmark'!H4</f>
        <v>#REF!</v>
      </c>
      <c r="I4" s="276" t="e">
        <f ca="1">'Resultater - Vestdanmark'!I4+'Resultater - Østdanmark'!I4</f>
        <v>#REF!</v>
      </c>
      <c r="J4" s="277" t="e">
        <f ca="1">'Resultater - Vestdanmark'!J4+'Resultater - Østdanmark'!J4</f>
        <v>#REF!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 t="e">
        <f ca="1">'Resultater - Vestdanmark'!H15+'Resultater - Østdanmark'!H15</f>
        <v>#REF!</v>
      </c>
      <c r="I15" s="276" t="e">
        <f ca="1">'Resultater - Vestdanmark'!I15+'Resultater - Østdanmark'!I15</f>
        <v>#REF!</v>
      </c>
      <c r="J15" s="277" t="e">
        <f ca="1"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 t="e">
        <f ca="1">'Resultater - Vestdanmark'!H16+'Resultater - Østdanmark'!H16</f>
        <v>#REF!</v>
      </c>
      <c r="I16" s="276" t="e">
        <f ca="1">'Resultater - Vestdanmark'!I16+'Resultater - Østdanmark'!I16</f>
        <v>#REF!</v>
      </c>
      <c r="J16" s="277" t="e">
        <f ca="1"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 t="e">
        <f ca="1">'Resultater - Vestdanmark'!H17+'Resultater - Østdanmark'!H17</f>
        <v>#REF!</v>
      </c>
      <c r="I17" s="276" t="e">
        <f ca="1">'Resultater - Vestdanmark'!I17+'Resultater - Østdanmark'!I17</f>
        <v>#REF!</v>
      </c>
      <c r="J17" s="277" t="e">
        <f ca="1">'Resultater - Vestdanmark'!J17+'Resultater - Østdanmark'!J17</f>
        <v>#REF!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 t="e">
        <f ca="1">'Resultater - Vestdanmark'!H18+'Resultater - Østdanmark'!H18</f>
        <v>#REF!</v>
      </c>
      <c r="I18" s="276" t="e">
        <f ca="1">'Resultater - Vestdanmark'!I18+'Resultater - Østdanmark'!I18</f>
        <v>#REF!</v>
      </c>
      <c r="J18" s="277" t="e">
        <f ca="1"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 t="e">
        <f ca="1">'Resultater - Vestdanmark'!H19+'Resultater - Østdanmark'!H19</f>
        <v>#REF!</v>
      </c>
      <c r="I19" s="276" t="e">
        <f ca="1">'Resultater - Vestdanmark'!I19+'Resultater - Østdanmark'!I19</f>
        <v>#REF!</v>
      </c>
      <c r="J19" s="277" t="e">
        <f ca="1"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 t="e">
        <f ca="1">'Resultater - Vestdanmark'!H20+'Resultater - Østdanmark'!H20</f>
        <v>#REF!</v>
      </c>
      <c r="I20" s="276" t="e">
        <f ca="1">'Resultater - Vestdanmark'!I20+'Resultater - Østdanmark'!I20</f>
        <v>#REF!</v>
      </c>
      <c r="J20" s="277" t="e">
        <f ca="1"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 t="e">
        <f ca="1">'Resultater - Vestdanmark'!H21+'Resultater - Østdanmark'!H21</f>
        <v>#REF!</v>
      </c>
      <c r="I21" s="276" t="e">
        <f ca="1">'Resultater - Vestdanmark'!I21+'Resultater - Østdanmark'!I21</f>
        <v>#REF!</v>
      </c>
      <c r="J21" s="277" t="e">
        <f ca="1">'Resultater - Vestdanmark'!J21+'Resultater - Østdanmark'!J21</f>
        <v>#REF!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 t="e">
        <f ca="1">'Resultater - Vestdanmark'!H22+'Resultater - Østdanmark'!H22</f>
        <v>#REF!</v>
      </c>
      <c r="I22" s="276" t="e">
        <f ca="1">'Resultater - Vestdanmark'!I22+'Resultater - Østdanmark'!I22</f>
        <v>#REF!</v>
      </c>
      <c r="J22" s="277" t="e">
        <f ca="1"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 t="e">
        <f ca="1">'Resultater - Vestdanmark'!H23+'Resultater - Østdanmark'!H23</f>
        <v>#REF!</v>
      </c>
      <c r="I23" s="276" t="e">
        <f ca="1">'Resultater - Vestdanmark'!I23+'Resultater - Østdanmark'!I23</f>
        <v>#REF!</v>
      </c>
      <c r="J23" s="277" t="e">
        <f ca="1"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 t="e">
        <f ca="1">'Resultater - Vestdanmark'!H24+'Resultater - Østdanmark'!H24</f>
        <v>#REF!</v>
      </c>
      <c r="I24" s="276" t="e">
        <f ca="1">'Resultater - Vestdanmark'!I24+'Resultater - Østdanmark'!I24</f>
        <v>#REF!</v>
      </c>
      <c r="J24" s="277" t="e">
        <f ca="1"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 t="e">
        <f ca="1">'Resultater - Vestdanmark'!H25+'Resultater - Østdanmark'!H25</f>
        <v>#REF!</v>
      </c>
      <c r="I25" s="276" t="e">
        <f ca="1">'Resultater - Vestdanmark'!I25+'Resultater - Østdanmark'!I25</f>
        <v>#REF!</v>
      </c>
      <c r="J25" s="277" t="e">
        <f ca="1">'Resultater - Vestdanmark'!J25+'Resultater - Østdanmark'!J25</f>
        <v>#REF!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 t="e">
        <f ca="1">'Resultater - Vestdanmark'!H26+'Resultater - Østdanmark'!H26</f>
        <v>#REF!</v>
      </c>
      <c r="I26" s="276" t="e">
        <f ca="1">'Resultater - Vestdanmark'!I26+'Resultater - Østdanmark'!I26</f>
        <v>#REF!</v>
      </c>
      <c r="J26" s="277" t="e">
        <f ca="1"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 t="e">
        <f ca="1">'Resultater - Vestdanmark'!H27+'Resultater - Østdanmark'!H27</f>
        <v>#REF!</v>
      </c>
      <c r="I27" s="276" t="e">
        <f ca="1">'Resultater - Vestdanmark'!I27+'Resultater - Østdanmark'!I27</f>
        <v>#REF!</v>
      </c>
      <c r="J27" s="277" t="e">
        <f ca="1"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 t="e">
        <f ca="1">'Resultater - Vestdanmark'!H28+'Resultater - Østdanmark'!H28</f>
        <v>#REF!</v>
      </c>
      <c r="I28" s="276" t="e">
        <f ca="1">'Resultater - Vestdanmark'!I28+'Resultater - Østdanmark'!I28</f>
        <v>#REF!</v>
      </c>
      <c r="J28" s="277" t="e">
        <f ca="1"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 t="e">
        <f ca="1">'Resultater - Vestdanmark'!H29+'Resultater - Østdanmark'!H29</f>
        <v>#REF!</v>
      </c>
      <c r="I29" s="276" t="e">
        <f ca="1">'Resultater - Vestdanmark'!I29+'Resultater - Østdanmark'!I29</f>
        <v>#REF!</v>
      </c>
      <c r="J29" s="277" t="e">
        <f ca="1">'Resultater - Vestdanmark'!J29+'Resultater - Østdanmark'!J29</f>
        <v>#REF!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 t="e">
        <f ca="1">'Resultater - Vestdanmark'!H30+'Resultater - Østdanmark'!H30</f>
        <v>#REF!</v>
      </c>
      <c r="I30" s="276" t="e">
        <f ca="1">'Resultater - Vestdanmark'!I30+'Resultater - Østdanmark'!I30</f>
        <v>#REF!</v>
      </c>
      <c r="J30" s="277" t="e">
        <f ca="1"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 t="e">
        <f ca="1">'Resultater - Vestdanmark'!H31+'Resultater - Østdanmark'!H31</f>
        <v>#REF!</v>
      </c>
      <c r="I31" s="276" t="e">
        <f ca="1">'Resultater - Vestdanmark'!I31+'Resultater - Østdanmark'!I31</f>
        <v>#REF!</v>
      </c>
      <c r="J31" s="277" t="e">
        <f ca="1"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 t="e">
        <f ca="1">'Resultater - Vestdanmark'!H32+'Resultater - Østdanmark'!H32</f>
        <v>#REF!</v>
      </c>
      <c r="I32" s="276" t="e">
        <f ca="1">'Resultater - Vestdanmark'!I32+'Resultater - Østdanmark'!I32</f>
        <v>#REF!</v>
      </c>
      <c r="J32" s="277" t="e">
        <f ca="1"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 t="e">
        <f ca="1">'Resultater - Vestdanmark'!H33+'Resultater - Østdanmark'!H33</f>
        <v>#REF!</v>
      </c>
      <c r="I33" s="276" t="e">
        <f ca="1">'Resultater - Vestdanmark'!I33+'Resultater - Østdanmark'!I33</f>
        <v>#REF!</v>
      </c>
      <c r="J33" s="277" t="e">
        <f ca="1">'Resultater - Vestdanmark'!J33+'Resultater - Østdanmark'!J33</f>
        <v>#REF!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 t="e">
        <f ca="1">'Resultater - Vestdanmark'!H34+'Resultater - Østdanmark'!H34</f>
        <v>#REF!</v>
      </c>
      <c r="I34" s="276" t="e">
        <f ca="1">'Resultater - Vestdanmark'!I34+'Resultater - Østdanmark'!I34</f>
        <v>#REF!</v>
      </c>
      <c r="J34" s="277" t="e">
        <f ca="1"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 t="e">
        <f ca="1">'Resultater - Vestdanmark'!H35+'Resultater - Østdanmark'!H35</f>
        <v>#REF!</v>
      </c>
      <c r="I35" s="276" t="e">
        <f ca="1">'Resultater - Vestdanmark'!I35+'Resultater - Østdanmark'!I35</f>
        <v>#REF!</v>
      </c>
      <c r="J35" s="277" t="e">
        <f ca="1"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 t="e">
        <f ca="1">'Resultater - Vestdanmark'!H36+'Resultater - Østdanmark'!H36</f>
        <v>#REF!</v>
      </c>
      <c r="I36" s="276" t="e">
        <f ca="1">'Resultater - Vestdanmark'!I36+'Resultater - Østdanmark'!I36</f>
        <v>#REF!</v>
      </c>
      <c r="J36" s="277" t="e">
        <f ca="1"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 t="e">
        <f ca="1">'Resultater - Vestdanmark'!H37+'Resultater - Østdanmark'!H37</f>
        <v>#REF!</v>
      </c>
      <c r="I37" s="276" t="e">
        <f ca="1">'Resultater - Vestdanmark'!I37+'Resultater - Østdanmark'!I37</f>
        <v>#REF!</v>
      </c>
      <c r="J37" s="277" t="e">
        <f ca="1">'Resultater - Vestdanmark'!J37+'Resultater - Østdanmark'!J37</f>
        <v>#REF!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 t="e">
        <f ca="1">'Resultater - Vestdanmark'!H38+'Resultater - Østdanmark'!H38</f>
        <v>#REF!</v>
      </c>
      <c r="I38" s="276" t="e">
        <f ca="1">'Resultater - Vestdanmark'!I38+'Resultater - Østdanmark'!I38</f>
        <v>#REF!</v>
      </c>
      <c r="J38" s="277" t="e">
        <f ca="1"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 t="e">
        <f ca="1">'Resultater - Vestdanmark'!H39+'Resultater - Østdanmark'!H39</f>
        <v>#REF!</v>
      </c>
      <c r="I39" s="276" t="e">
        <f ca="1">'Resultater - Vestdanmark'!I39+'Resultater - Østdanmark'!I39</f>
        <v>#REF!</v>
      </c>
      <c r="J39" s="277" t="e">
        <f ca="1"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 t="e">
        <f ca="1">'Resultater - Vestdanmark'!H40+'Resultater - Østdanmark'!H40</f>
        <v>#REF!</v>
      </c>
      <c r="I40" s="276" t="e">
        <f ca="1">'Resultater - Vestdanmark'!I40+'Resultater - Østdanmark'!I40</f>
        <v>#REF!</v>
      </c>
      <c r="J40" s="277" t="e">
        <f ca="1"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 t="e">
        <f ca="1">'Resultater - Vestdanmark'!H41+'Resultater - Østdanmark'!H41</f>
        <v>#REF!</v>
      </c>
      <c r="I41" s="276" t="e">
        <f ca="1">'Resultater - Vestdanmark'!I41+'Resultater - Østdanmark'!I41</f>
        <v>#REF!</v>
      </c>
      <c r="J41" s="277" t="e">
        <f ca="1">'Resultater - Vestdanmark'!J41+'Resultater - Østdanmark'!J41</f>
        <v>#REF!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 t="e">
        <f ca="1">'Resultater - Vestdanmark'!H42+'Resultater - Østdanmark'!H42</f>
        <v>#REF!</v>
      </c>
      <c r="I42" s="276" t="e">
        <f ca="1">'Resultater - Vestdanmark'!I42+'Resultater - Østdanmark'!I42</f>
        <v>#REF!</v>
      </c>
      <c r="J42" s="277" t="e">
        <f ca="1"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 t="e">
        <f ca="1">'Resultater - Vestdanmark'!H43+'Resultater - Østdanmark'!H43</f>
        <v>#REF!</v>
      </c>
      <c r="I43" s="276" t="e">
        <f ca="1">'Resultater - Vestdanmark'!I43+'Resultater - Østdanmark'!I43</f>
        <v>#REF!</v>
      </c>
      <c r="J43" s="277" t="e">
        <f ca="1"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 t="e">
        <f ca="1">'Resultater - Vestdanmark'!H44+'Resultater - Østdanmark'!H44</f>
        <v>#REF!</v>
      </c>
      <c r="I44" s="276" t="e">
        <f ca="1">'Resultater - Vestdanmark'!I44+'Resultater - Østdanmark'!I44</f>
        <v>#REF!</v>
      </c>
      <c r="J44" s="277" t="e">
        <f ca="1"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 t="e">
        <f ca="1">'Resultater - Vestdanmark'!H45+'Resultater - Østdanmark'!H45</f>
        <v>#REF!</v>
      </c>
      <c r="I45" s="276" t="e">
        <f ca="1">'Resultater - Vestdanmark'!I45+'Resultater - Østdanmark'!I45</f>
        <v>#REF!</v>
      </c>
      <c r="J45" s="277" t="e">
        <f ca="1">'Resultater - Vestdanmark'!J45+'Resultater - Østdanmark'!J45</f>
        <v>#REF!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 t="e">
        <f ca="1">'Resultater - Vestdanmark'!H46+'Resultater - Østdanmark'!H46</f>
        <v>#REF!</v>
      </c>
      <c r="I46" s="276" t="e">
        <f ca="1">'Resultater - Vestdanmark'!I46+'Resultater - Østdanmark'!I46</f>
        <v>#REF!</v>
      </c>
      <c r="J46" s="277" t="e">
        <f ca="1"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 t="e">
        <f ca="1">'Resultater - Vestdanmark'!H47+'Resultater - Østdanmark'!H47</f>
        <v>#REF!</v>
      </c>
      <c r="I47" s="276" t="e">
        <f ca="1">'Resultater - Vestdanmark'!I47+'Resultater - Østdanmark'!I47</f>
        <v>#REF!</v>
      </c>
      <c r="J47" s="277" t="e">
        <f ca="1"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 t="e">
        <f ca="1">'Resultater - Vestdanmark'!H48+'Resultater - Østdanmark'!H48</f>
        <v>#REF!</v>
      </c>
      <c r="I48" s="276" t="e">
        <f ca="1">'Resultater - Vestdanmark'!I48+'Resultater - Østdanmark'!I48</f>
        <v>#REF!</v>
      </c>
      <c r="J48" s="277" t="e">
        <f ca="1"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 t="e">
        <f ca="1">'Resultater - Vestdanmark'!H49+'Resultater - Østdanmark'!H49</f>
        <v>#REF!</v>
      </c>
      <c r="I49" s="276" t="e">
        <f ca="1">'Resultater - Vestdanmark'!I49+'Resultater - Østdanmark'!I49</f>
        <v>#REF!</v>
      </c>
      <c r="J49" s="277" t="e">
        <f ca="1">'Resultater - Vestdanmark'!J49+'Resultater - Østdanmark'!J49</f>
        <v>#REF!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 t="e">
        <f ca="1">'Resultater - Vestdanmark'!H50+'Resultater - Østdanmark'!H50</f>
        <v>#REF!</v>
      </c>
      <c r="I50" s="276" t="e">
        <f ca="1">'Resultater - Vestdanmark'!I50+'Resultater - Østdanmark'!I50</f>
        <v>#REF!</v>
      </c>
      <c r="J50" s="277" t="e">
        <f ca="1"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 t="e">
        <f ca="1">'Resultater - Vestdanmark'!H51+'Resultater - Østdanmark'!H51</f>
        <v>#REF!</v>
      </c>
      <c r="I51" s="276" t="e">
        <f ca="1">'Resultater - Vestdanmark'!I51+'Resultater - Østdanmark'!I51</f>
        <v>#REF!</v>
      </c>
      <c r="J51" s="277" t="e">
        <f ca="1"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 t="e">
        <f ca="1">'Resultater - Vestdanmark'!H52+'Resultater - Østdanmark'!H52</f>
        <v>#REF!</v>
      </c>
      <c r="I52" s="276" t="e">
        <f ca="1">'Resultater - Vestdanmark'!I52+'Resultater - Østdanmark'!I52</f>
        <v>#REF!</v>
      </c>
      <c r="J52" s="277" t="e">
        <f ca="1"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 t="e">
        <f ca="1">'Resultater - Vestdanmark'!H53+'Resultater - Østdanmark'!H53</f>
        <v>#REF!</v>
      </c>
      <c r="I53" s="276" t="e">
        <f ca="1">'Resultater - Vestdanmark'!I53+'Resultater - Østdanmark'!I53</f>
        <v>#REF!</v>
      </c>
      <c r="J53" s="277" t="e">
        <f ca="1">'Resultater - Vestdanmark'!J53+'Resultater - Østdanmark'!J53</f>
        <v>#REF!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 t="e">
        <f ca="1">'Resultater - Vestdanmark'!H54+'Resultater - Østdanmark'!H54</f>
        <v>#REF!</v>
      </c>
      <c r="I54" s="276" t="e">
        <f ca="1">'Resultater - Vestdanmark'!I54+'Resultater - Østdanmark'!I54</f>
        <v>#REF!</v>
      </c>
      <c r="J54" s="277" t="e">
        <f ca="1"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 t="e">
        <f ca="1">'Resultater - Vestdanmark'!H55+'Resultater - Østdanmark'!H55</f>
        <v>#REF!</v>
      </c>
      <c r="I55" s="276" t="e">
        <f ca="1">'Resultater - Vestdanmark'!I55+'Resultater - Østdanmark'!I55</f>
        <v>#REF!</v>
      </c>
      <c r="J55" s="277" t="e">
        <f ca="1"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 t="e">
        <f ca="1">'Resultater - Vestdanmark'!H56+'Resultater - Østdanmark'!H56</f>
        <v>#REF!</v>
      </c>
      <c r="I56" s="276" t="e">
        <f ca="1">'Resultater - Vestdanmark'!I56+'Resultater - Østdanmark'!I56</f>
        <v>#REF!</v>
      </c>
      <c r="J56" s="277" t="e">
        <f ca="1"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 t="e">
        <f ca="1">'Resultater - Vestdanmark'!H57+'Resultater - Østdanmark'!H57</f>
        <v>#REF!</v>
      </c>
      <c r="I57" s="276" t="e">
        <f ca="1">'Resultater - Vestdanmark'!I57+'Resultater - Østdanmark'!I57</f>
        <v>#REF!</v>
      </c>
      <c r="J57" s="277" t="e">
        <f ca="1">'Resultater - Vestdanmark'!J57+'Resultater - Østdanmark'!J57</f>
        <v>#REF!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 t="e">
        <f ca="1">'Resultater - Vestdanmark'!H58+'Resultater - Østdanmark'!H58</f>
        <v>#REF!</v>
      </c>
      <c r="I58" s="276" t="e">
        <f ca="1">'Resultater - Vestdanmark'!I58+'Resultater - Østdanmark'!I58</f>
        <v>#REF!</v>
      </c>
      <c r="J58" s="277" t="e">
        <f ca="1"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 t="e">
        <f ca="1">'Resultater - Vestdanmark'!H59+'Resultater - Østdanmark'!H59</f>
        <v>#REF!</v>
      </c>
      <c r="I59" s="276" t="e">
        <f ca="1">'Resultater - Vestdanmark'!I59+'Resultater - Østdanmark'!I59</f>
        <v>#REF!</v>
      </c>
      <c r="J59" s="277" t="e">
        <f ca="1"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 t="e">
        <f ca="1">'Resultater - Vestdanmark'!H60+'Resultater - Østdanmark'!H60</f>
        <v>#REF!</v>
      </c>
      <c r="I60" s="276" t="e">
        <f ca="1">'Resultater - Vestdanmark'!I60+'Resultater - Østdanmark'!I60</f>
        <v>#REF!</v>
      </c>
      <c r="J60" s="277" t="e">
        <f ca="1"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 t="e">
        <f ca="1">'Resultater - Vestdanmark'!H61+'Resultater - Østdanmark'!H61</f>
        <v>#REF!</v>
      </c>
      <c r="I61" s="276" t="e">
        <f ca="1">'Resultater - Vestdanmark'!I61+'Resultater - Østdanmark'!I61</f>
        <v>#REF!</v>
      </c>
      <c r="J61" s="277" t="e">
        <f ca="1">'Resultater - Vestdanmark'!J61+'Resultater - Østdanmark'!J61</f>
        <v>#REF!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 t="e">
        <f ca="1">'Resultater - Vestdanmark'!H62+'Resultater - Østdanmark'!H62</f>
        <v>#REF!</v>
      </c>
      <c r="I62" s="276" t="e">
        <f ca="1">'Resultater - Vestdanmark'!I62+'Resultater - Østdanmark'!I62</f>
        <v>#REF!</v>
      </c>
      <c r="J62" s="277" t="e">
        <f ca="1"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 t="e">
        <f ca="1">'Resultater - Vestdanmark'!H63+'Resultater - Østdanmark'!H63</f>
        <v>#REF!</v>
      </c>
      <c r="I63" s="276" t="e">
        <f ca="1">'Resultater - Vestdanmark'!I63+'Resultater - Østdanmark'!I63</f>
        <v>#REF!</v>
      </c>
      <c r="J63" s="277" t="e">
        <f ca="1"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 t="e">
        <f ca="1">'Resultater - Vestdanmark'!H64+'Resultater - Østdanmark'!H64</f>
        <v>#REF!</v>
      </c>
      <c r="I64" s="276" t="e">
        <f ca="1">'Resultater - Vestdanmark'!I64+'Resultater - Østdanmark'!I64</f>
        <v>#REF!</v>
      </c>
      <c r="J64" s="277" t="e">
        <f ca="1"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 t="e">
        <f ca="1">'Resultater - Vestdanmark'!H65+'Resultater - Østdanmark'!H65</f>
        <v>#REF!</v>
      </c>
      <c r="I65" s="276" t="e">
        <f ca="1">'Resultater - Vestdanmark'!I65+'Resultater - Østdanmark'!I65</f>
        <v>#REF!</v>
      </c>
      <c r="J65" s="277" t="e">
        <f ca="1">'Resultater - Vestdanmark'!J65+'Resultater - Østdanmark'!J65</f>
        <v>#REF!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 t="e">
        <f ca="1">'Resultater - Vestdanmark'!H66+'Resultater - Østdanmark'!H66</f>
        <v>#REF!</v>
      </c>
      <c r="I66" s="276" t="e">
        <f ca="1">'Resultater - Vestdanmark'!I66+'Resultater - Østdanmark'!I66</f>
        <v>#REF!</v>
      </c>
      <c r="J66" s="277" t="e">
        <f ca="1"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 t="e">
        <f ca="1">'Resultater - Vestdanmark'!H67+'Resultater - Østdanmark'!H67</f>
        <v>#REF!</v>
      </c>
      <c r="I67" s="276" t="e">
        <f ca="1">'Resultater - Vestdanmark'!I67+'Resultater - Østdanmark'!I67</f>
        <v>#REF!</v>
      </c>
      <c r="J67" s="277" t="e">
        <f ca="1"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 t="e">
        <f ca="1">'Resultater - Vestdanmark'!H68+'Resultater - Østdanmark'!H68</f>
        <v>#REF!</v>
      </c>
      <c r="I68" s="276" t="e">
        <f ca="1">'Resultater - Vestdanmark'!I68+'Resultater - Østdanmark'!I68</f>
        <v>#REF!</v>
      </c>
      <c r="J68" s="277" t="e">
        <f ca="1"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 t="e">
        <f ca="1">'Resultater - Vestdanmark'!H69+'Resultater - Østdanmark'!H69</f>
        <v>#REF!</v>
      </c>
      <c r="I69" s="276" t="e">
        <f ca="1">'Resultater - Vestdanmark'!I69+'Resultater - Østdanmark'!I69</f>
        <v>#REF!</v>
      </c>
      <c r="J69" s="277" t="e">
        <f ca="1">'Resultater - Vestdanmark'!J69+'Resultater - Østdanmark'!J69</f>
        <v>#REF!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 t="e">
        <f ca="1">'Resultater - Vestdanmark'!H70+'Resultater - Østdanmark'!H70</f>
        <v>#REF!</v>
      </c>
      <c r="I70" s="276" t="e">
        <f ca="1">'Resultater - Vestdanmark'!I70+'Resultater - Østdanmark'!I70</f>
        <v>#REF!</v>
      </c>
      <c r="J70" s="277" t="e">
        <f ca="1"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 t="e">
        <f ca="1">'Resultater - Vestdanmark'!H71+'Resultater - Østdanmark'!H71</f>
        <v>#REF!</v>
      </c>
      <c r="I71" s="276" t="e">
        <f ca="1">'Resultater - Vestdanmark'!I71+'Resultater - Østdanmark'!I71</f>
        <v>#REF!</v>
      </c>
      <c r="J71" s="277" t="e">
        <f ca="1"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 t="e">
        <f ca="1">'Resultater - Vestdanmark'!H72+'Resultater - Østdanmark'!H72</f>
        <v>#REF!</v>
      </c>
      <c r="I72" s="276" t="e">
        <f ca="1">'Resultater - Vestdanmark'!I72+'Resultater - Østdanmark'!I72</f>
        <v>#REF!</v>
      </c>
      <c r="J72" s="277" t="e">
        <f ca="1"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 t="e">
        <f ca="1">'Resultater - Vestdanmark'!H73+'Resultater - Østdanmark'!H73</f>
        <v>#REF!</v>
      </c>
      <c r="I73" s="276" t="e">
        <f ca="1">'Resultater - Vestdanmark'!I73+'Resultater - Østdanmark'!I73</f>
        <v>#REF!</v>
      </c>
      <c r="J73" s="277" t="e">
        <f ca="1">'Resultater - Vestdanmark'!J73+'Resultater - Østdanmark'!J73</f>
        <v>#REF!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 t="e">
        <f ca="1">'Resultater - Vestdanmark'!H74+'Resultater - Østdanmark'!H74</f>
        <v>#REF!</v>
      </c>
      <c r="I74" s="276" t="e">
        <f ca="1">'Resultater - Vestdanmark'!I74+'Resultater - Østdanmark'!I74</f>
        <v>#REF!</v>
      </c>
      <c r="J74" s="277" t="e">
        <f ca="1"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 t="e">
        <f ca="1">'Resultater - Vestdanmark'!H75+'Resultater - Østdanmark'!H75</f>
        <v>#REF!</v>
      </c>
      <c r="I75" s="276" t="e">
        <f ca="1">'Resultater - Vestdanmark'!I75+'Resultater - Østdanmark'!I75</f>
        <v>#REF!</v>
      </c>
      <c r="J75" s="277" t="e">
        <f ca="1"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 t="e">
        <f ca="1">'Resultater - Vestdanmark'!H76+'Resultater - Østdanmark'!H76</f>
        <v>#REF!</v>
      </c>
      <c r="I76" s="276" t="e">
        <f ca="1">'Resultater - Vestdanmark'!I76+'Resultater - Østdanmark'!I76</f>
        <v>#REF!</v>
      </c>
      <c r="J76" s="277" t="e">
        <f ca="1"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 t="e">
        <f ca="1">'Resultater - Vestdanmark'!H77+'Resultater - Østdanmark'!H77</f>
        <v>#REF!</v>
      </c>
      <c r="I77" s="276" t="e">
        <f ca="1">'Resultater - Vestdanmark'!I77+'Resultater - Østdanmark'!I77</f>
        <v>#REF!</v>
      </c>
      <c r="J77" s="277" t="e">
        <f ca="1">'Resultater - Vestdanmark'!J77+'Resultater - Østdanmark'!J77</f>
        <v>#REF!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 t="e">
        <f ca="1">'Resultater - Vestdanmark'!H78+'Resultater - Østdanmark'!H78</f>
        <v>#REF!</v>
      </c>
      <c r="I78" s="276" t="e">
        <f ca="1">'Resultater - Vestdanmark'!I78+'Resultater - Østdanmark'!I78</f>
        <v>#REF!</v>
      </c>
      <c r="J78" s="277" t="e">
        <f ca="1"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 t="e">
        <f ca="1">'Resultater - Vestdanmark'!H79+'Resultater - Østdanmark'!H79</f>
        <v>#REF!</v>
      </c>
      <c r="I79" s="276" t="e">
        <f ca="1">'Resultater - Vestdanmark'!I79+'Resultater - Østdanmark'!I79</f>
        <v>#REF!</v>
      </c>
      <c r="J79" s="277" t="e">
        <f ca="1"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 t="e">
        <f ca="1">'Resultater - Vestdanmark'!H80+'Resultater - Østdanmark'!H80</f>
        <v>#REF!</v>
      </c>
      <c r="I80" s="276" t="e">
        <f ca="1">'Resultater - Vestdanmark'!I80+'Resultater - Østdanmark'!I80</f>
        <v>#REF!</v>
      </c>
      <c r="J80" s="277" t="e">
        <f ca="1"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 t="e">
        <f ca="1">'Resultater - Vestdanmark'!H81+'Resultater - Østdanmark'!H81</f>
        <v>#REF!</v>
      </c>
      <c r="I81" s="276" t="e">
        <f ca="1">'Resultater - Vestdanmark'!I81+'Resultater - Østdanmark'!I81</f>
        <v>#REF!</v>
      </c>
      <c r="J81" s="277" t="e">
        <f ca="1">'Resultater - Vestdanmark'!J81+'Resultater - Østdanmark'!J81</f>
        <v>#REF!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 t="e">
        <f ca="1">'Resultater - Vestdanmark'!H82+'Resultater - Østdanmark'!H82</f>
        <v>#REF!</v>
      </c>
      <c r="I82" s="276" t="e">
        <f ca="1">'Resultater - Vestdanmark'!I82+'Resultater - Østdanmark'!I82</f>
        <v>#REF!</v>
      </c>
      <c r="J82" s="277" t="e">
        <f ca="1"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 t="e">
        <f ca="1">'Resultater - Vestdanmark'!H83+'Resultater - Østdanmark'!H83</f>
        <v>#REF!</v>
      </c>
      <c r="I83" s="276" t="e">
        <f ca="1">'Resultater - Vestdanmark'!I83+'Resultater - Østdanmark'!I83</f>
        <v>#REF!</v>
      </c>
      <c r="J83" s="277" t="e">
        <f ca="1"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 t="e">
        <f ca="1">'Resultater - Vestdanmark'!H84+'Resultater - Østdanmark'!H84</f>
        <v>#REF!</v>
      </c>
      <c r="I84" s="276" t="e">
        <f ca="1">'Resultater - Vestdanmark'!I84+'Resultater - Østdanmark'!I84</f>
        <v>#REF!</v>
      </c>
      <c r="J84" s="277" t="e">
        <f ca="1"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 t="e">
        <f ca="1">'Resultater - Vestdanmark'!H85+'Resultater - Østdanmark'!H85</f>
        <v>#REF!</v>
      </c>
      <c r="I85" s="276" t="e">
        <f ca="1">'Resultater - Vestdanmark'!I85+'Resultater - Østdanmark'!I85</f>
        <v>#REF!</v>
      </c>
      <c r="J85" s="277" t="e">
        <f ca="1">'Resultater - Vestdanmark'!J85+'Resultater - Østdanmark'!J85</f>
        <v>#REF!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 t="e">
        <f ca="1">'Resultater - Vestdanmark'!H86+'Resultater - Østdanmark'!H86</f>
        <v>#REF!</v>
      </c>
      <c r="I86" s="276" t="e">
        <f ca="1">'Resultater - Vestdanmark'!I86+'Resultater - Østdanmark'!I86</f>
        <v>#REF!</v>
      </c>
      <c r="J86" s="277" t="e">
        <f ca="1"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 t="e">
        <f ca="1">'Resultater - Vestdanmark'!H87+'Resultater - Østdanmark'!H87</f>
        <v>#REF!</v>
      </c>
      <c r="I87" s="276" t="e">
        <f ca="1">'Resultater - Vestdanmark'!I87+'Resultater - Østdanmark'!I87</f>
        <v>#REF!</v>
      </c>
      <c r="J87" s="277" t="e">
        <f ca="1"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 t="e">
        <f ca="1">'Resultater - Vestdanmark'!H88+'Resultater - Østdanmark'!H88</f>
        <v>#REF!</v>
      </c>
      <c r="I88" s="276" t="e">
        <f ca="1">'Resultater - Vestdanmark'!I88+'Resultater - Østdanmark'!I88</f>
        <v>#REF!</v>
      </c>
      <c r="J88" s="277" t="e">
        <f ca="1"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 t="e">
        <f ca="1">'Resultater - Vestdanmark'!H89+'Resultater - Østdanmark'!H89</f>
        <v>#REF!</v>
      </c>
      <c r="I89" s="276" t="e">
        <f ca="1">'Resultater - Vestdanmark'!I89+'Resultater - Østdanmark'!I89</f>
        <v>#REF!</v>
      </c>
      <c r="J89" s="277" t="e">
        <f ca="1">'Resultater - Vestdanmark'!J89+'Resultater - Østdanmark'!J89</f>
        <v>#REF!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 t="e">
        <f ca="1">'Resultater - Vestdanmark'!H90+'Resultater - Østdanmark'!H90</f>
        <v>#REF!</v>
      </c>
      <c r="I90" s="276" t="e">
        <f ca="1">'Resultater - Vestdanmark'!I90+'Resultater - Østdanmark'!I90</f>
        <v>#REF!</v>
      </c>
      <c r="J90" s="277" t="e">
        <f ca="1"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 t="e">
        <f ca="1">'Resultater - Vestdanmark'!H91+'Resultater - Østdanmark'!H91</f>
        <v>#REF!</v>
      </c>
      <c r="I91" s="276" t="e">
        <f ca="1">'Resultater - Vestdanmark'!I91+'Resultater - Østdanmark'!I91</f>
        <v>#REF!</v>
      </c>
      <c r="J91" s="277" t="e">
        <f ca="1"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 t="e">
        <f ca="1">'Resultater - Vestdanmark'!H92+'Resultater - Østdanmark'!H92</f>
        <v>#REF!</v>
      </c>
      <c r="I92" s="276" t="e">
        <f ca="1">'Resultater - Vestdanmark'!I92+'Resultater - Østdanmark'!I92</f>
        <v>#REF!</v>
      </c>
      <c r="J92" s="277" t="e">
        <f ca="1"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 t="e">
        <f ca="1">'Resultater - Vestdanmark'!H93+'Resultater - Østdanmark'!H93</f>
        <v>#REF!</v>
      </c>
      <c r="I93" s="276" t="e">
        <f ca="1">'Resultater - Vestdanmark'!I93+'Resultater - Østdanmark'!I93</f>
        <v>#REF!</v>
      </c>
      <c r="J93" s="277" t="e">
        <f ca="1">'Resultater - Vestdanmark'!J93+'Resultater - Østdanmark'!J93</f>
        <v>#REF!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 t="e">
        <f ca="1">'Resultater - Vestdanmark'!H94+'Resultater - Østdanmark'!H94</f>
        <v>#REF!</v>
      </c>
      <c r="I94" s="276" t="e">
        <f ca="1">'Resultater - Vestdanmark'!I94+'Resultater - Østdanmark'!I94</f>
        <v>#REF!</v>
      </c>
      <c r="J94" s="277" t="e">
        <f ca="1"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 t="e">
        <f ca="1">'Resultater - Vestdanmark'!H423+'Resultater - Østdanmark'!H423</f>
        <v>#REF!</v>
      </c>
      <c r="I423" s="276" t="e">
        <f ca="1">'Resultater - Vestdanmark'!I423+'Resultater - Østdanmark'!I423</f>
        <v>#REF!</v>
      </c>
      <c r="J423" s="277" t="e">
        <f ca="1"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 t="e">
        <f ca="1">'Resultater - Vestdanmark'!H424+'Resultater - Østdanmark'!H424</f>
        <v>#REF!</v>
      </c>
      <c r="I424" s="276" t="e">
        <f ca="1">'Resultater - Vestdanmark'!I424+'Resultater - Østdanmark'!I424</f>
        <v>#REF!</v>
      </c>
      <c r="J424" s="277" t="e">
        <f ca="1">'Resultater - Vestdanmark'!J424+'Resultater - Østdanmark'!J424</f>
        <v>#REF!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 t="e">
        <f ca="1">'Resultater - Vestdanmark'!H425+'Resultater - Østdanmark'!H425</f>
        <v>#REF!</v>
      </c>
      <c r="I425" s="276" t="e">
        <f ca="1">'Resultater - Vestdanmark'!I425+'Resultater - Østdanmark'!I425</f>
        <v>#REF!</v>
      </c>
      <c r="J425" s="277" t="e">
        <f ca="1"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5777480228.3536797</v>
      </c>
      <c r="J440" s="274">
        <f>'Resultater - Vestdanmark'!J440+'Resultater - Østdanmark'!J440</f>
        <v>5777480228.3536797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306399529.84816557</v>
      </c>
      <c r="J444" s="277">
        <f>'Resultater - Vestdanmark'!J444+'Resultater - Østdanmark'!J444</f>
        <v>306399529.84816557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186398636.55037829</v>
      </c>
      <c r="J458" s="277">
        <f>'Resultater - Vestdanmark'!J458+'Resultater - Østdanmark'!J458</f>
        <v>178453683.45954177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-197700.60791435605</v>
      </c>
      <c r="J459" s="283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176470767.86798525</v>
      </c>
      <c r="J460" s="277">
        <f>'Resultater - Vestdanmark'!J460+'Resultater - Østdanmark'!J460</f>
        <v>173098743.31879258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-368290.17144560063</v>
      </c>
      <c r="J461" s="283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106616.1218356334</v>
      </c>
      <c r="J462" s="277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 t="e">
        <f ca="1">'Resultater - Vestdanmark'!H466+'Resultater - Østdanmark'!H466</f>
        <v>#REF!</v>
      </c>
      <c r="I466" s="276" t="e">
        <f ca="1">'Resultater - Vestdanmark'!I466+'Resultater - Østdanmark'!I466</f>
        <v>#REF!</v>
      </c>
      <c r="J466" s="277" t="e">
        <f ca="1"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 t="e">
        <f ca="1">'Resultater - Vestdanmark'!H474+'Resultater - Østdanmark'!H474</f>
        <v>#REF!</v>
      </c>
      <c r="I474" s="282" t="e">
        <f ca="1">'Resultater - Vestdanmark'!I474+'Resultater - Østdanmark'!I474</f>
        <v>#REF!</v>
      </c>
      <c r="J474" s="283" t="e">
        <f ca="1"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9147340.4973796718</v>
      </c>
      <c r="J475" s="283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11125028.707201589</v>
      </c>
      <c r="J476" s="283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6330.0496424888352</v>
      </c>
      <c r="J477" s="283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 t="e">
        <f ca="1">'Resultater - Vestdanmark'!H479+'Resultater - Østdanmark'!H479</f>
        <v>#REF!</v>
      </c>
      <c r="I479" s="282" t="e">
        <f ca="1">'Resultater - Vestdanmark'!I479+'Resultater - Østdanmark'!I479</f>
        <v>#REF!</v>
      </c>
      <c r="J479" s="283" t="e">
        <f ca="1"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 t="e">
        <f ca="1">'Resultater - Vestdanmark'!H480+'Resultater - Østdanmark'!H480</f>
        <v>#REF!</v>
      </c>
      <c r="I480" s="282" t="e">
        <f ca="1">'Resultater - Vestdanmark'!I480+'Resultater - Østdanmark'!I480</f>
        <v>#REF!</v>
      </c>
      <c r="J480" s="283" t="e">
        <f ca="1"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21.533902112483268</v>
      </c>
      <c r="J481" s="287">
        <f>'Resultater - Vestdanmark'!J481+'Resultater - Østdanmark'!J481</f>
        <v>19.165232983366231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 t="e">
        <f ca="1">'Resultater - Vestdanmark'!H484+'Resultater - Østdanmark'!H484</f>
        <v>#REF!</v>
      </c>
      <c r="I484" s="286" t="e">
        <f ca="1">'Resultater - Vestdanmark'!I484+'Resultater - Østdanmark'!I484</f>
        <v>#REF!</v>
      </c>
      <c r="J484" s="287" t="e">
        <f ca="1">'Resultater - Vestdanmark'!J484+'Resultater - Østdanmark'!J484</f>
        <v>#REF!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 t="e">
        <f ca="1">'Resultater - Vestdanmark'!H486+'Resultater - Østdanmark'!H486</f>
        <v>#REF!</v>
      </c>
      <c r="I486" s="286" t="e">
        <f ca="1">'Resultater - Vestdanmark'!I486+'Resultater - Østdanmark'!I486</f>
        <v>#REF!</v>
      </c>
      <c r="J486" s="287" t="e">
        <f ca="1">'Resultater - Vestdanmark'!J486+'Resultater - Østdanmark'!J486</f>
        <v>#REF!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 t="e">
        <f ca="1">'Resultater - Vestdanmark'!H487+'Resultater - Østdanmark'!H487</f>
        <v>#REF!</v>
      </c>
      <c r="I487" s="286" t="e">
        <f ca="1">'Resultater - Vestdanmark'!I487+'Resultater - Østdanmark'!I487</f>
        <v>#REF!</v>
      </c>
      <c r="J487" s="287" t="e">
        <f ca="1">'Resultater - Vestdanmark'!J487+'Resultater - Østdanmark'!J487</f>
        <v>#REF!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 t="e">
        <f ca="1">'Resultater - Vestdanmark'!H488+'Resultater - Østdanmark'!H488</f>
        <v>#REF!</v>
      </c>
      <c r="I488" s="286" t="e">
        <f ca="1">'Resultater - Vestdanmark'!I488+'Resultater - Østdanmark'!I488</f>
        <v>#REF!</v>
      </c>
      <c r="J488" s="287" t="e">
        <f ca="1">'Resultater - Vestdanmark'!J488+'Resultater - Østdanmark'!J488</f>
        <v>#REF!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 t="e">
        <f ca="1">'Resultater - Vestdanmark'!H489+'Resultater - Østdanmark'!H489</f>
        <v>#REF!</v>
      </c>
      <c r="I489" s="289" t="e">
        <f ca="1">'Resultater - Vestdanmark'!I489+'Resultater - Østdanmark'!I489</f>
        <v>#REF!</v>
      </c>
      <c r="J489" s="290" t="e">
        <f ca="1">'Resultater - Vestdanmark'!J489+'Resultater - Østdanmark'!J489</f>
        <v>#REF!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 t="e">
        <f ca="1">'Resultater - Vestdanmark'!H498+'Resultater - Østdanmark'!H498</f>
        <v>#REF!</v>
      </c>
      <c r="I498" s="295" t="e">
        <f ca="1">'Resultater - Vestdanmark'!I498+'Resultater - Østdanmark'!I498</f>
        <v>#REF!</v>
      </c>
      <c r="J498" s="296" t="e">
        <f ca="1">'Resultater - Vestdanmark'!J498+'Resultater - Østdanmark'!J498</f>
        <v>#REF!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 t="e">
        <f ca="1">'Resultater - Vestdanmark'!H499+'Resultater - Østdanmark'!H499</f>
        <v>#REF!</v>
      </c>
      <c r="I499" s="295" t="e">
        <f ca="1">'Resultater - Vestdanmark'!I499+'Resultater - Østdanmark'!I499</f>
        <v>#REF!</v>
      </c>
      <c r="J499" s="296" t="e">
        <f ca="1">'Resultater - Vestdanmark'!J499+'Resultater - Østdanmark'!J499</f>
        <v>#REF!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 t="e">
        <f ca="1">'Resultater - Vestdanmark'!H500+'Resultater - Østdanmark'!H500</f>
        <v>#REF!</v>
      </c>
      <c r="I500" s="295" t="e">
        <f ca="1">'Resultater - Vestdanmark'!I500+'Resultater - Østdanmark'!I500</f>
        <v>#REF!</v>
      </c>
      <c r="J500" s="296" t="e">
        <f ca="1">'Resultater - Vestdanmark'!J500+'Resultater - Østdanmark'!J500</f>
        <v>#REF!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 t="e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#REF!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 t="e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#REF!</v>
      </c>
      <c r="M5" s="154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199" t="e">
        <f t="shared" ca="1" si="4"/>
        <v>#REF!</v>
      </c>
      <c r="O5" s="190" t="e">
        <f t="shared" ca="1" si="1"/>
        <v>#REF!</v>
      </c>
      <c r="P5" s="200" t="e">
        <f t="shared" ca="1" si="5"/>
        <v>#REF!</v>
      </c>
      <c r="Q5" s="187" t="e">
        <f ca="1">IFERROR(VLOOKUP(A5,[1]Energiindhold!$A$2:$C$11,3,FALSE),IFERROR(VLOOKUP(A5,[1]Biogasudbytte!$A$2:$B$18,2,FALSE)*[1]Energiindhold!$C$10,0))*O5</f>
        <v>#REF!</v>
      </c>
      <c r="R5" s="187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7" t="e">
        <f ca="1">IFERROR(VLOOKUP(A5,[1]Biogasudbytte!$A$2:$B$18,2,FALSE)*[1]Energiindhold!$C$10,0)*J5*IFERROR(VLOOKUP(A5,Biogasanlæg!$F$3:$G$8,2,FALSE),1)</f>
        <v>#REF!</v>
      </c>
      <c r="T5" s="188" t="e">
        <f t="shared" ca="1" si="6"/>
        <v>#REF!</v>
      </c>
      <c r="U5" s="186" t="e">
        <f ca="1">O5*IFERROR(VLOOKUP(A5,[1]Tørstofindhold!A$2:B$24,2,FALSE),0)</f>
        <v>#REF!</v>
      </c>
      <c r="V5" s="187" t="e">
        <f ca="1">IF(D5=År1,P5,SUM(O5,P5))*IFERROR(VLOOKUP(A5,[1]Tørstofindhold!A$2:B$24,2,FALSE),0)</f>
        <v>#REF!</v>
      </c>
      <c r="W5" s="187" t="e">
        <f ca="1">J5*IFERROR(VLOOKUP(A5,[1]Tørstofindhold!A$2:B$24,2,FALSE),0)</f>
        <v>#REF!</v>
      </c>
      <c r="X5" s="188" t="e">
        <f t="shared" ca="1" si="7"/>
        <v>#REF!</v>
      </c>
      <c r="Y5" s="168" t="e">
        <f t="shared" ca="1" si="2"/>
        <v>#REF!</v>
      </c>
      <c r="Z5" s="103" t="e">
        <f t="shared" ca="1" si="3"/>
        <v>#REF!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314672928.40990257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314672928.40990257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314672928.40990257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 t="e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#REF!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 t="e">
        <f t="shared" ca="1" si="4"/>
        <v>#REF!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 t="e">
        <f t="shared" ca="1" si="2"/>
        <v>#REF!</v>
      </c>
      <c r="Z7" s="103" t="e">
        <f t="shared" ca="1" si="3"/>
        <v>#REF!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 t="e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#REF!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 t="e">
        <f t="shared" ca="1" si="9"/>
        <v>#REF!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 t="e">
        <f t="shared" ca="1" si="2"/>
        <v>#REF!</v>
      </c>
      <c r="Z26" s="103" t="e">
        <f t="shared" ca="1" si="3"/>
        <v>#REF!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 t="e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#REF!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 t="e">
        <f t="shared" ref="N35:N36" ca="1" si="13">F35-SUM(G35:M35)</f>
        <v>#REF!</v>
      </c>
      <c r="O35" s="190" t="e">
        <f t="shared" ca="1" si="1"/>
        <v>#REF!</v>
      </c>
      <c r="P35" s="200" t="e">
        <f t="shared" ref="P35:P36" ca="1" si="14">SUM(J35,L35)</f>
        <v>#REF!</v>
      </c>
      <c r="Q35" s="187" t="e">
        <f ca="1">IFERROR(VLOOKUP(A35,[1]Energiindhold!$A$2:$C$11,3,FALSE),IFERROR(VLOOKUP(A35,[1]Biogasudbytte!$A$2:$B$18,2,FALSE)*[1]Energiindhold!$C$10,0))*O35</f>
        <v>#REF!</v>
      </c>
      <c r="R35" s="187" t="e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7">
        <f>IFERROR(VLOOKUP(A35,[1]Biogasudbytte!$A$2:$B$18,2,FALSE)*[1]Energiindhold!$C$10,0)*J35*IFERROR(VLOOKUP(A35,Biogasanlæg!$F$3:$G$8,2,FALSE),1)</f>
        <v>0</v>
      </c>
      <c r="T35" s="188" t="e">
        <f t="shared" ref="T35:T36" ca="1" si="15">R35-S35</f>
        <v>#REF!</v>
      </c>
      <c r="U35" s="186" t="e">
        <f ca="1">O35*IFERROR(VLOOKUP(A35,[1]Tørstofindhold!A$2:B$24,2,FALSE),0)</f>
        <v>#REF!</v>
      </c>
      <c r="V35" s="187" t="e">
        <f ca="1">IF(D35=År1,P35,SUM(O35,P35))*IFERROR(VLOOKUP(A35,[1]Tørstofindhold!A$2:B$24,2,FALSE),0)</f>
        <v>#REF!</v>
      </c>
      <c r="W35" s="187">
        <f>J35*IFERROR(VLOOKUP(A35,[1]Tørstofindhold!A$2:B$24,2,FALSE),0)</f>
        <v>0</v>
      </c>
      <c r="X35" s="188" t="e">
        <f t="shared" ref="X35:X36" ca="1" si="16">V35-W35</f>
        <v>#REF!</v>
      </c>
      <c r="Y35" s="168" t="e">
        <f t="shared" ca="1" si="2"/>
        <v>#REF!</v>
      </c>
      <c r="Z35" s="103" t="e">
        <f t="shared" ca="1" si="3"/>
        <v>#REF!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 t="e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#REF!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 t="e">
        <f t="shared" ca="1" si="13"/>
        <v>#REF!</v>
      </c>
      <c r="O36" s="190" t="e">
        <f t="shared" ca="1" si="1"/>
        <v>#REF!</v>
      </c>
      <c r="P36" s="200" t="e">
        <f t="shared" ca="1" si="14"/>
        <v>#REF!</v>
      </c>
      <c r="Q36" s="187" t="e">
        <f ca="1">IFERROR(VLOOKUP(A36,[1]Energiindhold!$A$2:$C$11,3,FALSE),IFERROR(VLOOKUP(A36,[1]Biogasudbytte!$A$2:$B$18,2,FALSE)*[1]Energiindhold!$C$10,0))*O36</f>
        <v>#REF!</v>
      </c>
      <c r="R36" s="187" t="e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7">
        <f>IFERROR(VLOOKUP(A36,[1]Biogasudbytte!$A$2:$B$18,2,FALSE)*[1]Energiindhold!$C$10,0)*J36*IFERROR(VLOOKUP(A36,Biogasanlæg!$F$3:$G$8,2,FALSE),1)</f>
        <v>0</v>
      </c>
      <c r="T36" s="188" t="e">
        <f t="shared" ca="1" si="15"/>
        <v>#REF!</v>
      </c>
      <c r="U36" s="186" t="e">
        <f ca="1">O36*IFERROR(VLOOKUP(A36,[1]Tørstofindhold!A$2:B$24,2,FALSE),0)</f>
        <v>#REF!</v>
      </c>
      <c r="V36" s="187" t="e">
        <f ca="1">IF(D36=År1,P36,SUM(O36,P36))*IFERROR(VLOOKUP(A36,[1]Tørstofindhold!A$2:B$24,2,FALSE),0)</f>
        <v>#REF!</v>
      </c>
      <c r="W36" s="187">
        <f>J36*IFERROR(VLOOKUP(A36,[1]Tørstofindhold!A$2:B$24,2,FALSE),0)</f>
        <v>0</v>
      </c>
      <c r="X36" s="188" t="e">
        <f t="shared" ca="1" si="16"/>
        <v>#REF!</v>
      </c>
      <c r="Y36" s="168" t="e">
        <f t="shared" ca="1" si="2"/>
        <v>#REF!</v>
      </c>
      <c r="Z36" s="103" t="e">
        <f t="shared" ca="1" si="3"/>
        <v>#REF!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 t="e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#REF!</v>
      </c>
      <c r="M49" s="154" t="e">
        <f ca="1"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199" t="e">
        <f t="shared" ca="1" si="9"/>
        <v>#REF!</v>
      </c>
      <c r="O49" s="190" t="e">
        <f t="shared" ca="1" si="1"/>
        <v>#REF!</v>
      </c>
      <c r="P49" s="200" t="e">
        <f t="shared" ca="1" si="10"/>
        <v>#REF!</v>
      </c>
      <c r="Q49" s="187" t="e">
        <f ca="1">IFERROR(VLOOKUP(A49,[1]Energiindhold!$A$2:$C$11,3,FALSE),IFERROR(VLOOKUP(A49,[1]Biogasudbytte!$A$2:$B$18,2,FALSE)*[1]Energiindhold!$C$10,0))*O49</f>
        <v>#REF!</v>
      </c>
      <c r="R49" s="187" t="e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7">
        <f>IFERROR(VLOOKUP(A49,[1]Biogasudbytte!$A$2:$B$18,2,FALSE)*[1]Energiindhold!$C$10,0)*J49*IFERROR(VLOOKUP(A49,Biogasanlæg!$F$3:$G$8,2,FALSE),1)</f>
        <v>0</v>
      </c>
      <c r="T49" s="188" t="e">
        <f t="shared" ca="1" si="11"/>
        <v>#REF!</v>
      </c>
      <c r="U49" s="186" t="e">
        <f ca="1">O49*IFERROR(VLOOKUP(A49,[1]Tørstofindhold!A$2:B$24,2,FALSE),0)</f>
        <v>#REF!</v>
      </c>
      <c r="V49" s="187" t="e">
        <f ca="1">IF(D49=År1,P49,SUM(O49,P49))*IFERROR(VLOOKUP(A49,[1]Tørstofindhold!A$2:B$24,2,FALSE),0)</f>
        <v>#REF!</v>
      </c>
      <c r="W49" s="187">
        <f>J49*IFERROR(VLOOKUP(A49,[1]Tørstofindhold!A$2:B$24,2,FALSE),0)</f>
        <v>0</v>
      </c>
      <c r="X49" s="188" t="e">
        <f t="shared" ca="1" si="12"/>
        <v>#REF!</v>
      </c>
      <c r="Y49" s="168" t="e">
        <f t="shared" ca="1" si="2"/>
        <v>#REF!</v>
      </c>
      <c r="Z49" s="103" t="e">
        <f t="shared" ca="1" si="3"/>
        <v>#REF!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 t="e">
        <f t="shared" ca="1" si="2"/>
        <v>#REF!</v>
      </c>
      <c r="Z50" s="103" t="e">
        <f t="shared" ca="1" si="3"/>
        <v>#REF!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160787.975346299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 t="e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#REF!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 t="e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#REF!</v>
      </c>
      <c r="M53" s="154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199" t="e">
        <f t="shared" ca="1" si="9"/>
        <v>#REF!</v>
      </c>
      <c r="O53" s="190" t="e">
        <f t="shared" ca="1" si="1"/>
        <v>#REF!</v>
      </c>
      <c r="P53" s="200" t="e">
        <f t="shared" ca="1" si="10"/>
        <v>#REF!</v>
      </c>
      <c r="Q53" s="187" t="e">
        <f ca="1">IFERROR(VLOOKUP(A53,[1]Energiindhold!$A$2:$C$11,3,FALSE),IFERROR(VLOOKUP(A53,[1]Biogasudbytte!$A$2:$B$18,2,FALSE)*[1]Energiindhold!$C$10,0))*O53</f>
        <v>#REF!</v>
      </c>
      <c r="R53" s="187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7" t="e">
        <f ca="1">IFERROR(VLOOKUP(A53,[1]Biogasudbytte!$A$2:$B$18,2,FALSE)*[1]Energiindhold!$C$10,0)*J53*IFERROR(VLOOKUP(A53,Biogasanlæg!$F$3:$G$8,2,FALSE),1)</f>
        <v>#REF!</v>
      </c>
      <c r="T53" s="188" t="e">
        <f t="shared" ca="1" si="11"/>
        <v>#REF!</v>
      </c>
      <c r="U53" s="186" t="e">
        <f ca="1">O53*IFERROR(VLOOKUP(A53,[1]Tørstofindhold!A$2:B$24,2,FALSE),0)</f>
        <v>#REF!</v>
      </c>
      <c r="V53" s="187" t="e">
        <f ca="1">IF(D53=År1,P53,SUM(O53,P53))*IFERROR(VLOOKUP(A53,[1]Tørstofindhold!A$2:B$24,2,FALSE),0)</f>
        <v>#REF!</v>
      </c>
      <c r="W53" s="187" t="e">
        <f ca="1">J53*IFERROR(VLOOKUP(A53,[1]Tørstofindhold!A$2:B$24,2,FALSE),0)</f>
        <v>#REF!</v>
      </c>
      <c r="X53" s="188" t="e">
        <f t="shared" ca="1" si="12"/>
        <v>#REF!</v>
      </c>
      <c r="Y53" s="168" t="e">
        <f t="shared" ca="1" si="2"/>
        <v>#REF!</v>
      </c>
      <c r="Z53" s="103" t="e">
        <f t="shared" ca="1" si="3"/>
        <v>#REF!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570269812.4726969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570269812.4726969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570269812.4726969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 t="e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#REF!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 t="e">
        <f t="shared" ca="1" si="9"/>
        <v>#REF!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 t="e">
        <f t="shared" ca="1" si="2"/>
        <v>#REF!</v>
      </c>
      <c r="Z55" s="103" t="e">
        <f t="shared" ca="1" si="3"/>
        <v>#REF!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7508.4535219909349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834.27261355454812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7508.4535219909349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7">
        <f>IFERROR(VLOOKUP(A59,[1]Biogasudbytte!$A$2:$B$18,2,FALSE)*[1]Energiindhold!$C$10,0)*J59*IFERROR(VLOOKUP(A59,Biogasanlæg!$F$3:$G$8,2,FALSE),1)</f>
        <v>3.5311506068571169E-3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473.03257188542892</v>
      </c>
      <c r="W59" s="187">
        <f>J59*IFERROR(VLOOKUP(A59,[1]Tørstofindhold!A$2:B$24,2,FALSE),0)</f>
        <v>473.03257188542892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67038.95730919046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16095873.539727367</v>
      </c>
      <c r="O64" s="190">
        <f t="shared" si="1"/>
        <v>16095873.539727367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29.614395328905893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29.73773863048514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29.614395328905893</v>
      </c>
      <c r="U64" s="186">
        <f>O64*IFERROR(VLOOKUP(A64,[1]Tørstofindhold!A$2:B$24,2,FALSE),0)</f>
        <v>4506844.5911236629</v>
      </c>
      <c r="V64" s="187">
        <f>IF(D64=År1,P64,SUM(O64,P64))*IFERROR(VLOOKUP(A64,[1]Tørstofindhold!A$2:B$24,2,FALSE),0)</f>
        <v>4525615.4991702363</v>
      </c>
      <c r="W64" s="187">
        <f>J64*IFERROR(VLOOKUP(A64,[1]Tørstofindhold!A$2:B$24,2,FALSE),0)</f>
        <v>18770.908046573331</v>
      </c>
      <c r="X64" s="188">
        <f t="shared" si="12"/>
        <v>4506844.5911236629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56395.5240148628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1418895.3547153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1475290.8787301627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14.990578251363354</v>
      </c>
      <c r="S67" s="187">
        <f>IFERROR(VLOOKUP(A67,[1]Biogasudbytte!$A$2:$B$18,2,FALSE)*[1]Energiindhold!$C$10,0)*J67*IFERROR(VLOOKUP(A67,Biogasanlæg!$F$3:$G$8,2,FALSE),1)</f>
        <v>0.32515064952865208</v>
      </c>
      <c r="T67" s="188">
        <f t="shared" si="11"/>
        <v>14.665427601834702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1253997.2469206383</v>
      </c>
      <c r="W67" s="187">
        <f>J67*IFERROR(VLOOKUP(A67,[1]Tørstofindhold!A$2:B$24,2,FALSE),0)</f>
        <v>47936.19541263338</v>
      </c>
      <c r="X67" s="188">
        <f t="shared" si="12"/>
        <v>1206061.0515080048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5718311.2555674212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2922.545553110308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-618633.05067147128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 t="e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#REF!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 t="e">
        <f t="shared" ca="1" si="9"/>
        <v>#REF!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 t="e">
        <f t="shared" ca="1" si="21"/>
        <v>#REF!</v>
      </c>
      <c r="Z74" s="103" t="e">
        <f t="shared" ca="1" si="22"/>
        <v>#REF!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11685147.040202204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1298349.6711335778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11685147.040202204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7">
        <f>IFERROR(VLOOKUP(A75,[1]Biogasudbytte!$A$2:$B$18,2,FALSE)*[1]Energiindhold!$C$10,0)*J75*IFERROR(VLOOKUP(A75,Biogasanlæg!$F$3:$G$8,2,FALSE),1)</f>
        <v>5.9149045802799547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888071.17505536752</v>
      </c>
      <c r="W75" s="187">
        <f>J75*IFERROR(VLOOKUP(A75,[1]Tørstofindhold!A$2:B$24,2,FALSE),0)</f>
        <v>888071.17505536752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256198.86995640022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7902.9014472356066</v>
      </c>
      <c r="O77" s="190">
        <f t="shared" si="20"/>
        <v>7902.9014472356066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2.837141619557583E-2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0.94812535933905273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2.8371416195575816E-2</v>
      </c>
      <c r="U77" s="186">
        <f>O77*IFERROR(VLOOKUP(A77,[1]Tørstofindhold!A$2:B$24,2,FALSE),0)</f>
        <v>2370.8704341706821</v>
      </c>
      <c r="V77" s="187">
        <f>IF(D77=År1,P77,SUM(O77,P77))*IFERROR(VLOOKUP(A77,[1]Tørstofindhold!A$2:B$24,2,FALSE),0)</f>
        <v>79230.531421090753</v>
      </c>
      <c r="W77" s="187">
        <f>J77*IFERROR(VLOOKUP(A77,[1]Tørstofindhold!A$2:B$24,2,FALSE),0)</f>
        <v>76859.660986920062</v>
      </c>
      <c r="X77" s="188">
        <f t="shared" si="12"/>
        <v>2370.8704341706907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 t="e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#REF!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 t="e">
        <f t="shared" ref="N83:N84" ca="1" si="29">F83-SUM(G83:M83)</f>
        <v>#REF!</v>
      </c>
      <c r="O83" s="190" t="e">
        <f t="shared" ca="1" si="20"/>
        <v>#REF!</v>
      </c>
      <c r="P83" s="200" t="e">
        <f t="shared" ref="P83:P84" ca="1" si="30">SUM(J83,L83)</f>
        <v>#REF!</v>
      </c>
      <c r="Q83" s="187" t="e">
        <f ca="1">IFERROR(VLOOKUP(A83,[1]Energiindhold!$A$2:$C$11,3,FALSE),IFERROR(VLOOKUP(A83,[1]Biogasudbytte!$A$2:$B$18,2,FALSE)*[1]Energiindhold!$C$10,0))*O83</f>
        <v>#REF!</v>
      </c>
      <c r="R83" s="187" t="e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7">
        <f>IFERROR(VLOOKUP(A83,[1]Biogasudbytte!$A$2:$B$18,2,FALSE)*[1]Energiindhold!$C$10,0)*J83*IFERROR(VLOOKUP(A83,Biogasanlæg!$F$3:$G$8,2,FALSE),1)</f>
        <v>0</v>
      </c>
      <c r="T83" s="188" t="e">
        <f t="shared" ref="T83:T84" ca="1" si="31">R83-S83</f>
        <v>#REF!</v>
      </c>
      <c r="U83" s="186" t="e">
        <f ca="1">O83*IFERROR(VLOOKUP(A83,[1]Tørstofindhold!A$2:B$24,2,FALSE),0)</f>
        <v>#REF!</v>
      </c>
      <c r="V83" s="187" t="e">
        <f ca="1">IF(D83=År1,P83,SUM(O83,P83))*IFERROR(VLOOKUP(A83,[1]Tørstofindhold!A$2:B$24,2,FALSE),0)</f>
        <v>#REF!</v>
      </c>
      <c r="W83" s="187">
        <f>J83*IFERROR(VLOOKUP(A83,[1]Tørstofindhold!A$2:B$24,2,FALSE),0)</f>
        <v>0</v>
      </c>
      <c r="X83" s="188" t="e">
        <f t="shared" ref="X83:X84" ca="1" si="32">V83-W83</f>
        <v>#REF!</v>
      </c>
      <c r="Y83" s="168" t="e">
        <f t="shared" ca="1" si="21"/>
        <v>#REF!</v>
      </c>
      <c r="Z83" s="103" t="e">
        <f t="shared" ca="1" si="22"/>
        <v>#REF!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 t="e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#REF!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 t="e">
        <f t="shared" ca="1" si="29"/>
        <v>#REF!</v>
      </c>
      <c r="O84" s="190" t="e">
        <f t="shared" ca="1" si="20"/>
        <v>#REF!</v>
      </c>
      <c r="P84" s="200" t="e">
        <f t="shared" ca="1" si="30"/>
        <v>#REF!</v>
      </c>
      <c r="Q84" s="187" t="e">
        <f ca="1">IFERROR(VLOOKUP(A84,[1]Energiindhold!$A$2:$C$11,3,FALSE),IFERROR(VLOOKUP(A84,[1]Biogasudbytte!$A$2:$B$18,2,FALSE)*[1]Energiindhold!$C$10,0))*O84</f>
        <v>#REF!</v>
      </c>
      <c r="R84" s="187" t="e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7">
        <f>IFERROR(VLOOKUP(A84,[1]Biogasudbytte!$A$2:$B$18,2,FALSE)*[1]Energiindhold!$C$10,0)*J84*IFERROR(VLOOKUP(A84,Biogasanlæg!$F$3:$G$8,2,FALSE),1)</f>
        <v>0</v>
      </c>
      <c r="T84" s="188" t="e">
        <f t="shared" ca="1" si="31"/>
        <v>#REF!</v>
      </c>
      <c r="U84" s="186" t="e">
        <f ca="1">O84*IFERROR(VLOOKUP(A84,[1]Tørstofindhold!A$2:B$24,2,FALSE),0)</f>
        <v>#REF!</v>
      </c>
      <c r="V84" s="187" t="e">
        <f ca="1">IF(D84=År1,P84,SUM(O84,P84))*IFERROR(VLOOKUP(A84,[1]Tørstofindhold!A$2:B$24,2,FALSE),0)</f>
        <v>#REF!</v>
      </c>
      <c r="W84" s="187">
        <f>J84*IFERROR(VLOOKUP(A84,[1]Tørstofindhold!A$2:B$24,2,FALSE),0)</f>
        <v>0</v>
      </c>
      <c r="X84" s="188" t="e">
        <f t="shared" ca="1" si="32"/>
        <v>#REF!</v>
      </c>
      <c r="Y84" s="168" t="e">
        <f t="shared" ca="1" si="21"/>
        <v>#REF!</v>
      </c>
      <c r="Z84" s="103" t="e">
        <f t="shared" ca="1" si="22"/>
        <v>#REF!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-28200.295606047235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1792000.0223123315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22018.622466809651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3132884.1088179974</v>
      </c>
      <c r="O89" s="190">
        <f t="shared" si="20"/>
        <v>3132884.1088179974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8.5027727866963971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8.5625322088162168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8.5027727866963971</v>
      </c>
      <c r="U89" s="186">
        <f>O89*IFERROR(VLOOKUP(A89,[1]Tørstofindhold!A$2:B$24,2,FALSE),0)</f>
        <v>626576.82176359952</v>
      </c>
      <c r="V89" s="187">
        <f>IF(D89=År1,P89,SUM(O89,P89))*IFERROR(VLOOKUP(A89,[1]Tørstofindhold!A$2:B$24,2,FALSE),0)</f>
        <v>630980.54625696142</v>
      </c>
      <c r="W89" s="187">
        <f>J89*IFERROR(VLOOKUP(A89,[1]Tørstofindhold!A$2:B$24,2,FALSE),0)</f>
        <v>4403.7244933619304</v>
      </c>
      <c r="X89" s="188">
        <f t="shared" si="26"/>
        <v>626576.82176359952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13567349.858292963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1507483.3175881065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13567349.858292963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7">
        <f>IFERROR(VLOOKUP(A93,[1]Biogasudbytte!$A$2:$B$18,2,FALSE)*[1]Energiindhold!$C$10,0)*J93*IFERROR(VLOOKUP(A93,Biogasanlæg!$F$3:$G$8,2,FALSE),1)</f>
        <v>5.8448143189526096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678367.49291464826</v>
      </c>
      <c r="W93" s="187">
        <f>J93*IFERROR(VLOOKUP(A93,[1]Tørstofindhold!A$2:B$24,2,FALSE),0)</f>
        <v>678367.49291464826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842656.55030551134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 t="e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#REF!</v>
      </c>
      <c r="M97" s="154" t="e">
        <f ca="1"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199" t="e">
        <f t="shared" ca="1" si="23"/>
        <v>#REF!</v>
      </c>
      <c r="O97" s="190" t="e">
        <f t="shared" ca="1" si="20"/>
        <v>#REF!</v>
      </c>
      <c r="P97" s="200" t="e">
        <f t="shared" ca="1" si="24"/>
        <v>#REF!</v>
      </c>
      <c r="Q97" s="187" t="e">
        <f ca="1">IFERROR(VLOOKUP(A97,[1]Energiindhold!$A$2:$C$11,3,FALSE),IFERROR(VLOOKUP(A97,[1]Biogasudbytte!$A$2:$B$18,2,FALSE)*[1]Energiindhold!$C$10,0))*O97</f>
        <v>#REF!</v>
      </c>
      <c r="R97" s="187" t="e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7">
        <f>IFERROR(VLOOKUP(A97,[1]Biogasudbytte!$A$2:$B$18,2,FALSE)*[1]Energiindhold!$C$10,0)*J97*IFERROR(VLOOKUP(A97,Biogasanlæg!$F$3:$G$8,2,FALSE),1)</f>
        <v>0</v>
      </c>
      <c r="T97" s="188" t="e">
        <f t="shared" ca="1" si="25"/>
        <v>#REF!</v>
      </c>
      <c r="U97" s="186" t="e">
        <f ca="1">O97*IFERROR(VLOOKUP(A97,[1]Tørstofindhold!A$2:B$24,2,FALSE),0)</f>
        <v>#REF!</v>
      </c>
      <c r="V97" s="187" t="e">
        <f ca="1">IF(D97=År1,P97,SUM(O97,P97))*IFERROR(VLOOKUP(A97,[1]Tørstofindhold!A$2:B$24,2,FALSE),0)</f>
        <v>#REF!</v>
      </c>
      <c r="W97" s="187">
        <f>J97*IFERROR(VLOOKUP(A97,[1]Tørstofindhold!A$2:B$24,2,FALSE),0)</f>
        <v>0</v>
      </c>
      <c r="X97" s="188" t="e">
        <f t="shared" ca="1" si="26"/>
        <v>#REF!</v>
      </c>
      <c r="Y97" s="168" t="e">
        <f t="shared" ca="1" si="21"/>
        <v>#REF!</v>
      </c>
      <c r="Z97" s="103" t="e">
        <f t="shared" ca="1" si="22"/>
        <v>#REF!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 t="e">
        <f ca="1"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199" t="e">
        <f t="shared" ca="1" si="23"/>
        <v>#REF!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 t="e">
        <f t="shared" ca="1" si="21"/>
        <v>#REF!</v>
      </c>
      <c r="Z98" s="103" t="e">
        <f t="shared" ca="1" si="22"/>
        <v>#REF!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160403.2789129091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 t="e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#REF!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 t="e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#REF!</v>
      </c>
      <c r="M101" s="154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199" t="e">
        <f t="shared" ca="1" si="23"/>
        <v>#REF!</v>
      </c>
      <c r="O101" s="190" t="e">
        <f t="shared" ca="1" si="20"/>
        <v>#REF!</v>
      </c>
      <c r="P101" s="200" t="e">
        <f t="shared" ca="1" si="24"/>
        <v>#REF!</v>
      </c>
      <c r="Q101" s="187" t="e">
        <f ca="1">IFERROR(VLOOKUP(A101,[1]Energiindhold!$A$2:$C$11,3,FALSE),IFERROR(VLOOKUP(A101,[1]Biogasudbytte!$A$2:$B$18,2,FALSE)*[1]Energiindhold!$C$10,0))*O101</f>
        <v>#REF!</v>
      </c>
      <c r="R101" s="187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7" t="e">
        <f ca="1">IFERROR(VLOOKUP(A101,[1]Biogasudbytte!$A$2:$B$18,2,FALSE)*[1]Energiindhold!$C$10,0)*J101*IFERROR(VLOOKUP(A101,Biogasanlæg!$F$3:$G$8,2,FALSE),1)</f>
        <v>#REF!</v>
      </c>
      <c r="T101" s="188" t="e">
        <f t="shared" ca="1" si="25"/>
        <v>#REF!</v>
      </c>
      <c r="U101" s="186" t="e">
        <f ca="1">O101*IFERROR(VLOOKUP(A101,[1]Tørstofindhold!A$2:B$24,2,FALSE),0)</f>
        <v>#REF!</v>
      </c>
      <c r="V101" s="187" t="e">
        <f ca="1">IF(D101=År1,P101,SUM(O101,P101))*IFERROR(VLOOKUP(A101,[1]Tørstofindhold!A$2:B$24,2,FALSE),0)</f>
        <v>#REF!</v>
      </c>
      <c r="W101" s="187" t="e">
        <f ca="1">J101*IFERROR(VLOOKUP(A101,[1]Tørstofindhold!A$2:B$24,2,FALSE),0)</f>
        <v>#REF!</v>
      </c>
      <c r="X101" s="188" t="e">
        <f t="shared" ca="1" si="26"/>
        <v>#REF!</v>
      </c>
      <c r="Y101" s="168" t="e">
        <f t="shared" ca="1" si="21"/>
        <v>#REF!</v>
      </c>
      <c r="Z101" s="103" t="e">
        <f t="shared" ca="1" si="22"/>
        <v>#REF!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564093970.66857171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564093970.66857171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564093970.66857171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 t="e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#REF!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 t="e">
        <f t="shared" ca="1" si="23"/>
        <v>#REF!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 t="e">
        <f t="shared" ca="1" si="21"/>
        <v>#REF!</v>
      </c>
      <c r="Z103" s="103" t="e">
        <f t="shared" ca="1" si="22"/>
        <v>#REF!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7753.9785502341792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861.55317224824194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66710.304652357008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16471368.236203289</v>
      </c>
      <c r="O112" s="190">
        <f t="shared" si="20"/>
        <v>16471368.236203289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30.305258633584529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30.427997255356786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30.305258633584529</v>
      </c>
      <c r="U112" s="186">
        <f>O112*IFERROR(VLOOKUP(A112,[1]Tørstofindhold!A$2:B$24,2,FALSE),0)</f>
        <v>4611983.1061369209</v>
      </c>
      <c r="V112" s="187">
        <f>IF(D112=År1,P112,SUM(O112,P112))*IFERROR(VLOOKUP(A112,[1]Tørstofindhold!A$2:B$24,2,FALSE),0)</f>
        <v>4630661.9914395809</v>
      </c>
      <c r="W112" s="187">
        <f>J112*IFERROR(VLOOKUP(A112,[1]Tørstofindhold!A$2:B$24,2,FALSE),0)</f>
        <v>18678.885302659965</v>
      </c>
      <c r="X112" s="188">
        <f t="shared" si="26"/>
        <v>4611983.1061369209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55765.563352610865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1226107.8204227064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1281873.3837753173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12.994331568919241</v>
      </c>
      <c r="S115" s="187">
        <f>IFERROR(VLOOKUP(A115,[1]Biogasudbytte!$A$2:$B$18,2,FALSE)*[1]Energiindhold!$C$10,0)*J115*IFERROR(VLOOKUP(A115,Biogasanlæg!$F$3:$G$8,2,FALSE),1)</f>
        <v>0.32151858613201206</v>
      </c>
      <c r="T115" s="188">
        <f t="shared" si="25"/>
        <v>12.67281298278723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1089592.3762090197</v>
      </c>
      <c r="W115" s="187">
        <f>J115*IFERROR(VLOOKUP(A115,[1]Tørstofindhold!A$2:B$24,2,FALSE),0)</f>
        <v>47400.728849719235</v>
      </c>
      <c r="X115" s="188">
        <f t="shared" si="26"/>
        <v>1042191.6473593004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5718311.2555674212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2904.8671673179329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-614659.78317224141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 t="e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#REF!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 t="e">
        <f t="shared" ca="1" si="23"/>
        <v>#REF!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 t="e">
        <f t="shared" ca="1" si="21"/>
        <v>#REF!</v>
      </c>
      <c r="Z122" s="103" t="e">
        <f t="shared" ca="1" si="22"/>
        <v>#REF!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11461865.852294842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1273540.6502549821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254724.42475046791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68794.728659097105</v>
      </c>
      <c r="O125" s="190">
        <f t="shared" si="20"/>
        <v>68794.728659097105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0.24697307588615863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1.1614337607403384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0.24697307588615858</v>
      </c>
      <c r="U125" s="186">
        <f>O125*IFERROR(VLOOKUP(A125,[1]Tørstofindhold!A$2:B$24,2,FALSE),0)</f>
        <v>20638.418597729131</v>
      </c>
      <c r="V125" s="187">
        <f>IF(D125=År1,P125,SUM(O125,P125))*IFERROR(VLOOKUP(A125,[1]Tørstofindhold!A$2:B$24,2,FALSE),0)</f>
        <v>97055.746022869498</v>
      </c>
      <c r="W125" s="187">
        <f>J125*IFERROR(VLOOKUP(A125,[1]Tørstofindhold!A$2:B$24,2,FALSE),0)</f>
        <v>76417.327425140364</v>
      </c>
      <c r="X125" s="188">
        <f t="shared" si="26"/>
        <v>20638.418597729134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 t="e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#REF!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 t="e">
        <f t="shared" ref="N131:N132" ca="1" si="38">F131-SUM(G131:M131)</f>
        <v>#REF!</v>
      </c>
      <c r="O131" s="190" t="e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0" t="e">
        <f t="shared" ref="P131:P132" ca="1" si="40">SUM(J131,L131)</f>
        <v>#REF!</v>
      </c>
      <c r="Q131" s="187" t="e">
        <f ca="1">IFERROR(VLOOKUP(A131,[1]Energiindhold!$A$2:$C$11,3,FALSE),IFERROR(VLOOKUP(A131,[1]Biogasudbytte!$A$2:$B$18,2,FALSE)*[1]Energiindhold!$C$10,0))*O131</f>
        <v>#REF!</v>
      </c>
      <c r="R131" s="187" t="e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7">
        <f>IFERROR(VLOOKUP(A131,[1]Biogasudbytte!$A$2:$B$18,2,FALSE)*[1]Energiindhold!$C$10,0)*J131*IFERROR(VLOOKUP(A131,Biogasanlæg!$F$3:$G$8,2,FALSE),1)</f>
        <v>0</v>
      </c>
      <c r="T131" s="188" t="e">
        <f t="shared" ref="T131:T132" ca="1" si="41">R131-S131</f>
        <v>#REF!</v>
      </c>
      <c r="U131" s="186" t="e">
        <f ca="1">O131*IFERROR(VLOOKUP(A131,[1]Tørstofindhold!A$2:B$24,2,FALSE),0)</f>
        <v>#REF!</v>
      </c>
      <c r="V131" s="187" t="e">
        <f ca="1">IF(D131=År1,P131,SUM(O131,P131))*IFERROR(VLOOKUP(A131,[1]Tørstofindhold!A$2:B$24,2,FALSE),0)</f>
        <v>#REF!</v>
      </c>
      <c r="W131" s="187">
        <f>J131*IFERROR(VLOOKUP(A131,[1]Tørstofindhold!A$2:B$24,2,FALSE),0)</f>
        <v>0</v>
      </c>
      <c r="X131" s="188" t="e">
        <f t="shared" ref="X131:X132" ca="1" si="42">V131-W131</f>
        <v>#REF!</v>
      </c>
      <c r="Y131" s="168" t="e">
        <f t="shared" ref="Y131:Y194" ca="1" si="43">IF(SUMIFS($N$3:$N$290,$A$3:$A$290,A131,$D$3:$D$290,D131)&lt;0,1,0)</f>
        <v>#REF!</v>
      </c>
      <c r="Z131" s="103" t="e">
        <f t="shared" ref="Z131:Z194" ca="1" si="44">IF(SUMIFS($N$3:$N$290,$A$3:$A$290,A131,$D$3:$D$290,D131)&gt;0,1,0)</f>
        <v>#REF!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 t="e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#REF!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 t="e">
        <f t="shared" ca="1" si="38"/>
        <v>#REF!</v>
      </c>
      <c r="O132" s="190" t="e">
        <f t="shared" ca="1" si="39"/>
        <v>#REF!</v>
      </c>
      <c r="P132" s="200" t="e">
        <f t="shared" ca="1" si="40"/>
        <v>#REF!</v>
      </c>
      <c r="Q132" s="187" t="e">
        <f ca="1">IFERROR(VLOOKUP(A132,[1]Energiindhold!$A$2:$C$11,3,FALSE),IFERROR(VLOOKUP(A132,[1]Biogasudbytte!$A$2:$B$18,2,FALSE)*[1]Energiindhold!$C$10,0))*O132</f>
        <v>#REF!</v>
      </c>
      <c r="R132" s="187" t="e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7">
        <f>IFERROR(VLOOKUP(A132,[1]Biogasudbytte!$A$2:$B$18,2,FALSE)*[1]Energiindhold!$C$10,0)*J132*IFERROR(VLOOKUP(A132,Biogasanlæg!$F$3:$G$8,2,FALSE),1)</f>
        <v>0</v>
      </c>
      <c r="T132" s="188" t="e">
        <f t="shared" ca="1" si="41"/>
        <v>#REF!</v>
      </c>
      <c r="U132" s="186" t="e">
        <f ca="1">O132*IFERROR(VLOOKUP(A132,[1]Tørstofindhold!A$2:B$24,2,FALSE),0)</f>
        <v>#REF!</v>
      </c>
      <c r="V132" s="187" t="e">
        <f ca="1">IF(D132=År1,P132,SUM(O132,P132))*IFERROR(VLOOKUP(A132,[1]Tørstofindhold!A$2:B$24,2,FALSE),0)</f>
        <v>#REF!</v>
      </c>
      <c r="W132" s="187">
        <f>J132*IFERROR(VLOOKUP(A132,[1]Tørstofindhold!A$2:B$24,2,FALSE),0)</f>
        <v>0</v>
      </c>
      <c r="X132" s="188" t="e">
        <f t="shared" ca="1" si="42"/>
        <v>#REF!</v>
      </c>
      <c r="Y132" s="168" t="e">
        <f t="shared" ca="1" si="43"/>
        <v>#REF!</v>
      </c>
      <c r="Z132" s="103" t="e">
        <f t="shared" ca="1" si="44"/>
        <v>#REF!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-28768.792343068199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1792000.0223123315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21875.621442119991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3114881.14974258</v>
      </c>
      <c r="O137" s="190">
        <f t="shared" si="39"/>
        <v>3114881.14974258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8.4539120356473525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8.5132833472661247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8.4539120356473525</v>
      </c>
      <c r="U137" s="186">
        <f>O137*IFERROR(VLOOKUP(A137,[1]Tørstofindhold!A$2:B$24,2,FALSE),0)</f>
        <v>622976.229948516</v>
      </c>
      <c r="V137" s="187">
        <f>IF(D137=År1,P137,SUM(O137,P137))*IFERROR(VLOOKUP(A137,[1]Tørstofindhold!A$2:B$24,2,FALSE),0)</f>
        <v>627351.35423694004</v>
      </c>
      <c r="W137" s="187">
        <f>J137*IFERROR(VLOOKUP(A137,[1]Tørstofindhold!A$2:B$24,2,FALSE),0)</f>
        <v>4375.1242884239982</v>
      </c>
      <c r="X137" s="188">
        <f t="shared" si="26"/>
        <v>622976.229948516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12989062.590821605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1443229.1767579557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817740.05473897781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 t="e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#REF!</v>
      </c>
      <c r="M145" s="154" t="e">
        <f ca="1"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199" t="e">
        <f t="shared" ca="1" si="23"/>
        <v>#REF!</v>
      </c>
      <c r="O145" s="190" t="e">
        <f t="shared" ca="1" si="39"/>
        <v>#REF!</v>
      </c>
      <c r="P145" s="200" t="e">
        <f t="shared" ca="1" si="24"/>
        <v>#REF!</v>
      </c>
      <c r="Q145" s="187" t="e">
        <f ca="1">IFERROR(VLOOKUP(A145,[1]Energiindhold!$A$2:$C$11,3,FALSE),IFERROR(VLOOKUP(A145,[1]Biogasudbytte!$A$2:$B$18,2,FALSE)*[1]Energiindhold!$C$10,0))*O145</f>
        <v>#REF!</v>
      </c>
      <c r="R145" s="187" t="e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7">
        <f>IFERROR(VLOOKUP(A145,[1]Biogasudbytte!$A$2:$B$18,2,FALSE)*[1]Energiindhold!$C$10,0)*J145*IFERROR(VLOOKUP(A145,Biogasanlæg!$F$3:$G$8,2,FALSE),1)</f>
        <v>0</v>
      </c>
      <c r="T145" s="188" t="e">
        <f t="shared" ca="1" si="25"/>
        <v>#REF!</v>
      </c>
      <c r="U145" s="186" t="e">
        <f ca="1">O145*IFERROR(VLOOKUP(A145,[1]Tørstofindhold!A$2:B$24,2,FALSE),0)</f>
        <v>#REF!</v>
      </c>
      <c r="V145" s="187" t="e">
        <f ca="1">IF(D145=År1,P145,SUM(O145,P145))*IFERROR(VLOOKUP(A145,[1]Tørstofindhold!A$2:B$24,2,FALSE),0)</f>
        <v>#REF!</v>
      </c>
      <c r="W145" s="187">
        <f>J145*IFERROR(VLOOKUP(A145,[1]Tørstofindhold!A$2:B$24,2,FALSE),0)</f>
        <v>0</v>
      </c>
      <c r="X145" s="188" t="e">
        <f t="shared" ca="1" si="26"/>
        <v>#REF!</v>
      </c>
      <c r="Y145" s="168" t="e">
        <f t="shared" ca="1" si="43"/>
        <v>#REF!</v>
      </c>
      <c r="Z145" s="103" t="e">
        <f t="shared" ca="1" si="44"/>
        <v>#REF!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 t="e">
        <f ca="1"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199" t="e">
        <f t="shared" ca="1" si="23"/>
        <v>#REF!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 t="e">
        <f t="shared" ca="1" si="43"/>
        <v>#REF!</v>
      </c>
      <c r="Z146" s="103" t="e">
        <f t="shared" ca="1" si="44"/>
        <v>#REF!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 t="e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#REF!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 t="e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#REF!</v>
      </c>
      <c r="M149" s="154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199" t="e">
        <f t="shared" ca="1" si="23"/>
        <v>#REF!</v>
      </c>
      <c r="O149" s="190" t="e">
        <f t="shared" ca="1" si="39"/>
        <v>#REF!</v>
      </c>
      <c r="P149" s="200" t="e">
        <f t="shared" ca="1" si="24"/>
        <v>#REF!</v>
      </c>
      <c r="Q149" s="187" t="e">
        <f ca="1">IFERROR(VLOOKUP(A149,[1]Energiindhold!$A$2:$C$11,3,FALSE),IFERROR(VLOOKUP(A149,[1]Biogasudbytte!$A$2:$B$18,2,FALSE)*[1]Energiindhold!$C$10,0))*O149</f>
        <v>#REF!</v>
      </c>
      <c r="R149" s="187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7" t="e">
        <f ca="1">IFERROR(VLOOKUP(A149,[1]Biogasudbytte!$A$2:$B$18,2,FALSE)*[1]Energiindhold!$C$10,0)*J149*IFERROR(VLOOKUP(A149,Biogasanlæg!$F$3:$G$8,2,FALSE),1)</f>
        <v>#REF!</v>
      </c>
      <c r="T149" s="188" t="e">
        <f t="shared" ca="1" si="25"/>
        <v>#REF!</v>
      </c>
      <c r="U149" s="186" t="e">
        <f ca="1">O149*IFERROR(VLOOKUP(A149,[1]Tørstofindhold!A$2:B$24,2,FALSE),0)</f>
        <v>#REF!</v>
      </c>
      <c r="V149" s="187" t="e">
        <f ca="1">IF(D149=År1,P149,SUM(O149,P149))*IFERROR(VLOOKUP(A149,[1]Tørstofindhold!A$2:B$24,2,FALSE),0)</f>
        <v>#REF!</v>
      </c>
      <c r="W149" s="187" t="e">
        <f ca="1">J149*IFERROR(VLOOKUP(A149,[1]Tørstofindhold!A$2:B$24,2,FALSE),0)</f>
        <v>#REF!</v>
      </c>
      <c r="X149" s="188" t="e">
        <f t="shared" ca="1" si="26"/>
        <v>#REF!</v>
      </c>
      <c r="Y149" s="168" t="e">
        <f t="shared" ca="1" si="43"/>
        <v>#REF!</v>
      </c>
      <c r="Z149" s="103" t="e">
        <f t="shared" ca="1" si="44"/>
        <v>#REF!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78969543.840097398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78969543.840097398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78969543.840097398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 t="e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#REF!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 t="e">
        <f t="shared" ca="1" si="48"/>
        <v>#REF!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 t="e">
        <f t="shared" ca="1" si="43"/>
        <v>#REF!</v>
      </c>
      <c r="Z151" s="103" t="e">
        <f t="shared" ca="1" si="44"/>
        <v>#REF!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 t="e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#REF!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 t="e">
        <f t="shared" ca="1" si="48"/>
        <v>#REF!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 t="e">
        <f t="shared" ca="1" si="43"/>
        <v>#REF!</v>
      </c>
      <c r="Z170" s="103" t="e">
        <f t="shared" ca="1" si="44"/>
        <v>#REF!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 t="e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#REF!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 t="e">
        <f t="shared" ref="N179:N180" ca="1" si="52">F179-SUM(G179:M179)</f>
        <v>#REF!</v>
      </c>
      <c r="O179" s="190" t="e">
        <f t="shared" ca="1" si="39"/>
        <v>#REF!</v>
      </c>
      <c r="P179" s="200" t="e">
        <f t="shared" ref="P179:P180" ca="1" si="53">SUM(J179,L179)</f>
        <v>#REF!</v>
      </c>
      <c r="Q179" s="187" t="e">
        <f ca="1">IFERROR(VLOOKUP(A179,[1]Energiindhold!$A$2:$C$11,3,FALSE),IFERROR(VLOOKUP(A179,[1]Biogasudbytte!$A$2:$B$18,2,FALSE)*[1]Energiindhold!$C$10,0))*O179</f>
        <v>#REF!</v>
      </c>
      <c r="R179" s="187" t="e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7">
        <f>IFERROR(VLOOKUP(A179,[1]Biogasudbytte!$A$2:$B$18,2,FALSE)*[1]Energiindhold!$C$10,0)*J179*IFERROR(VLOOKUP(A179,Biogasanlæg!$F$3:$G$8,2,FALSE),1)</f>
        <v>0</v>
      </c>
      <c r="T179" s="188" t="e">
        <f t="shared" ref="T179:T180" ca="1" si="54">R179-S179</f>
        <v>#REF!</v>
      </c>
      <c r="U179" s="186" t="e">
        <f ca="1">O179*IFERROR(VLOOKUP(A179,[1]Tørstofindhold!A$2:B$24,2,FALSE),0)</f>
        <v>#REF!</v>
      </c>
      <c r="V179" s="187" t="e">
        <f ca="1">IF(D179=År1,P179,SUM(O179,P179))*IFERROR(VLOOKUP(A179,[1]Tørstofindhold!A$2:B$24,2,FALSE),0)</f>
        <v>#REF!</v>
      </c>
      <c r="W179" s="187">
        <f>J179*IFERROR(VLOOKUP(A179,[1]Tørstofindhold!A$2:B$24,2,FALSE),0)</f>
        <v>0</v>
      </c>
      <c r="X179" s="188" t="e">
        <f t="shared" ref="X179:X180" ca="1" si="55">V179-W179</f>
        <v>#REF!</v>
      </c>
      <c r="Y179" s="168" t="e">
        <f t="shared" ca="1" si="43"/>
        <v>#REF!</v>
      </c>
      <c r="Z179" s="103" t="e">
        <f t="shared" ca="1" si="44"/>
        <v>#REF!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 t="e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#REF!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 t="e">
        <f t="shared" ca="1" si="52"/>
        <v>#REF!</v>
      </c>
      <c r="O180" s="190" t="e">
        <f t="shared" ca="1" si="39"/>
        <v>#REF!</v>
      </c>
      <c r="P180" s="200" t="e">
        <f t="shared" ca="1" si="53"/>
        <v>#REF!</v>
      </c>
      <c r="Q180" s="187" t="e">
        <f ca="1">IFERROR(VLOOKUP(A180,[1]Energiindhold!$A$2:$C$11,3,FALSE),IFERROR(VLOOKUP(A180,[1]Biogasudbytte!$A$2:$B$18,2,FALSE)*[1]Energiindhold!$C$10,0))*O180</f>
        <v>#REF!</v>
      </c>
      <c r="R180" s="187" t="e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7">
        <f>IFERROR(VLOOKUP(A180,[1]Biogasudbytte!$A$2:$B$18,2,FALSE)*[1]Energiindhold!$C$10,0)*J180*IFERROR(VLOOKUP(A180,Biogasanlæg!$F$3:$G$8,2,FALSE),1)</f>
        <v>0</v>
      </c>
      <c r="T180" s="188" t="e">
        <f t="shared" ca="1" si="54"/>
        <v>#REF!</v>
      </c>
      <c r="U180" s="186" t="e">
        <f ca="1">O180*IFERROR(VLOOKUP(A180,[1]Tørstofindhold!A$2:B$24,2,FALSE),0)</f>
        <v>#REF!</v>
      </c>
      <c r="V180" s="187" t="e">
        <f ca="1">IF(D180=År1,P180,SUM(O180,P180))*IFERROR(VLOOKUP(A180,[1]Tørstofindhold!A$2:B$24,2,FALSE),0)</f>
        <v>#REF!</v>
      </c>
      <c r="W180" s="187">
        <f>J180*IFERROR(VLOOKUP(A180,[1]Tørstofindhold!A$2:B$24,2,FALSE),0)</f>
        <v>0</v>
      </c>
      <c r="X180" s="188" t="e">
        <f t="shared" ca="1" si="55"/>
        <v>#REF!</v>
      </c>
      <c r="Y180" s="168" t="e">
        <f t="shared" ca="1" si="43"/>
        <v>#REF!</v>
      </c>
      <c r="Z180" s="103" t="e">
        <f t="shared" ca="1" si="44"/>
        <v>#REF!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243126.21417966046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 t="e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#REF!</v>
      </c>
      <c r="M193" s="154" t="e">
        <f ca="1"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199" t="e">
        <f t="shared" ca="1" si="48"/>
        <v>#REF!</v>
      </c>
      <c r="O193" s="190" t="e">
        <f t="shared" ca="1" si="39"/>
        <v>#REF!</v>
      </c>
      <c r="P193" s="200" t="e">
        <f t="shared" ca="1" si="49"/>
        <v>#REF!</v>
      </c>
      <c r="Q193" s="187" t="e">
        <f ca="1">IFERROR(VLOOKUP(A193,[1]Energiindhold!$A$2:$C$11,3,FALSE),IFERROR(VLOOKUP(A193,[1]Biogasudbytte!$A$2:$B$18,2,FALSE)*[1]Energiindhold!$C$10,0))*O193</f>
        <v>#REF!</v>
      </c>
      <c r="R193" s="187" t="e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7">
        <f>IFERROR(VLOOKUP(A193,[1]Biogasudbytte!$A$2:$B$18,2,FALSE)*[1]Energiindhold!$C$10,0)*J193*IFERROR(VLOOKUP(A193,Biogasanlæg!$F$3:$G$8,2,FALSE),1)</f>
        <v>0</v>
      </c>
      <c r="T193" s="188" t="e">
        <f t="shared" ca="1" si="50"/>
        <v>#REF!</v>
      </c>
      <c r="U193" s="186" t="e">
        <f ca="1">O193*IFERROR(VLOOKUP(A193,[1]Tørstofindhold!A$2:B$24,2,FALSE),0)</f>
        <v>#REF!</v>
      </c>
      <c r="V193" s="187" t="e">
        <f ca="1">IF(D193=År1,P193,SUM(O193,P193))*IFERROR(VLOOKUP(A193,[1]Tørstofindhold!A$2:B$24,2,FALSE),0)</f>
        <v>#REF!</v>
      </c>
      <c r="W193" s="187">
        <f>J193*IFERROR(VLOOKUP(A193,[1]Tørstofindhold!A$2:B$24,2,FALSE),0)</f>
        <v>0</v>
      </c>
      <c r="X193" s="188" t="e">
        <f t="shared" ca="1" si="51"/>
        <v>#REF!</v>
      </c>
      <c r="Y193" s="168" t="e">
        <f t="shared" ca="1" si="43"/>
        <v>#REF!</v>
      </c>
      <c r="Z193" s="103" t="e">
        <f t="shared" ca="1" si="44"/>
        <v>#REF!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 t="e">
        <f ca="1"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199" t="e">
        <f t="shared" ca="1" si="48"/>
        <v>#REF!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 t="e">
        <f t="shared" ca="1" si="43"/>
        <v>#REF!</v>
      </c>
      <c r="Z194" s="103" t="e">
        <f t="shared" ca="1" si="44"/>
        <v>#REF!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57543.069758462239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 t="e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#REF!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 t="e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#REF!</v>
      </c>
      <c r="M197" s="154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199" t="e">
        <f t="shared" ca="1" si="48"/>
        <v>#REF!</v>
      </c>
      <c r="O197" s="190" t="e">
        <f t="shared" ca="1" si="59"/>
        <v>#REF!</v>
      </c>
      <c r="P197" s="200" t="e">
        <f t="shared" ca="1" si="49"/>
        <v>#REF!</v>
      </c>
      <c r="Q197" s="187" t="e">
        <f ca="1">IFERROR(VLOOKUP(A197,[1]Energiindhold!$A$2:$C$11,3,FALSE),IFERROR(VLOOKUP(A197,[1]Biogasudbytte!$A$2:$B$18,2,FALSE)*[1]Energiindhold!$C$10,0))*O197</f>
        <v>#REF!</v>
      </c>
      <c r="R197" s="187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7" t="e">
        <f ca="1">IFERROR(VLOOKUP(A197,[1]Biogasudbytte!$A$2:$B$18,2,FALSE)*[1]Energiindhold!$C$10,0)*J197*IFERROR(VLOOKUP(A197,Biogasanlæg!$F$3:$G$8,2,FALSE),1)</f>
        <v>#REF!</v>
      </c>
      <c r="T197" s="188" t="e">
        <f t="shared" ca="1" si="50"/>
        <v>#REF!</v>
      </c>
      <c r="U197" s="186" t="e">
        <f ca="1">O197*IFERROR(VLOOKUP(A197,[1]Tørstofindhold!A$2:B$24,2,FALSE),0)</f>
        <v>#REF!</v>
      </c>
      <c r="V197" s="187" t="e">
        <f ca="1">IF(D197=År1,P197,SUM(O197,P197))*IFERROR(VLOOKUP(A197,[1]Tørstofindhold!A$2:B$24,2,FALSE),0)</f>
        <v>#REF!</v>
      </c>
      <c r="W197" s="187" t="e">
        <f ca="1">J197*IFERROR(VLOOKUP(A197,[1]Tørstofindhold!A$2:B$24,2,FALSE),0)</f>
        <v>#REF!</v>
      </c>
      <c r="X197" s="188" t="e">
        <f t="shared" ca="1" si="51"/>
        <v>#REF!</v>
      </c>
      <c r="Y197" s="168" t="e">
        <f t="shared" ca="1" si="60"/>
        <v>#REF!</v>
      </c>
      <c r="Z197" s="103" t="e">
        <f t="shared" ca="1" si="61"/>
        <v>#REF!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108643642.67197262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108643642.67197262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108643642.67197262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 t="e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#REF!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 t="e">
        <f t="shared" ca="1" si="48"/>
        <v>#REF!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 t="e">
        <f t="shared" ca="1" si="60"/>
        <v>#REF!</v>
      </c>
      <c r="Z199" s="103" t="e">
        <f t="shared" ca="1" si="61"/>
        <v>#REF!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630.18173263756921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70.020192515285444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630.18173263756921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7">
        <f>IFERROR(VLOOKUP(A203,[1]Biogasudbytte!$A$2:$B$18,2,FALSE)*[1]Energiindhold!$C$10,0)*J203*IFERROR(VLOOKUP(A203,Biogasanlæg!$F$3:$G$8,2,FALSE),1)</f>
        <v>2.9636816704212241E-4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39.701449156166859</v>
      </c>
      <c r="W203" s="187">
        <f>J203*IFERROR(VLOOKUP(A203,[1]Tørstofindhold!A$2:B$24,2,FALSE),0)</f>
        <v>39.701449156166859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18638.04269080954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6375175.0426332736</v>
      </c>
      <c r="O208" s="190">
        <f t="shared" si="59"/>
        <v>6375175.0426332736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11.729525181564895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11.763816850360648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11.729525181564895</v>
      </c>
      <c r="U208" s="186">
        <f>O208*IFERROR(VLOOKUP(A208,[1]Tørstofindhold!A$2:B$24,2,FALSE),0)</f>
        <v>1785049.0119373167</v>
      </c>
      <c r="V208" s="187">
        <f>IF(D208=År1,P208,SUM(O208,P208))*IFERROR(VLOOKUP(A208,[1]Tørstofindhold!A$2:B$24,2,FALSE),0)</f>
        <v>1790267.6638907436</v>
      </c>
      <c r="W208" s="187">
        <f>J208*IFERROR(VLOOKUP(A208,[1]Tørstofindhold!A$2:B$24,2,FALSE),0)</f>
        <v>5218.6519534266718</v>
      </c>
      <c r="X208" s="188">
        <f t="shared" si="51"/>
        <v>1785049.011937317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19538.475985137196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664532.04377896746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684070.51976410463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6.9811243754799159</v>
      </c>
      <c r="S211" s="187">
        <f>IFERROR(VLOOKUP(A211,[1]Biogasudbytte!$A$2:$B$18,2,FALSE)*[1]Energiindhold!$C$10,0)*J211*IFERROR(VLOOKUP(A211,Biogasanlæg!$F$3:$G$8,2,FALSE),1)</f>
        <v>0.11264986483134792</v>
      </c>
      <c r="T211" s="188">
        <f t="shared" si="50"/>
        <v>6.8684745106485678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581459.94179948897</v>
      </c>
      <c r="W211" s="187">
        <f>J211*IFERROR(VLOOKUP(A211,[1]Tørstofindhold!A$2:B$24,2,FALSE),0)</f>
        <v>16607.704587366617</v>
      </c>
      <c r="X211" s="188">
        <f t="shared" si="51"/>
        <v>564852.2372121223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701872.07302810857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863.45444688969167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636004.9468565085</v>
      </c>
      <c r="O217" s="190">
        <f t="shared" si="59"/>
        <v>17371.896185037214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5.9496312368286564E-2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6.2453522965261195E-2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5.9496312368286564E-2</v>
      </c>
      <c r="U217" s="186">
        <f>O217*IFERROR(VLOOKUP(A217,[1]Tørstofindhold!A$2:B$24,2,FALSE),0)</f>
        <v>5385.2878173615363</v>
      </c>
      <c r="V217" s="187">
        <f>IF(D217=År1,P217,SUM(O217,P217))*IFERROR(VLOOKUP(A217,[1]Tørstofindhold!A$2:B$24,2,FALSE),0)</f>
        <v>5652.9586958973414</v>
      </c>
      <c r="W217" s="187">
        <f>J217*IFERROR(VLOOKUP(A217,[1]Tørstofindhold!A$2:B$24,2,FALSE),0)</f>
        <v>267.67087853580443</v>
      </c>
      <c r="X217" s="188">
        <f t="shared" si="65"/>
        <v>5385.2878173615372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 t="e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#REF!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 t="e">
        <f t="shared" ca="1" si="62"/>
        <v>#REF!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 t="e">
        <f t="shared" ca="1" si="60"/>
        <v>#REF!</v>
      </c>
      <c r="Z218" s="103" t="e">
        <f t="shared" ca="1" si="61"/>
        <v>#REF!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830510.25539958803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92278.917266620876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830510.25539958803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7">
        <f>IFERROR(VLOOKUP(A219,[1]Biogasudbytte!$A$2:$B$18,2,FALSE)*[1]Energiindhold!$C$10,0)*J219*IFERROR(VLOOKUP(A219,Biogasanlæg!$F$3:$G$8,2,FALSE),1)</f>
        <v>0.4203959861807175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63118.77941036869</v>
      </c>
      <c r="W219" s="187">
        <f>J219*IFERROR(VLOOKUP(A219,[1]Tørstofindhold!A$2:B$24,2,FALSE),0)</f>
        <v>63118.77941036869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73827.130043599784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938079.75532594114</v>
      </c>
      <c r="O221" s="190">
        <f t="shared" si="59"/>
        <v>938079.75532594114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3.3677063216201288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3.6327457184766523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3.3677063216201288</v>
      </c>
      <c r="U221" s="186">
        <f>O221*IFERROR(VLOOKUP(A221,[1]Tørstofindhold!A$2:B$24,2,FALSE),0)</f>
        <v>281423.92659778235</v>
      </c>
      <c r="V221" s="187">
        <f>IF(D221=År1,P221,SUM(O221,P221))*IFERROR(VLOOKUP(A221,[1]Tørstofindhold!A$2:B$24,2,FALSE),0)</f>
        <v>303572.06561086228</v>
      </c>
      <c r="W221" s="187">
        <f>J221*IFERROR(VLOOKUP(A221,[1]Tørstofindhold!A$2:B$24,2,FALSE),0)</f>
        <v>22148.139013079934</v>
      </c>
      <c r="X221" s="188">
        <f t="shared" si="65"/>
        <v>281423.92659778235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 t="e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#REF!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 t="e">
        <f t="shared" ref="N227:N228" ca="1" si="68">F227-SUM(G227:M227)</f>
        <v>#REF!</v>
      </c>
      <c r="O227" s="190" t="e">
        <f t="shared" ca="1" si="59"/>
        <v>#REF!</v>
      </c>
      <c r="P227" s="200" t="e">
        <f t="shared" ref="P227:P228" ca="1" si="69">SUM(J227,L227)</f>
        <v>#REF!</v>
      </c>
      <c r="Q227" s="187" t="e">
        <f ca="1">IFERROR(VLOOKUP(A227,[1]Energiindhold!$A$2:$C$11,3,FALSE),IFERROR(VLOOKUP(A227,[1]Biogasudbytte!$A$2:$B$18,2,FALSE)*[1]Energiindhold!$C$10,0))*O227</f>
        <v>#REF!</v>
      </c>
      <c r="R227" s="187" t="e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7">
        <f>IFERROR(VLOOKUP(A227,[1]Biogasudbytte!$A$2:$B$18,2,FALSE)*[1]Energiindhold!$C$10,0)*J227*IFERROR(VLOOKUP(A227,Biogasanlæg!$F$3:$G$8,2,FALSE),1)</f>
        <v>0</v>
      </c>
      <c r="T227" s="188" t="e">
        <f t="shared" ref="T227:T228" ca="1" si="70">R227-S227</f>
        <v>#REF!</v>
      </c>
      <c r="U227" s="186" t="e">
        <f ca="1">O227*IFERROR(VLOOKUP(A227,[1]Tørstofindhold!A$2:B$24,2,FALSE),0)</f>
        <v>#REF!</v>
      </c>
      <c r="V227" s="187" t="e">
        <f ca="1">IF(D227=År1,P227,SUM(O227,P227))*IFERROR(VLOOKUP(A227,[1]Tørstofindhold!A$2:B$24,2,FALSE),0)</f>
        <v>#REF!</v>
      </c>
      <c r="W227" s="187">
        <f>J227*IFERROR(VLOOKUP(A227,[1]Tørstofindhold!A$2:B$24,2,FALSE),0)</f>
        <v>0</v>
      </c>
      <c r="X227" s="188" t="e">
        <f t="shared" ref="X227:X228" ca="1" si="71">V227-W227</f>
        <v>#REF!</v>
      </c>
      <c r="Y227" s="168" t="e">
        <f t="shared" ca="1" si="60"/>
        <v>#REF!</v>
      </c>
      <c r="Z227" s="103" t="e">
        <f t="shared" ca="1" si="61"/>
        <v>#REF!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 t="e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#REF!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 t="e">
        <f t="shared" ca="1" si="68"/>
        <v>#REF!</v>
      </c>
      <c r="O228" s="190" t="e">
        <f t="shared" ca="1" si="59"/>
        <v>#REF!</v>
      </c>
      <c r="P228" s="200" t="e">
        <f t="shared" ca="1" si="69"/>
        <v>#REF!</v>
      </c>
      <c r="Q228" s="187" t="e">
        <f ca="1">IFERROR(VLOOKUP(A228,[1]Energiindhold!$A$2:$C$11,3,FALSE),IFERROR(VLOOKUP(A228,[1]Biogasudbytte!$A$2:$B$18,2,FALSE)*[1]Energiindhold!$C$10,0))*O228</f>
        <v>#REF!</v>
      </c>
      <c r="R228" s="187" t="e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7">
        <f>IFERROR(VLOOKUP(A228,[1]Biogasudbytte!$A$2:$B$18,2,FALSE)*[1]Energiindhold!$C$10,0)*J228*IFERROR(VLOOKUP(A228,Biogasanlæg!$F$3:$G$8,2,FALSE),1)</f>
        <v>0</v>
      </c>
      <c r="T228" s="188" t="e">
        <f t="shared" ca="1" si="70"/>
        <v>#REF!</v>
      </c>
      <c r="U228" s="186" t="e">
        <f ca="1">O228*IFERROR(VLOOKUP(A228,[1]Tørstofindhold!A$2:B$24,2,FALSE),0)</f>
        <v>#REF!</v>
      </c>
      <c r="V228" s="187" t="e">
        <f ca="1">IF(D228=År1,P228,SUM(O228,P228))*IFERROR(VLOOKUP(A228,[1]Tørstofindhold!A$2:B$24,2,FALSE),0)</f>
        <v>#REF!</v>
      </c>
      <c r="W228" s="187">
        <f>J228*IFERROR(VLOOKUP(A228,[1]Tørstofindhold!A$2:B$24,2,FALSE),0)</f>
        <v>0</v>
      </c>
      <c r="X228" s="188" t="e">
        <f t="shared" ca="1" si="71"/>
        <v>#REF!</v>
      </c>
      <c r="Y228" s="168" t="e">
        <f t="shared" ca="1" si="60"/>
        <v>#REF!</v>
      </c>
      <c r="Z228" s="103" t="e">
        <f t="shared" ca="1" si="61"/>
        <v>#REF!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28987.432488374656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219952.13522212644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6626.3775331903453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1262163.3608439695</v>
      </c>
      <c r="O233" s="190">
        <f t="shared" si="59"/>
        <v>1262163.3608439695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3.4255618478649672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3.443546101545147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3.4255618478649672</v>
      </c>
      <c r="U233" s="186">
        <f>O233*IFERROR(VLOOKUP(A233,[1]Tørstofindhold!A$2:B$24,2,FALSE),0)</f>
        <v>252432.67216879391</v>
      </c>
      <c r="V233" s="187">
        <f>IF(D233=År1,P233,SUM(O233,P233))*IFERROR(VLOOKUP(A233,[1]Tørstofindhold!A$2:B$24,2,FALSE),0)</f>
        <v>253757.94767543199</v>
      </c>
      <c r="W233" s="187">
        <f>J233*IFERROR(VLOOKUP(A233,[1]Tørstofindhold!A$2:B$24,2,FALSE),0)</f>
        <v>1325.2755066380691</v>
      </c>
      <c r="X233" s="188">
        <f t="shared" si="65"/>
        <v>252432.67216879391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1965869.8542385614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218429.98380428454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1965869.8542385614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7">
        <f>IFERROR(VLOOKUP(A237,[1]Biogasudbytte!$A$2:$B$18,2,FALSE)*[1]Energiindhold!$C$10,0)*J237*IFERROR(VLOOKUP(A237,Biogasanlæg!$F$3:$G$8,2,FALSE),1)</f>
        <v>0.84689673320597236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98293.492711928076</v>
      </c>
      <c r="W237" s="187">
        <f>J237*IFERROR(VLOOKUP(A237,[1]Tørstofindhold!A$2:B$24,2,FALSE),0)</f>
        <v>98293.492711928076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246649.6259124628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 t="e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#REF!</v>
      </c>
      <c r="M241" s="154" t="e">
        <f ca="1"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199" t="e">
        <f t="shared" ca="1" si="62"/>
        <v>#REF!</v>
      </c>
      <c r="O241" s="190" t="e">
        <f t="shared" ca="1" si="59"/>
        <v>#REF!</v>
      </c>
      <c r="P241" s="200" t="e">
        <f t="shared" ca="1" si="63"/>
        <v>#REF!</v>
      </c>
      <c r="Q241" s="187" t="e">
        <f ca="1">IFERROR(VLOOKUP(A241,[1]Energiindhold!$A$2:$C$11,3,FALSE),IFERROR(VLOOKUP(A241,[1]Biogasudbytte!$A$2:$B$18,2,FALSE)*[1]Energiindhold!$C$10,0))*O241</f>
        <v>#REF!</v>
      </c>
      <c r="R241" s="187" t="e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7">
        <f>IFERROR(VLOOKUP(A241,[1]Biogasudbytte!$A$2:$B$18,2,FALSE)*[1]Energiindhold!$C$10,0)*J241*IFERROR(VLOOKUP(A241,Biogasanlæg!$F$3:$G$8,2,FALSE),1)</f>
        <v>0</v>
      </c>
      <c r="T241" s="188" t="e">
        <f t="shared" ca="1" si="64"/>
        <v>#REF!</v>
      </c>
      <c r="U241" s="186" t="e">
        <f ca="1">O241*IFERROR(VLOOKUP(A241,[1]Tørstofindhold!A$2:B$24,2,FALSE),0)</f>
        <v>#REF!</v>
      </c>
      <c r="V241" s="187" t="e">
        <f ca="1">IF(D241=År1,P241,SUM(O241,P241))*IFERROR(VLOOKUP(A241,[1]Tørstofindhold!A$2:B$24,2,FALSE),0)</f>
        <v>#REF!</v>
      </c>
      <c r="W241" s="187">
        <f>J241*IFERROR(VLOOKUP(A241,[1]Tørstofindhold!A$2:B$24,2,FALSE),0)</f>
        <v>0</v>
      </c>
      <c r="X241" s="188" t="e">
        <f t="shared" ca="1" si="65"/>
        <v>#REF!</v>
      </c>
      <c r="Y241" s="168" t="e">
        <f t="shared" ca="1" si="60"/>
        <v>#REF!</v>
      </c>
      <c r="Z241" s="103" t="e">
        <f t="shared" ca="1" si="61"/>
        <v>#REF!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 t="e">
        <f ca="1"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199" t="e">
        <f t="shared" ca="1" si="62"/>
        <v>#REF!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 t="e">
        <f t="shared" ca="1" si="60"/>
        <v>#REF!</v>
      </c>
      <c r="Z242" s="103" t="e">
        <f t="shared" ca="1" si="61"/>
        <v>#REF!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59145.958098170529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 t="e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#REF!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 t="e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#REF!</v>
      </c>
      <c r="M245" s="154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199" t="e">
        <f t="shared" ca="1" si="62"/>
        <v>#REF!</v>
      </c>
      <c r="O245" s="190" t="e">
        <f t="shared" ca="1" si="59"/>
        <v>#REF!</v>
      </c>
      <c r="P245" s="200" t="e">
        <f t="shared" ca="1" si="63"/>
        <v>#REF!</v>
      </c>
      <c r="Q245" s="187" t="e">
        <f ca="1">IFERROR(VLOOKUP(A245,[1]Energiindhold!$A$2:$C$11,3,FALSE),IFERROR(VLOOKUP(A245,[1]Biogasudbytte!$A$2:$B$18,2,FALSE)*[1]Energiindhold!$C$10,0))*O245</f>
        <v>#REF!</v>
      </c>
      <c r="R245" s="187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7" t="e">
        <f ca="1">IFERROR(VLOOKUP(A245,[1]Biogasudbytte!$A$2:$B$18,2,FALSE)*[1]Energiindhold!$C$10,0)*J245*IFERROR(VLOOKUP(A245,Biogasanlæg!$F$3:$G$8,2,FALSE),1)</f>
        <v>#REF!</v>
      </c>
      <c r="T245" s="188" t="e">
        <f t="shared" ca="1" si="64"/>
        <v>#REF!</v>
      </c>
      <c r="U245" s="186" t="e">
        <f ca="1">O245*IFERROR(VLOOKUP(A245,[1]Tørstofindhold!A$2:B$24,2,FALSE),0)</f>
        <v>#REF!</v>
      </c>
      <c r="V245" s="187" t="e">
        <f ca="1">IF(D245=År1,P245,SUM(O245,P245))*IFERROR(VLOOKUP(A245,[1]Tørstofindhold!A$2:B$24,2,FALSE),0)</f>
        <v>#REF!</v>
      </c>
      <c r="W245" s="187" t="e">
        <f ca="1">J245*IFERROR(VLOOKUP(A245,[1]Tørstofindhold!A$2:B$24,2,FALSE),0)</f>
        <v>#REF!</v>
      </c>
      <c r="X245" s="188" t="e">
        <f t="shared" ca="1" si="65"/>
        <v>#REF!</v>
      </c>
      <c r="Y245" s="168" t="e">
        <f t="shared" ca="1" si="60"/>
        <v>#REF!</v>
      </c>
      <c r="Z245" s="103" t="e">
        <f t="shared" ca="1" si="61"/>
        <v>#REF!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109129760.82801704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109129760.82801704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109129760.82801704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 t="e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#REF!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 t="e">
        <f t="shared" ca="1" si="62"/>
        <v>#REF!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 t="e">
        <f t="shared" ca="1" si="60"/>
        <v>#REF!</v>
      </c>
      <c r="Z247" s="103" t="e">
        <f t="shared" ca="1" si="61"/>
        <v>#REF!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650.78855763169781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72.309839736855295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18966.695347643046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6660328.4592812965</v>
      </c>
      <c r="O256" s="190">
        <f t="shared" si="59"/>
        <v>6660328.4592812965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12.254171824020176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12.289068172622921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12.254171824020176</v>
      </c>
      <c r="U256" s="186">
        <f>O256*IFERROR(VLOOKUP(A256,[1]Tørstofindhold!A$2:B$24,2,FALSE),0)</f>
        <v>1864891.9685987632</v>
      </c>
      <c r="V256" s="187">
        <f>IF(D256=År1,P256,SUM(O256,P256))*IFERROR(VLOOKUP(A256,[1]Tørstofindhold!A$2:B$24,2,FALSE),0)</f>
        <v>1870202.6432961035</v>
      </c>
      <c r="W256" s="187">
        <f>J256*IFERROR(VLOOKUP(A256,[1]Tørstofindhold!A$2:B$24,2,FALSE),0)</f>
        <v>5310.6746973400532</v>
      </c>
      <c r="X256" s="188">
        <f t="shared" si="65"/>
        <v>1864891.9685987635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20168.436647389117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628148.37928965548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648316.81593704456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6.6087019288069868</v>
      </c>
      <c r="S259" s="187">
        <f>IFERROR(VLOOKUP(A259,[1]Biogasudbytte!$A$2:$B$18,2,FALSE)*[1]Energiindhold!$C$10,0)*J259*IFERROR(VLOOKUP(A259,Biogasanlæg!$F$3:$G$8,2,FALSE),1)</f>
        <v>0.11628192822798786</v>
      </c>
      <c r="T259" s="188">
        <f t="shared" si="64"/>
        <v>6.4924200005789992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551069.29354648781</v>
      </c>
      <c r="W259" s="187">
        <f>J259*IFERROR(VLOOKUP(A259,[1]Tørstofindhold!A$2:B$24,2,FALSE),0)</f>
        <v>17143.171150280748</v>
      </c>
      <c r="X259" s="188">
        <f t="shared" si="65"/>
        <v>533926.12239620707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701872.07302810845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881.1328326820676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671233.57359918463</v>
      </c>
      <c r="O265" s="190">
        <f t="shared" si="75"/>
        <v>56573.790426943218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0.19375731188162079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0.19677506847496029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0.19375731188162079</v>
      </c>
      <c r="U265" s="186">
        <f>O265*IFERROR(VLOOKUP(A265,[1]Tørstofindhold!A$2:B$24,2,FALSE),0)</f>
        <v>17537.875032352396</v>
      </c>
      <c r="V265" s="187">
        <f>IF(D265=År1,P265,SUM(O265,P265))*IFERROR(VLOOKUP(A265,[1]Tørstofindhold!A$2:B$24,2,FALSE),0)</f>
        <v>17811.026210483837</v>
      </c>
      <c r="W265" s="187">
        <f>J265*IFERROR(VLOOKUP(A265,[1]Tørstofindhold!A$2:B$24,2,FALSE),0)</f>
        <v>273.15117813144093</v>
      </c>
      <c r="X265" s="188">
        <f t="shared" si="65"/>
        <v>17537.875032352396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 t="e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#REF!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 t="e">
        <f t="shared" ca="1" si="62"/>
        <v>#REF!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 t="e">
        <f t="shared" ca="1" si="76"/>
        <v>#REF!</v>
      </c>
      <c r="Z266" s="103" t="e">
        <f t="shared" ca="1" si="77"/>
        <v>#REF!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814640.76605924184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90515.640673249072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75301.575249532107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998320.74630790087</v>
      </c>
      <c r="O269" s="190">
        <f t="shared" si="75"/>
        <v>998320.74630790087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3.5839714792453643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3.8543041343911844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3.5839714792453643</v>
      </c>
      <c r="U269" s="186">
        <f>O269*IFERROR(VLOOKUP(A269,[1]Tørstofindhold!A$2:B$24,2,FALSE),0)</f>
        <v>299496.22389237024</v>
      </c>
      <c r="V269" s="187">
        <f>IF(D269=År1,P269,SUM(O269,P269))*IFERROR(VLOOKUP(A269,[1]Tørstofindhold!A$2:B$24,2,FALSE),0)</f>
        <v>322086.69646722986</v>
      </c>
      <c r="W269" s="187">
        <f>J269*IFERROR(VLOOKUP(A269,[1]Tørstofindhold!A$2:B$24,2,FALSE),0)</f>
        <v>22590.472574859632</v>
      </c>
      <c r="X269" s="188">
        <f t="shared" si="65"/>
        <v>299496.22389237024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 t="e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#REF!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 t="e">
        <f t="shared" ref="N275:N276" ca="1" si="80">F275-SUM(G275:M275)</f>
        <v>#REF!</v>
      </c>
      <c r="O275" s="190" t="e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0" t="e">
        <f t="shared" ref="P275:P276" ca="1" si="82">SUM(J275,L275)</f>
        <v>#REF!</v>
      </c>
      <c r="Q275" s="187" t="e">
        <f ca="1">IFERROR(VLOOKUP(A275,[1]Energiindhold!$A$2:$C$11,3,FALSE),IFERROR(VLOOKUP(A275,[1]Biogasudbytte!$A$2:$B$18,2,FALSE)*[1]Energiindhold!$C$10,0))*O275</f>
        <v>#REF!</v>
      </c>
      <c r="R275" s="187" t="e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7">
        <f>IFERROR(VLOOKUP(A275,[1]Biogasudbytte!$A$2:$B$18,2,FALSE)*[1]Energiindhold!$C$10,0)*J275*IFERROR(VLOOKUP(A275,Biogasanlæg!$F$3:$G$8,2,FALSE),1)</f>
        <v>0</v>
      </c>
      <c r="T275" s="188" t="e">
        <f t="shared" ref="T275:T276" ca="1" si="83">R275-S275</f>
        <v>#REF!</v>
      </c>
      <c r="U275" s="186" t="e">
        <f ca="1">O275*IFERROR(VLOOKUP(A275,[1]Tørstofindhold!A$2:B$24,2,FALSE),0)</f>
        <v>#REF!</v>
      </c>
      <c r="V275" s="187" t="e">
        <f ca="1">IF(D275=År1,P275,SUM(O275,P275))*IFERROR(VLOOKUP(A275,[1]Tørstofindhold!A$2:B$24,2,FALSE),0)</f>
        <v>#REF!</v>
      </c>
      <c r="W275" s="187">
        <f>J275*IFERROR(VLOOKUP(A275,[1]Tørstofindhold!A$2:B$24,2,FALSE),0)</f>
        <v>0</v>
      </c>
      <c r="X275" s="188" t="e">
        <f t="shared" ref="X275:X276" ca="1" si="84">V275-W275</f>
        <v>#REF!</v>
      </c>
      <c r="Y275" s="168" t="e">
        <f t="shared" ref="Y275:Y276" ca="1" si="85">IF(SUMIFS($N$3:$N$290,$A$3:$A$290,A275,$D$3:$D$290,D275)&lt;0,1,0)</f>
        <v>#REF!</v>
      </c>
      <c r="Z275" s="103" t="e">
        <f t="shared" ref="Z275:Z276" ca="1" si="86">IF(SUMIFS($N$3:$N$290,$A$3:$A$290,A275,$D$3:$D$290,D275)&gt;0,1,0)</f>
        <v>#REF!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 t="e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#REF!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 t="e">
        <f t="shared" ca="1" si="80"/>
        <v>#REF!</v>
      </c>
      <c r="O276" s="190" t="e">
        <f t="shared" ca="1" si="81"/>
        <v>#REF!</v>
      </c>
      <c r="P276" s="200" t="e">
        <f t="shared" ca="1" si="82"/>
        <v>#REF!</v>
      </c>
      <c r="Q276" s="187" t="e">
        <f ca="1">IFERROR(VLOOKUP(A276,[1]Energiindhold!$A$2:$C$11,3,FALSE),IFERROR(VLOOKUP(A276,[1]Biogasudbytte!$A$2:$B$18,2,FALSE)*[1]Energiindhold!$C$10,0))*O276</f>
        <v>#REF!</v>
      </c>
      <c r="R276" s="187" t="e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7">
        <f>IFERROR(VLOOKUP(A276,[1]Biogasudbytte!$A$2:$B$18,2,FALSE)*[1]Energiindhold!$C$10,0)*J276*IFERROR(VLOOKUP(A276,Biogasanlæg!$F$3:$G$8,2,FALSE),1)</f>
        <v>0</v>
      </c>
      <c r="T276" s="188" t="e">
        <f t="shared" ca="1" si="83"/>
        <v>#REF!</v>
      </c>
      <c r="U276" s="186" t="e">
        <f ca="1">O276*IFERROR(VLOOKUP(A276,[1]Tørstofindhold!A$2:B$24,2,FALSE),0)</f>
        <v>#REF!</v>
      </c>
      <c r="V276" s="187" t="e">
        <f ca="1">IF(D276=År1,P276,SUM(O276,P276))*IFERROR(VLOOKUP(A276,[1]Tørstofindhold!A$2:B$24,2,FALSE),0)</f>
        <v>#REF!</v>
      </c>
      <c r="W276" s="187">
        <f>J276*IFERROR(VLOOKUP(A276,[1]Tørstofindhold!A$2:B$24,2,FALSE),0)</f>
        <v>0</v>
      </c>
      <c r="X276" s="188" t="e">
        <f t="shared" ca="1" si="84"/>
        <v>#REF!</v>
      </c>
      <c r="Y276" s="168" t="e">
        <f t="shared" ca="1" si="85"/>
        <v>#REF!</v>
      </c>
      <c r="Z276" s="103" t="e">
        <f t="shared" ca="1" si="86"/>
        <v>#REF!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30312.252420080491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219952.13522212638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6769.3785578800062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1298474.9540406957</v>
      </c>
      <c r="O281" s="190">
        <f t="shared" si="89"/>
        <v>1298474.9540406957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3.5241129642646096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3.5424853284458382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3.5241129642646096</v>
      </c>
      <c r="U281" s="186">
        <f>O281*IFERROR(VLOOKUP(A281,[1]Tørstofindhold!A$2:B$24,2,FALSE),0)</f>
        <v>259694.99080813915</v>
      </c>
      <c r="V281" s="187">
        <f>IF(D281=År1,P281,SUM(O281,P281))*IFERROR(VLOOKUP(A281,[1]Tørstofindhold!A$2:B$24,2,FALSE),0)</f>
        <v>261048.86651971514</v>
      </c>
      <c r="W281" s="187">
        <f>J281*IFERROR(VLOOKUP(A281,[1]Tørstofindhold!A$2:B$24,2,FALSE),0)</f>
        <v>1353.8757115760013</v>
      </c>
      <c r="X281" s="188">
        <f t="shared" si="65"/>
        <v>259694.99080813915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1882077.6974735428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209119.74416372692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239356.44779819209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 t="e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#REF!</v>
      </c>
      <c r="M289" s="154" t="e">
        <f ca="1"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199" t="e">
        <f t="shared" ca="1" si="93"/>
        <v>#REF!</v>
      </c>
      <c r="O289" s="190" t="e">
        <f t="shared" ca="1" si="89"/>
        <v>#REF!</v>
      </c>
      <c r="P289" s="200" t="e">
        <f t="shared" ca="1" si="94"/>
        <v>#REF!</v>
      </c>
      <c r="Q289" s="187" t="e">
        <f ca="1">IFERROR(VLOOKUP(A289,[1]Energiindhold!$A$2:$C$11,3,FALSE),IFERROR(VLOOKUP(A289,[1]Biogasudbytte!$A$2:$B$18,2,FALSE)*[1]Energiindhold!$C$10,0))*O289</f>
        <v>#REF!</v>
      </c>
      <c r="R289" s="187" t="e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7">
        <f>IFERROR(VLOOKUP(A289,[1]Biogasudbytte!$A$2:$B$18,2,FALSE)*[1]Energiindhold!$C$10,0)*J289*IFERROR(VLOOKUP(A289,Biogasanlæg!$F$3:$G$8,2,FALSE),1)</f>
        <v>0</v>
      </c>
      <c r="T289" s="188" t="e">
        <f t="shared" ca="1" si="95"/>
        <v>#REF!</v>
      </c>
      <c r="U289" s="186" t="e">
        <f ca="1">O289*IFERROR(VLOOKUP(A289,[1]Tørstofindhold!A$2:B$24,2,FALSE),0)</f>
        <v>#REF!</v>
      </c>
      <c r="V289" s="187" t="e">
        <f ca="1">IF(D289=År1,P289,SUM(O289,P289))*IFERROR(VLOOKUP(A289,[1]Tørstofindhold!A$2:B$24,2,FALSE),0)</f>
        <v>#REF!</v>
      </c>
      <c r="W289" s="187">
        <f>J289*IFERROR(VLOOKUP(A289,[1]Tørstofindhold!A$2:B$24,2,FALSE),0)</f>
        <v>0</v>
      </c>
      <c r="X289" s="188" t="e">
        <f t="shared" ca="1" si="96"/>
        <v>#REF!</v>
      </c>
      <c r="Y289" s="168" t="e">
        <f t="shared" ca="1" si="90"/>
        <v>#REF!</v>
      </c>
      <c r="Z289" s="103" t="e">
        <f t="shared" ca="1" si="91"/>
        <v>#REF!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 t="e">
        <f ca="1"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1" t="e">
        <f t="shared" ca="1" si="93"/>
        <v>#REF!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 t="e">
        <f t="shared" ca="1" si="90"/>
        <v>#REF!</v>
      </c>
      <c r="Z290" s="103" t="e">
        <f t="shared" ca="1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4" t="s">
        <v>23</v>
      </c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0" t="s">
        <v>7</v>
      </c>
      <c r="D3" s="471"/>
      <c r="E3" s="471"/>
      <c r="F3" s="471"/>
      <c r="G3" s="471"/>
      <c r="H3" s="471"/>
      <c r="I3" s="471"/>
      <c r="J3" s="471"/>
      <c r="K3" s="472"/>
      <c r="L3" s="470" t="s">
        <v>8</v>
      </c>
      <c r="M3" s="471"/>
      <c r="N3" s="471"/>
      <c r="O3" s="471"/>
      <c r="P3" s="471"/>
      <c r="Q3" s="471"/>
      <c r="R3" s="471"/>
      <c r="S3" s="471"/>
      <c r="T3" s="472"/>
      <c r="U3" s="71"/>
      <c r="W3" s="31" t="s">
        <v>270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273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274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275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0" t="s">
        <v>7</v>
      </c>
      <c r="D22" s="471"/>
      <c r="E22" s="472"/>
      <c r="F22" s="473" t="s">
        <v>8</v>
      </c>
      <c r="G22" s="471"/>
      <c r="H22" s="47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7" t="s">
        <v>24</v>
      </c>
      <c r="B29" s="478"/>
      <c r="C29" s="478"/>
      <c r="D29" s="478"/>
      <c r="E29" s="478"/>
      <c r="F29" s="478"/>
      <c r="G29" s="478"/>
      <c r="H29" s="478"/>
      <c r="I29" s="478"/>
      <c r="J29" s="478"/>
      <c r="K29" s="478"/>
      <c r="L29" s="478"/>
      <c r="M29" s="478"/>
      <c r="N29" s="478"/>
      <c r="O29" s="478"/>
      <c r="P29" s="478"/>
      <c r="Q29" s="478"/>
      <c r="R29" s="478"/>
      <c r="S29" s="478"/>
      <c r="T29" s="478"/>
      <c r="U29" s="479"/>
    </row>
    <row r="30" spans="1:21" x14ac:dyDescent="0.25">
      <c r="A30" s="56"/>
      <c r="B30" s="53"/>
      <c r="C30" s="480" t="s">
        <v>7</v>
      </c>
      <c r="D30" s="481"/>
      <c r="E30" s="481"/>
      <c r="F30" s="481"/>
      <c r="G30" s="481"/>
      <c r="H30" s="481"/>
      <c r="I30" s="481"/>
      <c r="J30" s="481"/>
      <c r="K30" s="482"/>
      <c r="L30" s="480" t="s">
        <v>8</v>
      </c>
      <c r="M30" s="481"/>
      <c r="N30" s="481"/>
      <c r="O30" s="481"/>
      <c r="P30" s="481"/>
      <c r="Q30" s="481"/>
      <c r="R30" s="481"/>
      <c r="S30" s="481"/>
      <c r="T30" s="482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0" t="s">
        <v>7</v>
      </c>
      <c r="D49" s="471"/>
      <c r="E49" s="472"/>
      <c r="F49" s="473" t="s">
        <v>8</v>
      </c>
      <c r="G49" s="471"/>
      <c r="H49" s="47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20984.90236249438</v>
      </c>
      <c r="H5" s="237"/>
      <c r="I5" s="237"/>
      <c r="J5" s="237">
        <v>428226</v>
      </c>
      <c r="K5" s="237">
        <v>257031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29145673.580622546</v>
      </c>
      <c r="T5" s="237"/>
      <c r="U5" s="237">
        <v>990078</v>
      </c>
      <c r="V5" s="237"/>
      <c r="W5" s="237"/>
      <c r="X5" s="237"/>
      <c r="Y5" s="237">
        <v>85934.999999999985</v>
      </c>
      <c r="Z5" s="237"/>
      <c r="AA5" s="237">
        <v>8334841.759060693</v>
      </c>
      <c r="AB5" s="237">
        <v>33319229.334160008</v>
      </c>
      <c r="AC5" s="237"/>
      <c r="AD5" s="237"/>
      <c r="AE5" s="237"/>
      <c r="AF5" s="237"/>
      <c r="AG5" s="237"/>
      <c r="AH5" s="237"/>
      <c r="AI5" s="237"/>
      <c r="AJ5" s="237"/>
      <c r="AK5" s="237">
        <v>80569048.957583547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8138.6352546285043</v>
      </c>
      <c r="H7" s="237"/>
      <c r="I7" s="237"/>
      <c r="J7" s="237">
        <v>142742</v>
      </c>
      <c r="K7" s="237">
        <v>85677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3785.9999999999995</v>
      </c>
      <c r="S7" s="237">
        <v>12515657.295601793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15533219.712531526</v>
      </c>
      <c r="AC7" s="237"/>
      <c r="AD7" s="237"/>
      <c r="AE7" s="237"/>
      <c r="AF7" s="237"/>
      <c r="AG7" s="237"/>
      <c r="AH7" s="237"/>
      <c r="AI7" s="237"/>
      <c r="AJ7" s="237"/>
      <c r="AK7" s="237">
        <v>34094686.908344358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8404.7671078658768</v>
      </c>
      <c r="H8" s="237"/>
      <c r="I8" s="237"/>
      <c r="J8" s="237">
        <v>142742</v>
      </c>
      <c r="K8" s="237">
        <v>85677.000000000058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3786.0000000000005</v>
      </c>
      <c r="S8" s="237">
        <v>12276506.618354084</v>
      </c>
      <c r="T8" s="237"/>
      <c r="U8" s="237">
        <v>330026</v>
      </c>
      <c r="V8" s="237"/>
      <c r="W8" s="237"/>
      <c r="X8" s="237"/>
      <c r="Y8" s="237">
        <v>28644.999999999996</v>
      </c>
      <c r="Z8" s="237"/>
      <c r="AA8" s="237">
        <v>2890677.9581297943</v>
      </c>
      <c r="AB8" s="237">
        <v>14871140.288295148</v>
      </c>
      <c r="AC8" s="237"/>
      <c r="AD8" s="237"/>
      <c r="AE8" s="237"/>
      <c r="AF8" s="237"/>
      <c r="AG8" s="237"/>
      <c r="AH8" s="237"/>
      <c r="AI8" s="237"/>
      <c r="AJ8" s="237"/>
      <c r="AK8" s="237">
        <v>33383944.549239181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19441203.466892187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4968317.8095545713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109726569.1041669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6420183.3285955302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2011952.157534458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36871151.42870336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6420183.3285955293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2011952.1575344577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36871151.42870336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5833178.1174814608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605047.78132287296</v>
      </c>
      <c r="AE17" s="237">
        <v>5003247.4634568831</v>
      </c>
      <c r="AF17" s="237"/>
      <c r="AG17" s="237">
        <v>422048.58083762252</v>
      </c>
      <c r="AH17" s="237"/>
      <c r="AI17" s="237"/>
      <c r="AJ17" s="237"/>
      <c r="AK17" s="237">
        <v>14811714.943098839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2083427.3984942674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196601.20651859304</v>
      </c>
      <c r="AE19" s="237">
        <v>1641575.358461577</v>
      </c>
      <c r="AF19" s="237"/>
      <c r="AG19" s="237">
        <v>154345.60798437634</v>
      </c>
      <c r="AH19" s="237"/>
      <c r="AI19" s="237"/>
      <c r="AJ19" s="237"/>
      <c r="AK19" s="237">
        <v>5058680.5714588137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1854256.1997123619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198579.43612733553</v>
      </c>
      <c r="AE20" s="237">
        <v>1750479.8979828311</v>
      </c>
      <c r="AF20" s="237"/>
      <c r="AG20" s="237">
        <v>154829.65482897466</v>
      </c>
      <c r="AH20" s="237"/>
      <c r="AI20" s="237"/>
      <c r="AJ20" s="237"/>
      <c r="AK20" s="237">
        <v>4940876.188651504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1593740.7561130091</v>
      </c>
      <c r="AK21" s="237">
        <v>1697931.5112123366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507903.43810879742</v>
      </c>
      <c r="AK23" s="237">
        <v>507903.43810879742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589732.51869602269</v>
      </c>
      <c r="AK24" s="237">
        <v>589732.51869602269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6279.6558180549309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12451175.212661764</v>
      </c>
      <c r="T25" s="237"/>
      <c r="U25" s="237"/>
      <c r="V25" s="237"/>
      <c r="W25" s="237"/>
      <c r="X25" s="237"/>
      <c r="Y25" s="237"/>
      <c r="Z25" s="237"/>
      <c r="AA25" s="237"/>
      <c r="AB25" s="237">
        <v>18120392.888980739</v>
      </c>
      <c r="AC25" s="237"/>
      <c r="AD25" s="237"/>
      <c r="AE25" s="237"/>
      <c r="AF25" s="237"/>
      <c r="AG25" s="237"/>
      <c r="AH25" s="237">
        <v>65062728.84579356</v>
      </c>
      <c r="AI25" s="237">
        <v>2514498.2087448784</v>
      </c>
      <c r="AJ25" s="237"/>
      <c r="AK25" s="237">
        <v>100145978.69209203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904.29280606983355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1390628.5884001986</v>
      </c>
      <c r="T27" s="237"/>
      <c r="U27" s="237"/>
      <c r="V27" s="237"/>
      <c r="W27" s="237"/>
      <c r="X27" s="237"/>
      <c r="Y27" s="237"/>
      <c r="Z27" s="237"/>
      <c r="AA27" s="237"/>
      <c r="AB27" s="237">
        <v>1725913.3013923911</v>
      </c>
      <c r="AC27" s="237"/>
      <c r="AD27" s="237"/>
      <c r="AE27" s="237"/>
      <c r="AF27" s="237"/>
      <c r="AG27" s="237"/>
      <c r="AH27" s="237">
        <v>28521927.915010508</v>
      </c>
      <c r="AI27" s="237">
        <v>832832.03286710405</v>
      </c>
      <c r="AJ27" s="237"/>
      <c r="AK27" s="237">
        <v>33042141.806143075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>
        <v>1652348.9209216826</v>
      </c>
      <c r="AC28" s="237"/>
      <c r="AD28" s="237"/>
      <c r="AE28" s="237"/>
      <c r="AF28" s="237"/>
      <c r="AG28" s="237"/>
      <c r="AH28" s="237">
        <v>27737309.195274569</v>
      </c>
      <c r="AI28" s="237">
        <v>736848.88482347422</v>
      </c>
      <c r="AJ28" s="237"/>
      <c r="AK28" s="237">
        <v>32088700.366529021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1644497.9248029687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1644497.9248029687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482330.02495117608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482330.02495117608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483842.67134054581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483842.67134054581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2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27264.558180549309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11154823.315793695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21110943.748880316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1644497.9248029687</v>
      </c>
      <c r="Y37" s="237">
        <v>5054252.8095545713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605047.78132287296</v>
      </c>
      <c r="AE37" s="237">
        <v>5003247.4634568831</v>
      </c>
      <c r="AF37" s="237">
        <v>721133.62677978189</v>
      </c>
      <c r="AG37" s="237">
        <v>526239.33593695005</v>
      </c>
      <c r="AH37" s="237">
        <v>65062728.84579356</v>
      </c>
      <c r="AI37" s="237">
        <v>2514498.2087448784</v>
      </c>
      <c r="AJ37" s="237">
        <v>1593740.7561130091</v>
      </c>
      <c r="AK37" s="237">
        <v>320724054.41332114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219898.5132226024</v>
      </c>
      <c r="D7" s="76">
        <v>0</v>
      </c>
      <c r="E7" s="76">
        <v>832832.03286710405</v>
      </c>
      <c r="F7" s="76">
        <v>0</v>
      </c>
      <c r="G7" s="76">
        <v>142742</v>
      </c>
      <c r="H7" s="76">
        <v>439329.46193400631</v>
      </c>
      <c r="I7" s="76">
        <v>5421074.2654714435</v>
      </c>
      <c r="J7" s="76">
        <v>7055876.3017524127</v>
      </c>
    </row>
    <row r="8" spans="1:10" x14ac:dyDescent="0.25">
      <c r="A8" s="78">
        <v>2050</v>
      </c>
      <c r="B8" s="76">
        <v>0.18489040050189942</v>
      </c>
      <c r="C8" s="76">
        <v>242421.15404586628</v>
      </c>
      <c r="D8" s="76">
        <v>0.11492812394862995</v>
      </c>
      <c r="E8" s="76">
        <v>736848.88482347422</v>
      </c>
      <c r="F8" s="76">
        <v>6687.6021110492293</v>
      </c>
      <c r="G8" s="76">
        <v>142742</v>
      </c>
      <c r="H8" s="76">
        <v>459680.26561219688</v>
      </c>
      <c r="I8" s="76">
        <v>5421074.2654714435</v>
      </c>
      <c r="J8" s="76">
        <v>7009454.4718825547</v>
      </c>
    </row>
    <row r="9" spans="1:10" x14ac:dyDescent="0.25">
      <c r="A9" s="78" t="s">
        <v>61</v>
      </c>
      <c r="B9" s="76">
        <v>370459.88762915425</v>
      </c>
      <c r="C9" s="76">
        <v>666256.27296760329</v>
      </c>
      <c r="D9" s="76">
        <v>282332.14526922622</v>
      </c>
      <c r="E9" s="76">
        <v>2514498.2087448784</v>
      </c>
      <c r="F9" s="76">
        <v>6687.6021110492293</v>
      </c>
      <c r="G9" s="76">
        <v>428226</v>
      </c>
      <c r="H9" s="76">
        <v>1319638.6582631883</v>
      </c>
      <c r="I9" s="76">
        <v>16263222.796414331</v>
      </c>
      <c r="J9" s="76">
        <v>21851321.571399432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8" width="11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27" width="12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218331.04510476126</v>
      </c>
      <c r="D7" s="98">
        <v>2821317.7598304613</v>
      </c>
      <c r="E7" s="98">
        <v>935554.7883587121</v>
      </c>
      <c r="F7" s="98">
        <v>131018.05015567706</v>
      </c>
      <c r="G7" s="98">
        <v>1468764.1887479573</v>
      </c>
      <c r="H7" s="98">
        <v>22471048.58236064</v>
      </c>
      <c r="I7" s="98">
        <v>0.40288562423666008</v>
      </c>
      <c r="J7" s="98">
        <v>2061195.911101847</v>
      </c>
      <c r="K7" s="98">
        <v>17371.896185037214</v>
      </c>
      <c r="L7" s="98">
        <v>34449.731880352119</v>
      </c>
      <c r="M7" s="98">
        <v>945982.65677317674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4395047.4696619669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924901.47457127715</v>
      </c>
      <c r="Y7" s="98">
        <v>1327415.9661959796</v>
      </c>
      <c r="Z7" s="98">
        <v>787.13688232742061</v>
      </c>
      <c r="AA7" s="98">
        <v>52221332.705473445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219549.23701107962</v>
      </c>
      <c r="D8" s="98">
        <v>2952551.0288410122</v>
      </c>
      <c r="E8" s="98">
        <v>980314.70578320744</v>
      </c>
      <c r="F8" s="98">
        <v>119570.06432731522</v>
      </c>
      <c r="G8" s="98">
        <v>1478112.8037585691</v>
      </c>
      <c r="H8" s="98">
        <v>23131696.695484586</v>
      </c>
      <c r="I8" s="98"/>
      <c r="J8" s="98">
        <v>2062449.7356180362</v>
      </c>
      <c r="K8" s="98">
        <v>56573.790426943218</v>
      </c>
      <c r="L8" s="98">
        <v>2199.2700615431677</v>
      </c>
      <c r="M8" s="98">
        <v>1067115.474966998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4413356.1037832759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928897.71794674185</v>
      </c>
      <c r="Y8" s="98">
        <v>1334228.5614368762</v>
      </c>
      <c r="Z8" s="98">
        <v>1543.4600770122925</v>
      </c>
      <c r="AA8" s="98">
        <v>53134701.536165252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650835.04665002739</v>
      </c>
      <c r="D9" s="98">
        <v>9004397.8609129861</v>
      </c>
      <c r="E9" s="98">
        <v>3268087.5012847767</v>
      </c>
      <c r="F9" s="98">
        <v>388863.39451189141</v>
      </c>
      <c r="G9" s="98">
        <v>4455159.6617572894</v>
      </c>
      <c r="H9" s="98">
        <v>49690316.83140853</v>
      </c>
      <c r="I9" s="98">
        <v>0.40288562423666008</v>
      </c>
      <c r="J9" s="98">
        <v>6165376.7143293954</v>
      </c>
      <c r="K9" s="98">
        <v>2050913.8956373536</v>
      </c>
      <c r="L9" s="98">
        <v>88541.13456199161</v>
      </c>
      <c r="M9" s="98">
        <v>3287586.2137797251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10446179.120862691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2765898.6438870993</v>
      </c>
      <c r="Y9" s="98">
        <v>4667711.7764604557</v>
      </c>
      <c r="Z9" s="98">
        <v>101115.33562170251</v>
      </c>
      <c r="AA9" s="98">
        <v>139951005.02490729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56.668332882847857</v>
      </c>
      <c r="E7" s="235">
        <v>21.593398424851557</v>
      </c>
      <c r="F7" s="235">
        <v>0.35905402506237244</v>
      </c>
      <c r="G7" s="235">
        <v>2.0151850141246661</v>
      </c>
      <c r="H7" s="235">
        <v>0</v>
      </c>
      <c r="I7" s="235">
        <v>5.4020962794531719</v>
      </c>
      <c r="J7" s="235">
        <v>47.445088326407671</v>
      </c>
      <c r="K7" s="235">
        <v>153.29390765773996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58.368400012648195</v>
      </c>
      <c r="E8" s="235">
        <v>19.35899029524785</v>
      </c>
      <c r="F8" s="235">
        <v>0.35905402506237249</v>
      </c>
      <c r="G8" s="235">
        <v>2.1115978762570289</v>
      </c>
      <c r="H8" s="235">
        <v>0</v>
      </c>
      <c r="I8" s="235">
        <v>5.4190379190141131</v>
      </c>
      <c r="J8" s="235">
        <v>50.389077352264387</v>
      </c>
      <c r="K8" s="235">
        <v>155.91112194897201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16.27366559690411</v>
      </c>
      <c r="H11" s="235">
        <v>0</v>
      </c>
      <c r="I11" s="235">
        <v>0</v>
      </c>
      <c r="J11" s="235">
        <v>0</v>
      </c>
      <c r="K11" s="235">
        <v>25.613091245143636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0.45076703431999993</v>
      </c>
      <c r="F12" s="235">
        <v>0</v>
      </c>
      <c r="G12" s="235">
        <v>16.022658393242192</v>
      </c>
      <c r="H12" s="235">
        <v>0</v>
      </c>
      <c r="I12" s="235">
        <v>0</v>
      </c>
      <c r="J12" s="235">
        <v>0</v>
      </c>
      <c r="K12" s="235">
        <v>25.428528919797543</v>
      </c>
    </row>
    <row r="13" spans="1:11" x14ac:dyDescent="0.25">
      <c r="A13" s="78" t="s">
        <v>284</v>
      </c>
      <c r="B13" s="235">
        <v>57.259647697973008</v>
      </c>
      <c r="C13" s="235">
        <v>0</v>
      </c>
      <c r="D13" s="235">
        <v>115.03673289549604</v>
      </c>
      <c r="E13" s="235">
        <v>60.54385298821466</v>
      </c>
      <c r="F13" s="235">
        <v>0.71810805012474499</v>
      </c>
      <c r="G13" s="235">
        <v>4.126782890381695</v>
      </c>
      <c r="H13" s="235">
        <v>0</v>
      </c>
      <c r="I13" s="235">
        <v>14.771700329316786</v>
      </c>
      <c r="J13" s="235">
        <v>144.7121620988604</v>
      </c>
      <c r="K13" s="235">
        <v>397.16898695036741</v>
      </c>
    </row>
    <row r="14" spans="1:11" x14ac:dyDescent="0.2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1.3523011029599996</v>
      </c>
      <c r="F14" s="235">
        <v>0</v>
      </c>
      <c r="G14" s="235">
        <v>37.388606948151306</v>
      </c>
      <c r="H14" s="235">
        <v>0</v>
      </c>
      <c r="I14" s="235">
        <v>0</v>
      </c>
      <c r="J14" s="235">
        <v>0</v>
      </c>
      <c r="K14" s="235">
        <v>67.657478834656189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7583424.2540253261</v>
      </c>
      <c r="E4" s="236">
        <v>1842016.1365374885</v>
      </c>
      <c r="F4" s="236">
        <v>60009.02925833522</v>
      </c>
      <c r="G4" s="236">
        <v>2460677.2498286217</v>
      </c>
      <c r="H4" s="236">
        <v>1427681.2946437092</v>
      </c>
      <c r="I4" s="236">
        <v>14643021.698801579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7808407.2979824394</v>
      </c>
      <c r="E5" s="236">
        <v>1659373.2047878599</v>
      </c>
      <c r="F5" s="236">
        <v>60009.02925833522</v>
      </c>
      <c r="G5" s="236">
        <v>2444450.8046781118</v>
      </c>
      <c r="H5" s="236">
        <v>1517803.9823387656</v>
      </c>
      <c r="I5" s="236">
        <v>14777892.664422814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15520557.912007766</v>
      </c>
      <c r="E6" s="236">
        <v>5178277.242708955</v>
      </c>
      <c r="F6" s="236">
        <v>120018.05851667044</v>
      </c>
      <c r="G6" s="236">
        <v>5609144.1703400668</v>
      </c>
      <c r="H6" s="236">
        <v>4353757.749283636</v>
      </c>
      <c r="I6" s="236">
        <v>34544589.952742495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11351058.833954372</v>
      </c>
      <c r="C4" s="98">
        <v>-50273.43159900204</v>
      </c>
      <c r="D4" s="98">
        <v>5507316.8818720337</v>
      </c>
      <c r="E4" s="98">
        <v>8853337.2019279227</v>
      </c>
      <c r="F4" s="98">
        <v>-1708770.5520295242</v>
      </c>
      <c r="G4" s="98">
        <v>-565990.77935995674</v>
      </c>
      <c r="H4" s="98">
        <v>0</v>
      </c>
      <c r="I4" s="98">
        <v>-684560.48685710598</v>
      </c>
      <c r="J4" s="98">
        <v>22702117.667908739</v>
      </c>
    </row>
    <row r="5" spans="1:10" x14ac:dyDescent="0.25">
      <c r="A5" s="78">
        <v>2050</v>
      </c>
      <c r="B5" s="98">
        <v>8754493.2425308079</v>
      </c>
      <c r="C5" s="98">
        <v>-50273.43159900204</v>
      </c>
      <c r="D5" s="98">
        <v>5485230.909845111</v>
      </c>
      <c r="E5" s="98">
        <v>8601332.71908742</v>
      </c>
      <c r="F5" s="98">
        <v>-2974861.5241716038</v>
      </c>
      <c r="G5" s="98">
        <v>-550526.76458399382</v>
      </c>
      <c r="H5" s="98">
        <v>0</v>
      </c>
      <c r="I5" s="98">
        <v>-1756408.6660471277</v>
      </c>
      <c r="J5" s="98">
        <v>17508986.485061612</v>
      </c>
    </row>
    <row r="6" spans="1:10" x14ac:dyDescent="0.25">
      <c r="A6" s="78" t="s">
        <v>61</v>
      </c>
      <c r="B6" s="98">
        <v>33960362.955031142</v>
      </c>
      <c r="C6" s="98">
        <v>-100705.30039800408</v>
      </c>
      <c r="D6" s="98">
        <v>16511809.692453861</v>
      </c>
      <c r="E6" s="98">
        <v>27180013.947464608</v>
      </c>
      <c r="F6" s="98">
        <v>-5246042.0762011278</v>
      </c>
      <c r="G6" s="98">
        <v>-1281724.7548390103</v>
      </c>
      <c r="H6" s="98">
        <v>0</v>
      </c>
      <c r="I6" s="98">
        <v>-3102988.553449193</v>
      </c>
      <c r="J6" s="98">
        <v>67920725.910062268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 t="e">
        <f ca="1">SUMIF('Resultater - Vestdanmark'!$F:$F,'CO2-udledning'!$D$2,'Resultater - Vestdanmark'!H:H)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 t="e">
        <f ca="1">SUMIFS('Resultater - Vestdanmark'!H:H,'Resultater - Vestdanmark'!$F:$F,'CO2-udledning'!$D$2,'Resultater - Vestdanmark'!$A:$A,'CO2-udledning'!$G11)</f>
        <v>#REF!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 t="e">
        <f ca="1">SUMIF('Resultater - Vestdanmark'!$F:$F,'CO2-udledning'!$D$2,'Resultater - Vestdanmark'!I:I)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 t="e">
        <f ca="1">SUMIFS('Resultater - Vestdanmark'!I:I,'Resultater - Vestdanmark'!$F:$F,'CO2-udledning'!$D$2,'Resultater - Vestdanmark'!$A:$A,'CO2-udledning'!$G8)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 t="e">
        <f ca="1">SUMIFS('Resultater - Vestdanmark'!I:I,'Resultater - Vestdanmark'!$F:$F,'CO2-udledning'!$D$2,'Resultater - Vestdanmark'!$A:$A,'CO2-udledning'!$G9)</f>
        <v>#REF!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 t="e">
        <f ca="1">SUMIFS('Resultater - Vestdanmark'!I:I,'Resultater - Vestdanmark'!$F:$F,'CO2-udledning'!$D$2,'Resultater - Vestdanmark'!$A:$A,'CO2-udledning'!$G11)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 ca="1">SUMIF('Resultater - Vestdanmark'!$F:$F,'CO2-udledning'!$D$2,'Resultater - Vestdanmark'!J:J)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 ca="1">SUMIFS('Resultater - Vestdanmark'!J:J,'Resultater - Vestdanmark'!$F:$F,'CO2-udledning'!$D$2,'Resultater - Vestdanmark'!$A:$A,'CO2-udledning'!$G8)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 t="e">
        <f ca="1">SUMIFS('Resultater - Vestdanmark'!J:J,'Resultater - Vestdanmark'!$F:$F,'CO2-udledning'!$D$2,'Resultater - Vestdanmark'!$A:$A,'CO2-udledning'!$G9)</f>
        <v>#REF!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 t="e">
        <f ca="1">SUMIFS('Resultater - Vestdanmark'!J:J,'Resultater - Vestdanmark'!$F:$F,'CO2-udledning'!$D$2,'Resultater - Vestdanmark'!$A:$A,'CO2-udledning'!$G11)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 t="e">
        <f ca="1">SUMIF('Resultater - Østdanmark'!$F:$F,'CO2-udledning'!$D$2,'Resultater - Østdanmark'!H:H)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 t="e">
        <f ca="1">SUMIFS('Resultater - Østdanmark'!H:H,'Resultater - Østdanmark'!$F:$F,'CO2-udledning'!$D$2,'Resultater - Østdanmark'!$A:$A,'CO2-udledning'!$G38)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 t="e">
        <f ca="1">SUMIFS('Resultater - Østdanmark'!H:H,'Resultater - Østdanmark'!$F:$F,'CO2-udledning'!$D$2,'Resultater - Østdanmark'!$A:$A,'CO2-udledning'!$G39)</f>
        <v>#REF!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 t="e">
        <f ca="1">SUMIFS('Resultater - Østdanmark'!H:H,'Resultater - Østdanmark'!$F:$F,'CO2-udledning'!$D$2,'Resultater - Østdanmark'!$A:$A,'CO2-udledning'!$G41)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 t="e">
        <f ca="1">SUMIF('Resultater - Østdanmark'!$F:$F,'CO2-udledning'!$D$2,'Resultater - Østdanmark'!I:I)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 t="e">
        <f ca="1">SUMIFS('Resultater - Østdanmark'!I:I,'Resultater - Østdanmark'!$F:$F,'CO2-udledning'!$D$2,'Resultater - Østdanmark'!$A:$A,'CO2-udledning'!$G38)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 t="e">
        <f ca="1">SUMIFS('Resultater - Østdanmark'!I:I,'Resultater - Østdanmark'!$F:$F,'CO2-udledning'!$D$2,'Resultater - Østdanmark'!$A:$A,'CO2-udledning'!$G39)</f>
        <v>#REF!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 t="e">
        <f ca="1">SUMIFS('Resultater - Østdanmark'!I:I,'Resultater - Østdanmark'!$F:$F,'CO2-udledning'!$D$2,'Resultater - Østdanmark'!$A:$A,'CO2-udledning'!$G41)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 t="e">
        <f ca="1">SUMIF('Resultater - Østdanmark'!$F:$F,'CO2-udledning'!$D$2,'Resultater - Østdanmark'!J:J)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 t="e">
        <f ca="1">SUMIFS('Resultater - Østdanmark'!J:J,'Resultater - Østdanmark'!$F:$F,'CO2-udledning'!$D$2,'Resultater - Østdanmark'!$A:$A,'CO2-udledning'!$G38)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 t="e">
        <f ca="1">SUMIFS('Resultater - Østdanmark'!J:J,'Resultater - Østdanmark'!$F:$F,'CO2-udledning'!$D$2,'Resultater - Østdanmark'!$A:$A,'CO2-udledning'!$G39)</f>
        <v>#REF!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 t="e">
        <f ca="1">SUMIFS('Resultater - Østdanmark'!J:J,'Resultater - Østdanmark'!$F:$F,'CO2-udledning'!$D$2,'Resultater - Østdanmark'!$A:$A,'CO2-udledning'!$G41)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290746.13733369333</v>
      </c>
      <c r="C6" s="98">
        <v>1468764.1887479573</v>
      </c>
      <c r="D6" s="98">
        <v>41917.775097218626</v>
      </c>
      <c r="E6" s="98">
        <v>36296483.567630656</v>
      </c>
      <c r="F6" s="98">
        <v>284144.64556273317</v>
      </c>
      <c r="G6" s="98">
        <v>924901.47457127715</v>
      </c>
      <c r="H6" s="98">
        <v>2291688.0088378545</v>
      </c>
      <c r="I6" s="98">
        <v>6993509.1072690254</v>
      </c>
      <c r="J6" s="98">
        <v>7627415.7043524273</v>
      </c>
      <c r="K6" s="98">
        <v>1327415.9661959796</v>
      </c>
      <c r="L6" s="98">
        <v>196601.20651859304</v>
      </c>
      <c r="M6" s="98">
        <v>482330.02495117608</v>
      </c>
      <c r="N6" s="98">
        <v>6435644.6271964246</v>
      </c>
      <c r="O6" s="98">
        <v>64661562.434265018</v>
      </c>
    </row>
    <row r="7" spans="1:15" x14ac:dyDescent="0.25">
      <c r="A7" s="78">
        <v>2050</v>
      </c>
      <c r="B7" s="98">
        <v>291964.32924001169</v>
      </c>
      <c r="C7" s="98">
        <v>1478112.8037585691</v>
      </c>
      <c r="D7" s="98">
        <v>42093.670731298393</v>
      </c>
      <c r="E7" s="98">
        <v>36957131.680754602</v>
      </c>
      <c r="F7" s="98">
        <v>283121.02138758404</v>
      </c>
      <c r="G7" s="98">
        <v>928897.71794674185</v>
      </c>
      <c r="H7" s="98">
        <v>2302773.0419720262</v>
      </c>
      <c r="I7" s="98">
        <v>7056262.6880902732</v>
      </c>
      <c r="J7" s="98">
        <v>7748548.5225462476</v>
      </c>
      <c r="K7" s="98">
        <v>1334228.5614368762</v>
      </c>
      <c r="L7" s="98">
        <v>198579.43612733553</v>
      </c>
      <c r="M7" s="98">
        <v>483842.67134054581</v>
      </c>
      <c r="N7" s="98">
        <v>6453953.2613177337</v>
      </c>
      <c r="O7" s="98">
        <v>65559509.406649843</v>
      </c>
    </row>
    <row r="8" spans="1:15" x14ac:dyDescent="0.25">
      <c r="A8" s="78" t="s">
        <v>61</v>
      </c>
      <c r="B8" s="98">
        <v>868080.32333682361</v>
      </c>
      <c r="C8" s="98">
        <v>4455159.6617572894</v>
      </c>
      <c r="D8" s="98">
        <v>125740.39484573131</v>
      </c>
      <c r="E8" s="98">
        <v>91166621.787218571</v>
      </c>
      <c r="F8" s="98">
        <v>847588.10370963369</v>
      </c>
      <c r="G8" s="98">
        <v>2765898.6438870993</v>
      </c>
      <c r="H8" s="98">
        <v>6857637.2081868257</v>
      </c>
      <c r="I8" s="98">
        <v>23161857.644517668</v>
      </c>
      <c r="J8" s="98">
        <v>23331885.356517475</v>
      </c>
      <c r="K8" s="98">
        <v>4667711.7764604557</v>
      </c>
      <c r="L8" s="98">
        <v>605047.78132287296</v>
      </c>
      <c r="M8" s="98">
        <v>1644497.9248029687</v>
      </c>
      <c r="N8" s="98">
        <v>15500431.930417262</v>
      </c>
      <c r="O8" s="98">
        <v>175998158.53698069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1641575.358461577</v>
      </c>
      <c r="C7" s="236">
        <v>507903.43810879742</v>
      </c>
      <c r="D7" s="236">
        <v>2149478.7965703746</v>
      </c>
    </row>
    <row r="8" spans="1:4" x14ac:dyDescent="0.25">
      <c r="A8" s="78">
        <v>2050</v>
      </c>
      <c r="B8" s="236">
        <v>1750479.8979828311</v>
      </c>
      <c r="C8" s="236">
        <v>589732.51869602269</v>
      </c>
      <c r="D8" s="236">
        <v>2340212.4166788538</v>
      </c>
    </row>
    <row r="9" spans="1:4" x14ac:dyDescent="0.25">
      <c r="A9" s="78" t="s">
        <v>61</v>
      </c>
      <c r="B9" s="236">
        <v>5003247.4634568831</v>
      </c>
      <c r="C9" s="236">
        <v>1593740.7561130091</v>
      </c>
      <c r="D9" s="236">
        <v>6596988.2195698917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2502070</v>
      </c>
      <c r="E6" s="236">
        <v>520590.00000000006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2390070</v>
      </c>
      <c r="E7" s="236">
        <v>520590.00000000006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7470810</v>
      </c>
      <c r="E8" s="236">
        <v>1546770.0000000002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74155.975569424932</v>
      </c>
      <c r="C7" s="236">
        <v>4858.6029771409403</v>
      </c>
      <c r="D7" s="236">
        <v>613613.82101263222</v>
      </c>
      <c r="E7" s="236">
        <v>12265.133468342916</v>
      </c>
      <c r="F7" s="236">
        <v>18193.556686420929</v>
      </c>
      <c r="G7" s="236">
        <v>52925.933419821624</v>
      </c>
      <c r="H7" s="236">
        <v>967031.32982244994</v>
      </c>
      <c r="I7" s="236">
        <v>162562.74758924721</v>
      </c>
      <c r="J7" s="236">
        <v>43662.768038462207</v>
      </c>
      <c r="K7" s="236">
        <v>108273.79573620003</v>
      </c>
      <c r="L7" s="236">
        <v>78400.766659210989</v>
      </c>
      <c r="M7" s="236">
        <v>257889.03288314602</v>
      </c>
      <c r="N7" s="236">
        <v>7718.2749249601193</v>
      </c>
      <c r="O7" s="236">
        <v>100144.88922061925</v>
      </c>
      <c r="P7" s="236">
        <v>2501696.6280080788</v>
      </c>
    </row>
    <row r="8" spans="1:16" x14ac:dyDescent="0.25">
      <c r="A8" s="78">
        <v>2050</v>
      </c>
      <c r="B8" s="236">
        <v>70686.63290047292</v>
      </c>
      <c r="C8" s="236">
        <v>4631.2215430572669</v>
      </c>
      <c r="D8" s="236">
        <v>585501.82101263199</v>
      </c>
      <c r="E8" s="236">
        <v>11682.05177374404</v>
      </c>
      <c r="F8" s="236">
        <v>17343.819969290049</v>
      </c>
      <c r="G8" s="236">
        <v>50473.437639579861</v>
      </c>
      <c r="H8" s="236">
        <v>921947.59542252438</v>
      </c>
      <c r="I8" s="236">
        <v>154973.70741201349</v>
      </c>
      <c r="J8" s="236">
        <v>41650.276973976142</v>
      </c>
      <c r="K8" s="236">
        <v>103196.87061462598</v>
      </c>
      <c r="L8" s="236">
        <v>74652.472469952132</v>
      </c>
      <c r="M8" s="236">
        <v>249962.47512458937</v>
      </c>
      <c r="N8" s="236">
        <v>7391.5138632010585</v>
      </c>
      <c r="O8" s="236">
        <v>95620.614801779942</v>
      </c>
      <c r="P8" s="236">
        <v>2389714.5115214386</v>
      </c>
    </row>
    <row r="9" spans="1:16" x14ac:dyDescent="0.25">
      <c r="A9" s="78" t="s">
        <v>61</v>
      </c>
      <c r="B9" s="236">
        <v>221779.09947381151</v>
      </c>
      <c r="C9" s="236">
        <v>14602.404152040885</v>
      </c>
      <c r="D9" s="236">
        <v>1487626.6165115251</v>
      </c>
      <c r="E9" s="236">
        <v>36685.046649451688</v>
      </c>
      <c r="F9" s="236">
        <v>54492.871064245104</v>
      </c>
      <c r="G9" s="236">
        <v>158522.83859631245</v>
      </c>
      <c r="H9" s="236">
        <v>3226998.9789465335</v>
      </c>
      <c r="I9" s="236">
        <v>497923.78065249923</v>
      </c>
      <c r="J9" s="236">
        <v>155285.64609752674</v>
      </c>
      <c r="K9" s="236">
        <v>372862.18411163066</v>
      </c>
      <c r="L9" s="236">
        <v>186766.24439374002</v>
      </c>
      <c r="M9" s="236">
        <v>728993.98131034279</v>
      </c>
      <c r="N9" s="236">
        <v>23692.942333496067</v>
      </c>
      <c r="O9" s="236">
        <v>303848.50523636158</v>
      </c>
      <c r="P9" s="236">
        <v>7470081.1395295169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