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~g2v_TIMES-Scand\TIMES-Scand\SubRES_Tmpl\"/>
    </mc:Choice>
  </mc:AlternateContent>
  <bookViews>
    <workbookView xWindow="-15" yWindow="-15" windowWidth="26325" windowHeight="12855" tabRatio="665" activeTab="3"/>
  </bookViews>
  <sheets>
    <sheet name="LOG" sheetId="18" r:id="rId1"/>
    <sheet name="Intro" sheetId="30" r:id="rId2"/>
    <sheet name="HSav_AF" sheetId="24" r:id="rId3"/>
    <sheet name="AVA" sheetId="31" r:id="rId4"/>
    <sheet name="HOU_Sav_PotCosts" sheetId="20" r:id="rId5"/>
    <sheet name="TIMES inputs DK" sheetId="17" r:id="rId6"/>
    <sheet name="TIMES inputs SE12" sheetId="22" r:id="rId7"/>
    <sheet name="TIMES inputs SE34" sheetId="23" r:id="rId8"/>
    <sheet name="Scaling factors for SE" sheetId="29" r:id="rId9"/>
  </sheets>
  <calcPr calcId="152511" calcOnSave="0"/>
</workbook>
</file>

<file path=xl/calcChain.xml><?xml version="1.0" encoding="utf-8"?>
<calcChain xmlns="http://schemas.openxmlformats.org/spreadsheetml/2006/main">
  <c r="AB9" i="29" l="1"/>
  <c r="AR6" i="29" s="1"/>
  <c r="N44" i="22" s="1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5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N60" i="22" l="1"/>
  <c r="N57" i="22"/>
  <c r="N63" i="22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P9" i="23"/>
  <c r="Q9" i="23"/>
  <c r="R9" i="23"/>
  <c r="S9" i="23"/>
  <c r="T9" i="23"/>
  <c r="U9" i="23"/>
  <c r="V9" i="23"/>
  <c r="W9" i="23"/>
  <c r="X9" i="23"/>
  <c r="Y9" i="23"/>
  <c r="Z9" i="23"/>
  <c r="O9" i="23"/>
  <c r="E9" i="23"/>
  <c r="F9" i="23"/>
  <c r="G9" i="23"/>
  <c r="H9" i="23"/>
  <c r="I9" i="23"/>
  <c r="J9" i="23"/>
  <c r="K9" i="23"/>
  <c r="L9" i="23"/>
  <c r="M9" i="23"/>
  <c r="N9" i="23"/>
  <c r="D9" i="23"/>
  <c r="C9" i="23"/>
  <c r="H44" i="23"/>
  <c r="P44" i="23"/>
  <c r="R44" i="23"/>
  <c r="R63" i="23" s="1"/>
  <c r="V44" i="23"/>
  <c r="V63" i="23" s="1"/>
  <c r="X44" i="23"/>
  <c r="Z44" i="23"/>
  <c r="Z63" i="23" s="1"/>
  <c r="H46" i="23"/>
  <c r="AQ21" i="29"/>
  <c r="Y46" i="23" s="1"/>
  <c r="AO21" i="29"/>
  <c r="W46" i="23" s="1"/>
  <c r="AM21" i="29"/>
  <c r="U46" i="23" s="1"/>
  <c r="AI21" i="29"/>
  <c r="Q46" i="23" s="1"/>
  <c r="AG21" i="29"/>
  <c r="O46" i="23" s="1"/>
  <c r="AQ20" i="29"/>
  <c r="M46" i="23" s="1"/>
  <c r="AM20" i="29"/>
  <c r="I46" i="23" s="1"/>
  <c r="AG20" i="29"/>
  <c r="C46" i="23" s="1"/>
  <c r="AQ19" i="29"/>
  <c r="Y46" i="22" s="1"/>
  <c r="AM19" i="29"/>
  <c r="U46" i="22" s="1"/>
  <c r="AG19" i="29"/>
  <c r="O46" i="22" s="1"/>
  <c r="AQ18" i="29"/>
  <c r="M46" i="22" s="1"/>
  <c r="AM18" i="29"/>
  <c r="I46" i="22" s="1"/>
  <c r="AG18" i="29"/>
  <c r="C46" i="22" s="1"/>
  <c r="AD16" i="29"/>
  <c r="AL20" i="29" s="1"/>
  <c r="AD17" i="29"/>
  <c r="AH20" i="29" s="1"/>
  <c r="D46" i="23" s="1"/>
  <c r="AD18" i="29"/>
  <c r="AP20" i="29" s="1"/>
  <c r="L46" i="23" s="1"/>
  <c r="AD19" i="29"/>
  <c r="AN20" i="29" s="1"/>
  <c r="J46" i="23" s="1"/>
  <c r="AD20" i="29"/>
  <c r="AJ20" i="29" s="1"/>
  <c r="F46" i="23" s="1"/>
  <c r="F72" i="23" s="1"/>
  <c r="AD21" i="29"/>
  <c r="AR20" i="29" s="1"/>
  <c r="N46" i="23" s="1"/>
  <c r="N78" i="23" s="1"/>
  <c r="AC17" i="29"/>
  <c r="AC18" i="29"/>
  <c r="AO20" i="29" s="1"/>
  <c r="K46" i="23" s="1"/>
  <c r="AC19" i="29"/>
  <c r="AC20" i="29"/>
  <c r="AI20" i="29" s="1"/>
  <c r="E46" i="23" s="1"/>
  <c r="AC21" i="29"/>
  <c r="AC16" i="29"/>
  <c r="AK20" i="29" s="1"/>
  <c r="G46" i="23" s="1"/>
  <c r="AB16" i="29"/>
  <c r="AL18" i="29" s="1"/>
  <c r="H46" i="22" s="1"/>
  <c r="AB17" i="29"/>
  <c r="AH18" i="29" s="1"/>
  <c r="D46" i="22" s="1"/>
  <c r="AB18" i="29"/>
  <c r="AP18" i="29" s="1"/>
  <c r="L46" i="22" s="1"/>
  <c r="AB19" i="29"/>
  <c r="AN18" i="29" s="1"/>
  <c r="J46" i="22" s="1"/>
  <c r="AB20" i="29"/>
  <c r="AJ18" i="29" s="1"/>
  <c r="F46" i="22" s="1"/>
  <c r="AB21" i="29"/>
  <c r="AR18" i="29" s="1"/>
  <c r="N46" i="22" s="1"/>
  <c r="AA17" i="29"/>
  <c r="AA18" i="29"/>
  <c r="AO18" i="29" s="1"/>
  <c r="K46" i="22" s="1"/>
  <c r="AA19" i="29"/>
  <c r="AA20" i="29"/>
  <c r="AI18" i="29" s="1"/>
  <c r="E46" i="22" s="1"/>
  <c r="AA21" i="29"/>
  <c r="AA16" i="29"/>
  <c r="AK18" i="29" s="1"/>
  <c r="G46" i="22" s="1"/>
  <c r="Y17" i="29"/>
  <c r="Z17" i="29"/>
  <c r="AH21" i="29" s="1"/>
  <c r="P46" i="23" s="1"/>
  <c r="Y18" i="29"/>
  <c r="Z18" i="29"/>
  <c r="AP21" i="29" s="1"/>
  <c r="X46" i="23" s="1"/>
  <c r="Y19" i="29"/>
  <c r="Z19" i="29"/>
  <c r="AN21" i="29" s="1"/>
  <c r="V46" i="23" s="1"/>
  <c r="Y20" i="29"/>
  <c r="Z20" i="29"/>
  <c r="AJ21" i="29" s="1"/>
  <c r="R46" i="23" s="1"/>
  <c r="Y21" i="29"/>
  <c r="Z21" i="29"/>
  <c r="AR21" i="29" s="1"/>
  <c r="Z46" i="23" s="1"/>
  <c r="Z16" i="29"/>
  <c r="AL21" i="29" s="1"/>
  <c r="T46" i="23" s="1"/>
  <c r="Y16" i="29"/>
  <c r="AK21" i="29" s="1"/>
  <c r="S46" i="23" s="1"/>
  <c r="X16" i="29"/>
  <c r="AL19" i="29" s="1"/>
  <c r="T46" i="22" s="1"/>
  <c r="X17" i="29"/>
  <c r="AH19" i="29" s="1"/>
  <c r="P46" i="22" s="1"/>
  <c r="X18" i="29"/>
  <c r="AP19" i="29" s="1"/>
  <c r="X46" i="22" s="1"/>
  <c r="X19" i="29"/>
  <c r="AN19" i="29" s="1"/>
  <c r="V46" i="22" s="1"/>
  <c r="X20" i="29"/>
  <c r="AJ19" i="29" s="1"/>
  <c r="R46" i="22" s="1"/>
  <c r="X21" i="29"/>
  <c r="AR19" i="29" s="1"/>
  <c r="Z46" i="22" s="1"/>
  <c r="W17" i="29"/>
  <c r="W18" i="29"/>
  <c r="AO19" i="29" s="1"/>
  <c r="W46" i="22" s="1"/>
  <c r="W19" i="29"/>
  <c r="W20" i="29"/>
  <c r="AI19" i="29" s="1"/>
  <c r="Q46" i="22" s="1"/>
  <c r="W21" i="29"/>
  <c r="W16" i="29"/>
  <c r="AK19" i="29" s="1"/>
  <c r="S46" i="22" s="1"/>
  <c r="AO8" i="29"/>
  <c r="K44" i="23" s="1"/>
  <c r="AI8" i="29"/>
  <c r="E44" i="23" s="1"/>
  <c r="E63" i="23" s="1"/>
  <c r="AC5" i="29"/>
  <c r="AG8" i="29" s="1"/>
  <c r="C44" i="23" s="1"/>
  <c r="AD5" i="29"/>
  <c r="AH8" i="29" s="1"/>
  <c r="D44" i="23" s="1"/>
  <c r="AC6" i="29"/>
  <c r="AD6" i="29"/>
  <c r="AP8" i="29" s="1"/>
  <c r="L44" i="23" s="1"/>
  <c r="AC7" i="29"/>
  <c r="AM8" i="29" s="1"/>
  <c r="I44" i="23" s="1"/>
  <c r="I60" i="23" s="1"/>
  <c r="AD7" i="29"/>
  <c r="AN8" i="29" s="1"/>
  <c r="J44" i="23" s="1"/>
  <c r="AC8" i="29"/>
  <c r="AD8" i="29"/>
  <c r="AJ8" i="29" s="1"/>
  <c r="F44" i="23" s="1"/>
  <c r="AC9" i="29"/>
  <c r="AQ8" i="29" s="1"/>
  <c r="M44" i="23" s="1"/>
  <c r="M60" i="23" s="1"/>
  <c r="AD9" i="29"/>
  <c r="AR8" i="29" s="1"/>
  <c r="N44" i="23" s="1"/>
  <c r="AD4" i="29"/>
  <c r="AL8" i="29" s="1"/>
  <c r="AC4" i="29"/>
  <c r="AK8" i="29" s="1"/>
  <c r="G44" i="23" s="1"/>
  <c r="AB4" i="29"/>
  <c r="AL6" i="29" s="1"/>
  <c r="H44" i="22" s="1"/>
  <c r="AB5" i="29"/>
  <c r="AH6" i="29" s="1"/>
  <c r="D44" i="22" s="1"/>
  <c r="AB6" i="29"/>
  <c r="AP6" i="29" s="1"/>
  <c r="L44" i="22" s="1"/>
  <c r="AB7" i="29"/>
  <c r="AN6" i="29" s="1"/>
  <c r="J44" i="22" s="1"/>
  <c r="AB8" i="29"/>
  <c r="AJ6" i="29" s="1"/>
  <c r="F44" i="22" s="1"/>
  <c r="AA5" i="29"/>
  <c r="AG6" i="29" s="1"/>
  <c r="C44" i="22" s="1"/>
  <c r="AA6" i="29"/>
  <c r="AO6" i="29" s="1"/>
  <c r="K44" i="22" s="1"/>
  <c r="AA7" i="29"/>
  <c r="AM6" i="29" s="1"/>
  <c r="I44" i="22" s="1"/>
  <c r="AA8" i="29"/>
  <c r="AI6" i="29" s="1"/>
  <c r="E44" i="22" s="1"/>
  <c r="AA9" i="29"/>
  <c r="AQ6" i="29" s="1"/>
  <c r="M44" i="22" s="1"/>
  <c r="AA4" i="29"/>
  <c r="AK6" i="29" s="1"/>
  <c r="G44" i="22" s="1"/>
  <c r="Y5" i="29"/>
  <c r="AG9" i="29" s="1"/>
  <c r="O44" i="23" s="1"/>
  <c r="Z5" i="29"/>
  <c r="AH9" i="29" s="1"/>
  <c r="Y6" i="29"/>
  <c r="AO9" i="29" s="1"/>
  <c r="W44" i="23" s="1"/>
  <c r="Z6" i="29"/>
  <c r="AP9" i="29" s="1"/>
  <c r="Y7" i="29"/>
  <c r="AM9" i="29" s="1"/>
  <c r="U44" i="23" s="1"/>
  <c r="U60" i="23" s="1"/>
  <c r="Z7" i="29"/>
  <c r="AN9" i="29" s="1"/>
  <c r="Y8" i="29"/>
  <c r="AI9" i="29" s="1"/>
  <c r="Q44" i="23" s="1"/>
  <c r="Q60" i="23" s="1"/>
  <c r="Z8" i="29"/>
  <c r="AJ9" i="29" s="1"/>
  <c r="Y9" i="29"/>
  <c r="AQ9" i="29" s="1"/>
  <c r="Y44" i="23" s="1"/>
  <c r="Y63" i="23" s="1"/>
  <c r="Z9" i="29"/>
  <c r="AR9" i="29" s="1"/>
  <c r="Z4" i="29"/>
  <c r="AL9" i="29" s="1"/>
  <c r="T44" i="23" s="1"/>
  <c r="Y4" i="29"/>
  <c r="AK9" i="29" s="1"/>
  <c r="S44" i="23" s="1"/>
  <c r="T63" i="23" l="1"/>
  <c r="T60" i="23"/>
  <c r="T57" i="23"/>
  <c r="C63" i="22"/>
  <c r="C60" i="22"/>
  <c r="C57" i="22"/>
  <c r="D63" i="23"/>
  <c r="D60" i="23"/>
  <c r="D57" i="23"/>
  <c r="S72" i="22"/>
  <c r="S78" i="22"/>
  <c r="S75" i="22"/>
  <c r="W75" i="22"/>
  <c r="W72" i="22"/>
  <c r="W78" i="22"/>
  <c r="S78" i="23"/>
  <c r="S75" i="23"/>
  <c r="S72" i="23"/>
  <c r="X78" i="23"/>
  <c r="X75" i="23"/>
  <c r="X72" i="23"/>
  <c r="G75" i="22"/>
  <c r="G72" i="22"/>
  <c r="G78" i="22"/>
  <c r="K75" i="22"/>
  <c r="K78" i="22"/>
  <c r="K72" i="22"/>
  <c r="G78" i="23"/>
  <c r="G72" i="23"/>
  <c r="G75" i="23"/>
  <c r="K78" i="23"/>
  <c r="K72" i="23"/>
  <c r="K75" i="23"/>
  <c r="T78" i="23"/>
  <c r="T75" i="23"/>
  <c r="T72" i="23"/>
  <c r="L75" i="23"/>
  <c r="L78" i="23"/>
  <c r="L72" i="23"/>
  <c r="L63" i="23"/>
  <c r="L60" i="23"/>
  <c r="L57" i="23"/>
  <c r="E89" i="23"/>
  <c r="Q75" i="22"/>
  <c r="Q78" i="22"/>
  <c r="Q72" i="22"/>
  <c r="Z72" i="23"/>
  <c r="Z78" i="23"/>
  <c r="Z75" i="23"/>
  <c r="V78" i="23"/>
  <c r="V75" i="23"/>
  <c r="V72" i="23"/>
  <c r="P78" i="23"/>
  <c r="P75" i="23"/>
  <c r="P72" i="23"/>
  <c r="E78" i="22"/>
  <c r="E72" i="22"/>
  <c r="E75" i="22"/>
  <c r="E78" i="23"/>
  <c r="E14" i="23" s="1"/>
  <c r="E75" i="23"/>
  <c r="E72" i="23"/>
  <c r="D78" i="23"/>
  <c r="D75" i="23"/>
  <c r="D72" i="23"/>
  <c r="C63" i="23"/>
  <c r="C60" i="23"/>
  <c r="C57" i="23"/>
  <c r="R75" i="23"/>
  <c r="R72" i="23"/>
  <c r="O63" i="23"/>
  <c r="O60" i="23"/>
  <c r="O57" i="23"/>
  <c r="I60" i="22"/>
  <c r="I63" i="22"/>
  <c r="I57" i="22"/>
  <c r="J63" i="22"/>
  <c r="J60" i="22"/>
  <c r="J57" i="22"/>
  <c r="G63" i="23"/>
  <c r="G57" i="23"/>
  <c r="G60" i="23"/>
  <c r="F63" i="23"/>
  <c r="F60" i="23"/>
  <c r="F57" i="23"/>
  <c r="X78" i="22"/>
  <c r="X75" i="22"/>
  <c r="X72" i="22"/>
  <c r="L78" i="22"/>
  <c r="L75" i="22"/>
  <c r="L72" i="22"/>
  <c r="M72" i="22"/>
  <c r="M75" i="22"/>
  <c r="M78" i="22"/>
  <c r="U75" i="22"/>
  <c r="U78" i="22"/>
  <c r="U72" i="22"/>
  <c r="M78" i="23"/>
  <c r="M75" i="23"/>
  <c r="M86" i="23" s="1"/>
  <c r="U78" i="23"/>
  <c r="U75" i="23"/>
  <c r="U86" i="23" s="1"/>
  <c r="U72" i="23"/>
  <c r="X63" i="23"/>
  <c r="X60" i="23"/>
  <c r="X57" i="23"/>
  <c r="P63" i="23"/>
  <c r="P60" i="23"/>
  <c r="P57" i="23"/>
  <c r="M57" i="23"/>
  <c r="U57" i="23"/>
  <c r="E60" i="23"/>
  <c r="M63" i="23"/>
  <c r="U63" i="23"/>
  <c r="S63" i="23"/>
  <c r="S60" i="23"/>
  <c r="S57" i="23"/>
  <c r="Z78" i="22"/>
  <c r="Z75" i="22"/>
  <c r="Z72" i="22"/>
  <c r="N75" i="22"/>
  <c r="N72" i="22"/>
  <c r="N78" i="22"/>
  <c r="N89" i="22" s="1"/>
  <c r="D78" i="22"/>
  <c r="D72" i="22"/>
  <c r="D75" i="22"/>
  <c r="N75" i="23"/>
  <c r="N72" i="23"/>
  <c r="O78" i="22"/>
  <c r="O72" i="22"/>
  <c r="O75" i="22"/>
  <c r="O78" i="23"/>
  <c r="O75" i="23"/>
  <c r="O72" i="23"/>
  <c r="W78" i="23"/>
  <c r="W75" i="23"/>
  <c r="W72" i="23"/>
  <c r="H75" i="23"/>
  <c r="H78" i="23"/>
  <c r="H72" i="23"/>
  <c r="V89" i="23"/>
  <c r="V14" i="23"/>
  <c r="I57" i="23"/>
  <c r="Q57" i="23"/>
  <c r="Y60" i="23"/>
  <c r="I63" i="23"/>
  <c r="Q63" i="23"/>
  <c r="F75" i="23"/>
  <c r="F78" i="23"/>
  <c r="P78" i="22"/>
  <c r="P72" i="22"/>
  <c r="P75" i="22"/>
  <c r="W60" i="23"/>
  <c r="W57" i="23"/>
  <c r="W63" i="23"/>
  <c r="M57" i="22"/>
  <c r="M60" i="22"/>
  <c r="M63" i="22"/>
  <c r="D63" i="22"/>
  <c r="D57" i="22"/>
  <c r="D60" i="22"/>
  <c r="N63" i="23"/>
  <c r="N60" i="23"/>
  <c r="N57" i="23"/>
  <c r="J63" i="23"/>
  <c r="J60" i="23"/>
  <c r="J57" i="23"/>
  <c r="K60" i="23"/>
  <c r="K63" i="23"/>
  <c r="K57" i="23"/>
  <c r="R78" i="22"/>
  <c r="R75" i="22"/>
  <c r="R72" i="22"/>
  <c r="T78" i="22"/>
  <c r="T72" i="22"/>
  <c r="T75" i="22"/>
  <c r="F75" i="22"/>
  <c r="F78" i="22"/>
  <c r="F72" i="22"/>
  <c r="H78" i="22"/>
  <c r="H75" i="22"/>
  <c r="H72" i="22"/>
  <c r="I78" i="22"/>
  <c r="I75" i="22"/>
  <c r="I72" i="22"/>
  <c r="Y75" i="22"/>
  <c r="Y72" i="22"/>
  <c r="Y78" i="22"/>
  <c r="I78" i="23"/>
  <c r="I72" i="23"/>
  <c r="Q78" i="23"/>
  <c r="Q75" i="23"/>
  <c r="Q86" i="23" s="1"/>
  <c r="Q72" i="23"/>
  <c r="Y78" i="23"/>
  <c r="Y89" i="23" s="1"/>
  <c r="Y75" i="23"/>
  <c r="Y72" i="23"/>
  <c r="H63" i="23"/>
  <c r="H60" i="23"/>
  <c r="H57" i="23"/>
  <c r="E57" i="23"/>
  <c r="M72" i="23"/>
  <c r="I75" i="23"/>
  <c r="I11" i="23" s="1"/>
  <c r="R78" i="23"/>
  <c r="V75" i="22"/>
  <c r="V78" i="22"/>
  <c r="V72" i="22"/>
  <c r="J75" i="22"/>
  <c r="J78" i="22"/>
  <c r="J72" i="22"/>
  <c r="J75" i="23"/>
  <c r="J78" i="23"/>
  <c r="J72" i="23"/>
  <c r="C78" i="22"/>
  <c r="C72" i="22"/>
  <c r="C75" i="22"/>
  <c r="C78" i="23"/>
  <c r="C75" i="23"/>
  <c r="C72" i="23"/>
  <c r="Z89" i="23"/>
  <c r="Z14" i="23"/>
  <c r="R89" i="23"/>
  <c r="R14" i="23"/>
  <c r="Y57" i="23"/>
  <c r="G60" i="22"/>
  <c r="G63" i="22"/>
  <c r="G57" i="22"/>
  <c r="K57" i="22"/>
  <c r="K63" i="22"/>
  <c r="L63" i="22"/>
  <c r="L60" i="22"/>
  <c r="L57" i="22"/>
  <c r="K60" i="22"/>
  <c r="K11" i="22" s="1"/>
  <c r="E63" i="22"/>
  <c r="E60" i="22"/>
  <c r="E57" i="22"/>
  <c r="F57" i="22"/>
  <c r="F60" i="22"/>
  <c r="F63" i="22"/>
  <c r="H63" i="22"/>
  <c r="H60" i="22"/>
  <c r="H57" i="22"/>
  <c r="Z57" i="23"/>
  <c r="V57" i="23"/>
  <c r="R57" i="23"/>
  <c r="Z60" i="23"/>
  <c r="V60" i="23"/>
  <c r="R60" i="23"/>
  <c r="N14" i="22"/>
  <c r="K8" i="22"/>
  <c r="E89" i="22"/>
  <c r="J8" i="22"/>
  <c r="C86" i="22"/>
  <c r="K86" i="22"/>
  <c r="H83" i="22"/>
  <c r="H8" i="22"/>
  <c r="M14" i="22"/>
  <c r="M89" i="22"/>
  <c r="L86" i="22"/>
  <c r="L11" i="22"/>
  <c r="D83" i="22"/>
  <c r="D8" i="22"/>
  <c r="E86" i="22"/>
  <c r="E11" i="22"/>
  <c r="I83" i="22"/>
  <c r="I8" i="22"/>
  <c r="E8" i="22"/>
  <c r="E83" i="22"/>
  <c r="H86" i="22"/>
  <c r="H11" i="22"/>
  <c r="N83" i="22"/>
  <c r="N8" i="22"/>
  <c r="M86" i="22"/>
  <c r="M11" i="22"/>
  <c r="I89" i="22"/>
  <c r="I14" i="22"/>
  <c r="F8" i="22"/>
  <c r="D86" i="22"/>
  <c r="D11" i="22"/>
  <c r="L83" i="22"/>
  <c r="L8" i="22"/>
  <c r="C83" i="22"/>
  <c r="C8" i="22"/>
  <c r="M83" i="22"/>
  <c r="M8" i="22"/>
  <c r="J83" i="22"/>
  <c r="X9" i="29"/>
  <c r="AR7" i="29" s="1"/>
  <c r="Z44" i="22" s="1"/>
  <c r="W9" i="29"/>
  <c r="AQ7" i="29" s="1"/>
  <c r="Y44" i="22" s="1"/>
  <c r="X8" i="29"/>
  <c r="AJ7" i="29" s="1"/>
  <c r="R44" i="22" s="1"/>
  <c r="W8" i="29"/>
  <c r="AI7" i="29" s="1"/>
  <c r="Q44" i="22" s="1"/>
  <c r="X7" i="29"/>
  <c r="AN7" i="29" s="1"/>
  <c r="V44" i="22" s="1"/>
  <c r="W7" i="29"/>
  <c r="AM7" i="29" s="1"/>
  <c r="U44" i="22" s="1"/>
  <c r="X6" i="29"/>
  <c r="AP7" i="29" s="1"/>
  <c r="X44" i="22" s="1"/>
  <c r="W6" i="29"/>
  <c r="AO7" i="29" s="1"/>
  <c r="W44" i="22" s="1"/>
  <c r="X5" i="29"/>
  <c r="AH7" i="29" s="1"/>
  <c r="P44" i="22" s="1"/>
  <c r="W5" i="29"/>
  <c r="AG7" i="29" s="1"/>
  <c r="O44" i="22" s="1"/>
  <c r="X4" i="29"/>
  <c r="AL7" i="29" s="1"/>
  <c r="T44" i="22" s="1"/>
  <c r="W4" i="29"/>
  <c r="AK7" i="29" s="1"/>
  <c r="S44" i="22" s="1"/>
  <c r="W63" i="22" l="1"/>
  <c r="W14" i="22" s="1"/>
  <c r="W60" i="22"/>
  <c r="W57" i="22"/>
  <c r="T63" i="22"/>
  <c r="T57" i="22"/>
  <c r="T60" i="22"/>
  <c r="X63" i="22"/>
  <c r="X60" i="22"/>
  <c r="X57" i="22"/>
  <c r="R63" i="22"/>
  <c r="R60" i="22"/>
  <c r="R86" i="22" s="1"/>
  <c r="R57" i="22"/>
  <c r="R11" i="23"/>
  <c r="R86" i="23"/>
  <c r="V83" i="23"/>
  <c r="V8" i="23"/>
  <c r="H89" i="22"/>
  <c r="H14" i="22"/>
  <c r="Y8" i="23"/>
  <c r="Y83" i="23"/>
  <c r="H8" i="23"/>
  <c r="H83" i="23"/>
  <c r="F83" i="22"/>
  <c r="J8" i="23"/>
  <c r="J83" i="23"/>
  <c r="N11" i="23"/>
  <c r="N86" i="23"/>
  <c r="D89" i="22"/>
  <c r="D14" i="22"/>
  <c r="W89" i="23"/>
  <c r="W14" i="23"/>
  <c r="Q89" i="23"/>
  <c r="Q14" i="23"/>
  <c r="I8" i="23"/>
  <c r="I83" i="23"/>
  <c r="S89" i="23"/>
  <c r="S14" i="23"/>
  <c r="U8" i="23"/>
  <c r="U83" i="23"/>
  <c r="P14" i="23"/>
  <c r="P89" i="23"/>
  <c r="G11" i="23"/>
  <c r="G86" i="23"/>
  <c r="J86" i="22"/>
  <c r="J11" i="22"/>
  <c r="I11" i="22"/>
  <c r="I86" i="22"/>
  <c r="C89" i="23"/>
  <c r="C14" i="23"/>
  <c r="L8" i="23"/>
  <c r="L83" i="23"/>
  <c r="U11" i="23"/>
  <c r="M11" i="23"/>
  <c r="Q11" i="23"/>
  <c r="O63" i="22"/>
  <c r="O60" i="22"/>
  <c r="O57" i="22"/>
  <c r="Y60" i="22"/>
  <c r="Y63" i="22"/>
  <c r="Y57" i="22"/>
  <c r="V11" i="23"/>
  <c r="V86" i="23"/>
  <c r="Z8" i="23"/>
  <c r="Z83" i="23"/>
  <c r="F89" i="22"/>
  <c r="F14" i="22"/>
  <c r="G8" i="22"/>
  <c r="G83" i="22"/>
  <c r="H11" i="23"/>
  <c r="H86" i="23"/>
  <c r="K8" i="23"/>
  <c r="K83" i="23"/>
  <c r="J11" i="23"/>
  <c r="J86" i="23"/>
  <c r="N89" i="23"/>
  <c r="N14" i="23"/>
  <c r="W8" i="23"/>
  <c r="W83" i="23"/>
  <c r="I89" i="23"/>
  <c r="I14" i="23"/>
  <c r="U89" i="23"/>
  <c r="U14" i="23"/>
  <c r="M8" i="23"/>
  <c r="M83" i="23"/>
  <c r="X8" i="23"/>
  <c r="X83" i="23"/>
  <c r="F83" i="23"/>
  <c r="F8" i="23"/>
  <c r="G8" i="23"/>
  <c r="G83" i="23"/>
  <c r="J14" i="22"/>
  <c r="J89" i="22"/>
  <c r="O8" i="23"/>
  <c r="O83" i="23"/>
  <c r="E14" i="22"/>
  <c r="L11" i="23"/>
  <c r="L86" i="23"/>
  <c r="Y14" i="23"/>
  <c r="I86" i="23"/>
  <c r="D8" i="23"/>
  <c r="D83" i="23"/>
  <c r="C11" i="22"/>
  <c r="T8" i="23"/>
  <c r="T83" i="23"/>
  <c r="U60" i="22"/>
  <c r="U57" i="22"/>
  <c r="U83" i="22" s="1"/>
  <c r="U63" i="22"/>
  <c r="P63" i="22"/>
  <c r="P57" i="22"/>
  <c r="P60" i="22"/>
  <c r="V63" i="22"/>
  <c r="V60" i="22"/>
  <c r="V57" i="22"/>
  <c r="V83" i="22" s="1"/>
  <c r="Z63" i="22"/>
  <c r="Z57" i="22"/>
  <c r="Z83" i="22" s="1"/>
  <c r="Z60" i="22"/>
  <c r="Z11" i="23"/>
  <c r="Z86" i="23"/>
  <c r="F11" i="22"/>
  <c r="F86" i="22"/>
  <c r="L89" i="22"/>
  <c r="L14" i="22"/>
  <c r="G14" i="22"/>
  <c r="G89" i="22"/>
  <c r="H14" i="23"/>
  <c r="H89" i="23"/>
  <c r="K89" i="23"/>
  <c r="K14" i="23"/>
  <c r="J89" i="23"/>
  <c r="J14" i="23"/>
  <c r="W11" i="23"/>
  <c r="W86" i="23"/>
  <c r="Y11" i="23"/>
  <c r="Y86" i="23"/>
  <c r="N11" i="22"/>
  <c r="N86" i="22"/>
  <c r="S8" i="23"/>
  <c r="S83" i="23"/>
  <c r="M89" i="23"/>
  <c r="M14" i="23"/>
  <c r="P8" i="23"/>
  <c r="P83" i="23"/>
  <c r="X11" i="23"/>
  <c r="X86" i="23"/>
  <c r="F11" i="23"/>
  <c r="F86" i="23"/>
  <c r="G89" i="23"/>
  <c r="G14" i="23"/>
  <c r="O11" i="23"/>
  <c r="O86" i="23"/>
  <c r="C8" i="23"/>
  <c r="C83" i="23"/>
  <c r="L14" i="23"/>
  <c r="L89" i="23"/>
  <c r="D86" i="23"/>
  <c r="D11" i="23"/>
  <c r="C89" i="22"/>
  <c r="C14" i="22"/>
  <c r="T86" i="23"/>
  <c r="T11" i="23"/>
  <c r="S60" i="22"/>
  <c r="S63" i="22"/>
  <c r="S57" i="22"/>
  <c r="Q63" i="22"/>
  <c r="Q14" i="22" s="1"/>
  <c r="Q60" i="22"/>
  <c r="Q57" i="22"/>
  <c r="R83" i="23"/>
  <c r="R8" i="23"/>
  <c r="K89" i="22"/>
  <c r="K14" i="22"/>
  <c r="G86" i="22"/>
  <c r="G11" i="22"/>
  <c r="E8" i="23"/>
  <c r="E83" i="23"/>
  <c r="R11" i="22"/>
  <c r="K11" i="23"/>
  <c r="K86" i="23"/>
  <c r="N8" i="23"/>
  <c r="N83" i="23"/>
  <c r="Q8" i="23"/>
  <c r="Q83" i="23"/>
  <c r="Z8" i="22"/>
  <c r="S11" i="23"/>
  <c r="S86" i="23"/>
  <c r="E11" i="23"/>
  <c r="E86" i="23"/>
  <c r="P86" i="23"/>
  <c r="P11" i="23"/>
  <c r="X14" i="23"/>
  <c r="X89" i="23"/>
  <c r="F89" i="23"/>
  <c r="F14" i="23"/>
  <c r="O89" i="23"/>
  <c r="O14" i="23"/>
  <c r="C11" i="23"/>
  <c r="C86" i="23"/>
  <c r="K83" i="22"/>
  <c r="W89" i="22"/>
  <c r="D14" i="23"/>
  <c r="D89" i="23"/>
  <c r="T14" i="23"/>
  <c r="T89" i="23"/>
  <c r="G6" i="24"/>
  <c r="H6" i="24" s="1"/>
  <c r="I6" i="24" s="1"/>
  <c r="G9" i="24"/>
  <c r="H9" i="24" s="1"/>
  <c r="I9" i="24" s="1"/>
  <c r="G10" i="24"/>
  <c r="H10" i="24" s="1"/>
  <c r="I10" i="24" s="1"/>
  <c r="G13" i="24"/>
  <c r="H13" i="24" s="1"/>
  <c r="I13" i="24" s="1"/>
  <c r="G14" i="24"/>
  <c r="H14" i="24" s="1"/>
  <c r="I14" i="24" s="1"/>
  <c r="G15" i="24"/>
  <c r="H15" i="24" s="1"/>
  <c r="I15" i="24" s="1"/>
  <c r="G16" i="24"/>
  <c r="H16" i="24" s="1"/>
  <c r="I16" i="24" s="1"/>
  <c r="G18" i="24"/>
  <c r="H18" i="24" s="1"/>
  <c r="I18" i="24" s="1"/>
  <c r="G19" i="24"/>
  <c r="H19" i="24" s="1"/>
  <c r="I19" i="24" s="1"/>
  <c r="G20" i="24"/>
  <c r="H20" i="24" s="1"/>
  <c r="I20" i="24" s="1"/>
  <c r="G25" i="24"/>
  <c r="H25" i="24" s="1"/>
  <c r="I25" i="24" s="1"/>
  <c r="G26" i="24"/>
  <c r="H26" i="24" s="1"/>
  <c r="I26" i="24" s="1"/>
  <c r="G28" i="24"/>
  <c r="H28" i="24" s="1"/>
  <c r="I28" i="24" s="1"/>
  <c r="G29" i="24"/>
  <c r="H29" i="24" s="1"/>
  <c r="I29" i="24" s="1"/>
  <c r="G30" i="24"/>
  <c r="H30" i="24" s="1"/>
  <c r="I30" i="24" s="1"/>
  <c r="G31" i="24"/>
  <c r="H31" i="24" s="1"/>
  <c r="I31" i="24" s="1"/>
  <c r="G33" i="24"/>
  <c r="H33" i="24" s="1"/>
  <c r="I33" i="24" s="1"/>
  <c r="G34" i="24"/>
  <c r="H34" i="24" s="1"/>
  <c r="I34" i="24" s="1"/>
  <c r="G32" i="24"/>
  <c r="H32" i="24" s="1"/>
  <c r="I32" i="24" s="1"/>
  <c r="G24" i="24"/>
  <c r="H24" i="24" s="1"/>
  <c r="I24" i="24" s="1"/>
  <c r="G22" i="24"/>
  <c r="H22" i="24" s="1"/>
  <c r="I22" i="24" s="1"/>
  <c r="G17" i="24"/>
  <c r="H17" i="24" s="1"/>
  <c r="I17" i="24" s="1"/>
  <c r="G12" i="24"/>
  <c r="H12" i="24" s="1"/>
  <c r="I12" i="24" s="1"/>
  <c r="G8" i="24"/>
  <c r="H8" i="24" s="1"/>
  <c r="I8" i="24" s="1"/>
  <c r="G7" i="24"/>
  <c r="H7" i="24" s="1"/>
  <c r="I7" i="24" s="1"/>
  <c r="G5" i="24"/>
  <c r="H5" i="24" s="1"/>
  <c r="I5" i="24" s="1"/>
  <c r="Q86" i="22" l="1"/>
  <c r="Q11" i="22"/>
  <c r="S86" i="22"/>
  <c r="S11" i="22"/>
  <c r="P83" i="22"/>
  <c r="P8" i="22"/>
  <c r="U86" i="22"/>
  <c r="U11" i="22"/>
  <c r="Y89" i="22"/>
  <c r="Y14" i="22"/>
  <c r="O89" i="22"/>
  <c r="O14" i="22"/>
  <c r="R83" i="22"/>
  <c r="R8" i="22"/>
  <c r="X86" i="22"/>
  <c r="X11" i="22"/>
  <c r="T89" i="22"/>
  <c r="T14" i="22"/>
  <c r="Z86" i="22"/>
  <c r="Z11" i="22"/>
  <c r="V11" i="22"/>
  <c r="V86" i="22"/>
  <c r="P89" i="22"/>
  <c r="P14" i="22"/>
  <c r="Y11" i="22"/>
  <c r="Y86" i="22"/>
  <c r="X89" i="22"/>
  <c r="X14" i="22"/>
  <c r="W8" i="22"/>
  <c r="W83" i="22"/>
  <c r="S83" i="22"/>
  <c r="S8" i="22"/>
  <c r="V89" i="22"/>
  <c r="V14" i="22"/>
  <c r="U14" i="22"/>
  <c r="U89" i="22"/>
  <c r="V8" i="22"/>
  <c r="O83" i="22"/>
  <c r="O8" i="22"/>
  <c r="Q89" i="22"/>
  <c r="R89" i="22"/>
  <c r="R14" i="22"/>
  <c r="T86" i="22"/>
  <c r="T11" i="22"/>
  <c r="W86" i="22"/>
  <c r="W11" i="22"/>
  <c r="Q8" i="22"/>
  <c r="Q83" i="22"/>
  <c r="S89" i="22"/>
  <c r="S14" i="22"/>
  <c r="Z89" i="22"/>
  <c r="Z14" i="22"/>
  <c r="P86" i="22"/>
  <c r="P11" i="22"/>
  <c r="U8" i="22"/>
  <c r="Y83" i="22"/>
  <c r="Y8" i="22"/>
  <c r="O11" i="22"/>
  <c r="O86" i="22"/>
  <c r="X83" i="22"/>
  <c r="X8" i="22"/>
  <c r="T83" i="22"/>
  <c r="T8" i="22"/>
  <c r="G35" i="24"/>
  <c r="H35" i="24" s="1"/>
  <c r="I35" i="24" s="1"/>
  <c r="G23" i="24"/>
  <c r="H23" i="24" s="1"/>
  <c r="I23" i="24" s="1"/>
  <c r="G11" i="24"/>
  <c r="H11" i="24" s="1"/>
  <c r="I11" i="24" s="1"/>
  <c r="G21" i="24"/>
  <c r="H21" i="24" s="1"/>
  <c r="I21" i="24" s="1"/>
  <c r="G27" i="24"/>
  <c r="H27" i="24" s="1"/>
  <c r="I27" i="24" s="1"/>
  <c r="G4" i="24"/>
  <c r="H4" i="24" s="1"/>
  <c r="I4" i="24" s="1"/>
  <c r="AF29" i="17"/>
  <c r="AF28" i="17"/>
  <c r="H5" i="20" l="1"/>
  <c r="I5" i="20"/>
  <c r="H6" i="20"/>
  <c r="I6" i="20"/>
  <c r="H7" i="20"/>
  <c r="I7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H16" i="20"/>
  <c r="I16" i="20"/>
  <c r="H18" i="20"/>
  <c r="I18" i="20"/>
  <c r="H19" i="20"/>
  <c r="I19" i="20"/>
  <c r="H20" i="20"/>
  <c r="I20" i="20"/>
  <c r="H21" i="20"/>
  <c r="I21" i="20"/>
  <c r="H22" i="20"/>
  <c r="I22" i="20"/>
  <c r="H23" i="20"/>
  <c r="I23" i="20"/>
  <c r="H24" i="20"/>
  <c r="I24" i="20"/>
  <c r="H25" i="20"/>
  <c r="I25" i="20"/>
  <c r="H26" i="20"/>
  <c r="I26" i="20"/>
  <c r="H27" i="20"/>
  <c r="I27" i="20"/>
  <c r="H28" i="20"/>
  <c r="I28" i="20"/>
  <c r="H29" i="20"/>
  <c r="I29" i="20"/>
  <c r="H30" i="20"/>
  <c r="I30" i="20"/>
  <c r="H31" i="20"/>
  <c r="I31" i="20"/>
  <c r="H32" i="20"/>
  <c r="I32" i="20"/>
  <c r="H33" i="20"/>
  <c r="I33" i="20"/>
  <c r="H34" i="20"/>
  <c r="I34" i="20"/>
  <c r="H35" i="20"/>
  <c r="I35" i="20"/>
  <c r="H36" i="20"/>
  <c r="I36" i="20"/>
  <c r="H37" i="20"/>
  <c r="I37" i="20"/>
  <c r="H38" i="20"/>
  <c r="I38" i="20"/>
  <c r="H39" i="20"/>
  <c r="I39" i="20"/>
  <c r="H40" i="20"/>
  <c r="I40" i="20"/>
  <c r="H41" i="20"/>
  <c r="I41" i="20"/>
  <c r="H42" i="20"/>
  <c r="I42" i="20"/>
  <c r="H43" i="20"/>
  <c r="I43" i="20"/>
  <c r="H44" i="20"/>
  <c r="I44" i="20"/>
  <c r="H45" i="20"/>
  <c r="I45" i="20"/>
  <c r="H46" i="20"/>
  <c r="I46" i="20"/>
  <c r="H47" i="20"/>
  <c r="I47" i="20"/>
  <c r="H48" i="20"/>
  <c r="I48" i="20"/>
  <c r="H49" i="20"/>
  <c r="I49" i="20"/>
  <c r="H50" i="20"/>
  <c r="I50" i="20"/>
  <c r="H51" i="20"/>
  <c r="I51" i="20"/>
  <c r="H52" i="20"/>
  <c r="I52" i="20"/>
  <c r="H53" i="20"/>
  <c r="I53" i="20"/>
  <c r="H55" i="20"/>
  <c r="I55" i="20"/>
  <c r="H56" i="20"/>
  <c r="I56" i="20"/>
  <c r="H57" i="20"/>
  <c r="I57" i="20"/>
  <c r="H58" i="20"/>
  <c r="I58" i="20"/>
  <c r="H59" i="20"/>
  <c r="I59" i="20"/>
  <c r="H60" i="20"/>
  <c r="I60" i="20"/>
  <c r="H61" i="20"/>
  <c r="I61" i="20"/>
  <c r="H62" i="20"/>
  <c r="I62" i="20"/>
  <c r="H63" i="20"/>
  <c r="I63" i="20"/>
  <c r="H64" i="20"/>
  <c r="I64" i="20"/>
  <c r="H65" i="20"/>
  <c r="I65" i="20"/>
  <c r="H66" i="20"/>
  <c r="I66" i="20"/>
  <c r="H67" i="20"/>
  <c r="I67" i="20"/>
  <c r="H68" i="20"/>
  <c r="I68" i="20"/>
  <c r="H69" i="20"/>
  <c r="I69" i="20"/>
  <c r="H70" i="20"/>
  <c r="I70" i="20"/>
  <c r="H71" i="20"/>
  <c r="I71" i="20"/>
  <c r="H72" i="20"/>
  <c r="I72" i="20"/>
  <c r="H73" i="20"/>
  <c r="I73" i="20"/>
  <c r="H74" i="20"/>
  <c r="I74" i="20"/>
  <c r="H75" i="20"/>
  <c r="I75" i="20"/>
  <c r="H76" i="20"/>
  <c r="I76" i="20"/>
  <c r="H77" i="20"/>
  <c r="I77" i="20"/>
  <c r="H78" i="20"/>
  <c r="I78" i="20"/>
  <c r="H79" i="20"/>
  <c r="I79" i="20"/>
  <c r="H80" i="20"/>
  <c r="I80" i="20"/>
  <c r="H81" i="20"/>
  <c r="I81" i="20"/>
  <c r="H82" i="20"/>
  <c r="I82" i="20"/>
  <c r="H83" i="20"/>
  <c r="I83" i="20"/>
  <c r="H84" i="20"/>
  <c r="I84" i="20"/>
  <c r="H85" i="20"/>
  <c r="I85" i="20"/>
  <c r="H86" i="20"/>
  <c r="I86" i="20"/>
  <c r="H87" i="20"/>
  <c r="I87" i="20"/>
  <c r="H88" i="20"/>
  <c r="I88" i="20"/>
  <c r="H89" i="20"/>
  <c r="I89" i="20"/>
  <c r="H90" i="20"/>
  <c r="I90" i="20"/>
  <c r="H92" i="20"/>
  <c r="I92" i="20"/>
  <c r="H93" i="20"/>
  <c r="I93" i="20"/>
  <c r="H94" i="20"/>
  <c r="I94" i="20"/>
  <c r="H95" i="20"/>
  <c r="I95" i="20"/>
  <c r="H96" i="20"/>
  <c r="I96" i="20"/>
  <c r="H97" i="20"/>
  <c r="I97" i="20"/>
  <c r="H98" i="20"/>
  <c r="I98" i="20"/>
  <c r="H99" i="20"/>
  <c r="I99" i="20"/>
  <c r="H100" i="20"/>
  <c r="I100" i="20"/>
  <c r="H101" i="20"/>
  <c r="I101" i="20"/>
  <c r="H102" i="20"/>
  <c r="I102" i="20"/>
  <c r="H103" i="20"/>
  <c r="I103" i="20"/>
  <c r="H104" i="20"/>
  <c r="I104" i="20"/>
  <c r="H105" i="20"/>
  <c r="I105" i="20"/>
  <c r="H106" i="20"/>
  <c r="I106" i="20"/>
  <c r="H107" i="20"/>
  <c r="I107" i="20"/>
  <c r="H108" i="20"/>
  <c r="I108" i="20"/>
  <c r="H109" i="20"/>
  <c r="I109" i="20"/>
  <c r="H110" i="20"/>
  <c r="I110" i="20"/>
  <c r="H111" i="20"/>
  <c r="I111" i="20"/>
  <c r="H112" i="20"/>
  <c r="I112" i="20"/>
  <c r="H113" i="20"/>
  <c r="I113" i="20"/>
  <c r="H114" i="20"/>
  <c r="I114" i="20"/>
  <c r="H115" i="20"/>
  <c r="I115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102" i="20"/>
  <c r="F102" i="20"/>
  <c r="G101" i="20"/>
  <c r="F101" i="20"/>
  <c r="G100" i="20"/>
  <c r="F100" i="20"/>
  <c r="G99" i="20"/>
  <c r="F99" i="20"/>
  <c r="G98" i="20"/>
  <c r="F98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78" i="20"/>
  <c r="F78" i="20"/>
  <c r="G77" i="20"/>
  <c r="F77" i="20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G66" i="20"/>
  <c r="F66" i="20"/>
  <c r="G65" i="20"/>
  <c r="F65" i="20"/>
  <c r="G64" i="20"/>
  <c r="F64" i="20"/>
  <c r="G63" i="20"/>
  <c r="F63" i="20"/>
  <c r="G62" i="20"/>
  <c r="F62" i="20"/>
  <c r="G61" i="20"/>
  <c r="F61" i="20"/>
  <c r="G60" i="20"/>
  <c r="F60" i="20"/>
  <c r="G59" i="20"/>
  <c r="F59" i="20"/>
  <c r="G58" i="20"/>
  <c r="F58" i="20"/>
  <c r="G57" i="20"/>
  <c r="F57" i="20"/>
  <c r="G56" i="20"/>
  <c r="F56" i="20"/>
  <c r="G55" i="20"/>
  <c r="F55" i="20"/>
  <c r="G53" i="20"/>
  <c r="F53" i="20"/>
  <c r="G52" i="20"/>
  <c r="F52" i="20"/>
  <c r="G51" i="20"/>
  <c r="F51" i="20"/>
  <c r="G50" i="20"/>
  <c r="F50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D6" i="18" l="1"/>
  <c r="AH28" i="17" l="1"/>
  <c r="AH29" i="17"/>
  <c r="AH30" i="17"/>
  <c r="AH31" i="17"/>
  <c r="AH32" i="17"/>
  <c r="AH33" i="17"/>
  <c r="AI28" i="17"/>
  <c r="AI29" i="17"/>
  <c r="AI30" i="17"/>
  <c r="AI31" i="17"/>
  <c r="AI32" i="17"/>
  <c r="AI33" i="17"/>
  <c r="AF30" i="17"/>
  <c r="AF31" i="17"/>
  <c r="AF32" i="17"/>
  <c r="AF33" i="17"/>
  <c r="AG28" i="17"/>
  <c r="AG29" i="17"/>
  <c r="AG30" i="17"/>
  <c r="AG31" i="17"/>
  <c r="AG32" i="17"/>
  <c r="AG33" i="17"/>
</calcChain>
</file>

<file path=xl/comments1.xml><?xml version="1.0" encoding="utf-8"?>
<comments xmlns="http://schemas.openxmlformats.org/spreadsheetml/2006/main">
  <authors>
    <author>Fredrik Martinsson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Fredrik Martinsson:</t>
        </r>
        <r>
          <rPr>
            <sz val="9"/>
            <color indexed="81"/>
            <rFont val="Tahoma"/>
            <family val="2"/>
          </rPr>
          <t xml:space="preserve">
Dont understand if this data is used in the excelbook or not?</t>
        </r>
      </text>
    </comment>
  </commentList>
</comments>
</file>

<file path=xl/sharedStrings.xml><?xml version="1.0" encoding="utf-8"?>
<sst xmlns="http://schemas.openxmlformats.org/spreadsheetml/2006/main" count="1814" uniqueCount="252">
  <si>
    <t>Individual</t>
  </si>
  <si>
    <t>Multistorey</t>
  </si>
  <si>
    <t>Detached</t>
  </si>
  <si>
    <t>Decentral</t>
  </si>
  <si>
    <t>Central</t>
  </si>
  <si>
    <t>~TFM_INS</t>
  </si>
  <si>
    <t>TimeSlice</t>
  </si>
  <si>
    <t>LimType</t>
  </si>
  <si>
    <t>Attribute</t>
  </si>
  <si>
    <t>Year</t>
  </si>
  <si>
    <t>DKE</t>
  </si>
  <si>
    <t>DKW</t>
  </si>
  <si>
    <t>Cset_CN</t>
  </si>
  <si>
    <t>Pset_PN</t>
  </si>
  <si>
    <t>RWDA</t>
  </si>
  <si>
    <t>FX</t>
  </si>
  <si>
    <t>AF</t>
  </si>
  <si>
    <t>RWDD</t>
  </si>
  <si>
    <t>RWDC</t>
  </si>
  <si>
    <t>RWDB</t>
  </si>
  <si>
    <t>RNWA</t>
  </si>
  <si>
    <t>RNWD</t>
  </si>
  <si>
    <t>RNWC</t>
  </si>
  <si>
    <t>RNWB</t>
  </si>
  <si>
    <t>SWDA</t>
  </si>
  <si>
    <t>SWDD</t>
  </si>
  <si>
    <t>SWDC</t>
  </si>
  <si>
    <t>SWDB</t>
  </si>
  <si>
    <t>SNWA</t>
  </si>
  <si>
    <t>SNWD</t>
  </si>
  <si>
    <t>SNWC</t>
  </si>
  <si>
    <t>SNWB</t>
  </si>
  <si>
    <t>FWDA</t>
  </si>
  <si>
    <t>FWDD</t>
  </si>
  <si>
    <t>FWDC</t>
  </si>
  <si>
    <t>FWDB</t>
  </si>
  <si>
    <t>FNWA</t>
  </si>
  <si>
    <t>FNWD</t>
  </si>
  <si>
    <t>FNWC</t>
  </si>
  <si>
    <t>FNWB</t>
  </si>
  <si>
    <t>WWDA</t>
  </si>
  <si>
    <t>WWDD</t>
  </si>
  <si>
    <t>WWDC</t>
  </si>
  <si>
    <t>WWDB</t>
  </si>
  <si>
    <t>WNWA</t>
  </si>
  <si>
    <t>WNWD</t>
  </si>
  <si>
    <t>WNWC</t>
  </si>
  <si>
    <t>WNWB</t>
  </si>
  <si>
    <t>UP</t>
  </si>
  <si>
    <t>CAP_BND</t>
  </si>
  <si>
    <t>INVCOST</t>
  </si>
  <si>
    <t>heat savings</t>
  </si>
  <si>
    <t>ELIFE</t>
  </si>
  <si>
    <t>* Links to timeslice FEDER</t>
  </si>
  <si>
    <t>East</t>
  </si>
  <si>
    <t>West</t>
  </si>
  <si>
    <t>Marginal costs</t>
  </si>
  <si>
    <t>BBR area 2010 (Mm2)</t>
  </si>
  <si>
    <t>C</t>
  </si>
  <si>
    <t>D</t>
  </si>
  <si>
    <t>I</t>
  </si>
  <si>
    <t>Before 1972</t>
  </si>
  <si>
    <t>After 1972</t>
  </si>
  <si>
    <t>SFh</t>
  </si>
  <si>
    <t>MFh</t>
  </si>
  <si>
    <t>B72</t>
  </si>
  <si>
    <t>A72</t>
  </si>
  <si>
    <t>Step 1</t>
  </si>
  <si>
    <t>Potential (PJ)</t>
  </si>
  <si>
    <t>Aver. lifetime (years)</t>
  </si>
  <si>
    <t>Step 2</t>
  </si>
  <si>
    <t>Step 3</t>
  </si>
  <si>
    <t>Heat demand (PJ)</t>
  </si>
  <si>
    <t>Full costs</t>
  </si>
  <si>
    <t>BBR area 2010 (PJ/Mm2)</t>
  </si>
  <si>
    <t>Aver. inv. cost (MDKK/PJ)</t>
  </si>
  <si>
    <t>This sheet is copied from Heating Model, Sheet TIMES inputs</t>
  </si>
  <si>
    <t>\I: Unit</t>
  </si>
  <si>
    <t>\I: Explanation</t>
  </si>
  <si>
    <t>PJ</t>
  </si>
  <si>
    <t>MDKK/PJ</t>
  </si>
  <si>
    <t>years</t>
  </si>
  <si>
    <t>Interpolation/extrapolation rule</t>
  </si>
  <si>
    <t>Date</t>
  </si>
  <si>
    <t>Name</t>
  </si>
  <si>
    <t>Sheet Name</t>
  </si>
  <si>
    <t>Cells</t>
  </si>
  <si>
    <t>Comments</t>
  </si>
  <si>
    <t>Rikke Næraa</t>
  </si>
  <si>
    <t>HSav_AF</t>
  </si>
  <si>
    <t>Updated to NO PV - the column were linked to TIMEslicefeeder in a veda folder</t>
  </si>
  <si>
    <t>Linked</t>
  </si>
  <si>
    <t>Timeslices'!AM11:AM42</t>
  </si>
  <si>
    <t>Timeslice FEEDER.xlsx</t>
  </si>
  <si>
    <t>Timeslices'!A11:A42</t>
  </si>
  <si>
    <t>Range</t>
  </si>
  <si>
    <t>Source Workbook</t>
  </si>
  <si>
    <t>Data Column</t>
  </si>
  <si>
    <t>SE1</t>
  </si>
  <si>
    <t>SE2</t>
  </si>
  <si>
    <t>SE3</t>
  </si>
  <si>
    <t>SE4</t>
  </si>
  <si>
    <t>Added structure for 4 SE regions</t>
  </si>
  <si>
    <t>RSBDDb81_P1</t>
  </si>
  <si>
    <t>Decentralised Single-family Buildings built before 1981 - step 1</t>
  </si>
  <si>
    <t>RSBDDa81_P1</t>
  </si>
  <si>
    <t>Decentralised Single-family Buildings built after 1981 - step 1</t>
  </si>
  <si>
    <t>RSBCDb81_P1</t>
  </si>
  <si>
    <t>Centralised Single-family Buildings built before 1981 - step 1</t>
  </si>
  <si>
    <t>RSBCDa81_P1</t>
  </si>
  <si>
    <t>Centralised Single-family Buildings built after 1981 - step 1</t>
  </si>
  <si>
    <t>RSBIDb81_P1</t>
  </si>
  <si>
    <t>Individual Single-family Buildings built before 1981 - step 1</t>
  </si>
  <si>
    <t>RSBIDa81_P1</t>
  </si>
  <si>
    <t>Individual Single-family Buildings built after 1981 - step 1</t>
  </si>
  <si>
    <t>RSBDMb81_P1</t>
  </si>
  <si>
    <t>Decentralised Multi-family Buildings built before 1981 - step 1</t>
  </si>
  <si>
    <t>RSBDMa81_P1</t>
  </si>
  <si>
    <t>Decentralised Multi-family Buildings built after 1981 - step 1</t>
  </si>
  <si>
    <t>RSBCMb81_P1</t>
  </si>
  <si>
    <t>Centralised Multi-family Buildings built before 1981 - step 1</t>
  </si>
  <si>
    <t>RSBCMa81_P1</t>
  </si>
  <si>
    <t>Centralised Multi-family Buildings built after 1981 - step 1</t>
  </si>
  <si>
    <t>RSBIMb81_P1</t>
  </si>
  <si>
    <t>Individual Multi-family Buildings built before 1981 - step 1</t>
  </si>
  <si>
    <t>RSBIMa81_P1</t>
  </si>
  <si>
    <t>Individual Multi-family Buildings built after 1981 - step 1</t>
  </si>
  <si>
    <t>RSB*81_P1</t>
  </si>
  <si>
    <t>RSBDDb81_P2</t>
  </si>
  <si>
    <t>Decentralised Single-family Buildings built before 1981 - step 2</t>
  </si>
  <si>
    <t>RSBDDa81_P2</t>
  </si>
  <si>
    <t>Decentralised Single-family Buildings built after 1981 - step 2</t>
  </si>
  <si>
    <t>RSBCDb81_P2</t>
  </si>
  <si>
    <t>Centralised Single-family Buildings built before 1981 - step 2</t>
  </si>
  <si>
    <t>RSBCDa81_P2</t>
  </si>
  <si>
    <t>Centralised Single-family Buildings built after 1981 - step 2</t>
  </si>
  <si>
    <t>RSBIDb81_P2</t>
  </si>
  <si>
    <t>Individual Single-family Buildings built before 1981 - step 2</t>
  </si>
  <si>
    <t>RSBIDa81_P2</t>
  </si>
  <si>
    <t>Individual Single-family Buildings built after 1981 - step 2</t>
  </si>
  <si>
    <t>RSBDMb81_P2</t>
  </si>
  <si>
    <t>Decentralised Multi-family Buildings built before 1981 - step 2</t>
  </si>
  <si>
    <t>RSBDMa81_P2</t>
  </si>
  <si>
    <t>Decentralised Multi-family Buildings built after 1981 - step 2</t>
  </si>
  <si>
    <t>RSBCMb81_P2</t>
  </si>
  <si>
    <t>Centralised Multi-family Buildings built before 1981 - step 2</t>
  </si>
  <si>
    <t>RSBCMa81_P2</t>
  </si>
  <si>
    <t>Centralised Multi-family Buildings built after 1981 - step 2</t>
  </si>
  <si>
    <t>RSBIMb81_P2</t>
  </si>
  <si>
    <t>Individual Multi-family Buildings built before 1981 - step 2</t>
  </si>
  <si>
    <t>RSBIMa81_P2</t>
  </si>
  <si>
    <t>Individual Multi-family Buildings built after 1981 - step 2</t>
  </si>
  <si>
    <t>RSB*81_P2</t>
  </si>
  <si>
    <t>RSBDDb81_P3</t>
  </si>
  <si>
    <t>Decentralised Single-family Buildings built before 1981 - step 3</t>
  </si>
  <si>
    <t>RSBDDa81_P3</t>
  </si>
  <si>
    <t>Decentralised Single-family Buildings built after 1981 - step 3</t>
  </si>
  <si>
    <t>RSBCDb81_P3</t>
  </si>
  <si>
    <t>Centralised Single-family Buildings built before 1981 - step 3</t>
  </si>
  <si>
    <t>RSBCDa81_P3</t>
  </si>
  <si>
    <t>Centralised Single-family Buildings built after 1981 - step 3</t>
  </si>
  <si>
    <t>RSBIDb81_P3</t>
  </si>
  <si>
    <t>Individual Single-family Buildings built before 1981 - step 3</t>
  </si>
  <si>
    <t>RSBIDa81_P3</t>
  </si>
  <si>
    <t>Individual Single-family Buildings built after 1981 - step 3</t>
  </si>
  <si>
    <t>RSBDMb81_P3</t>
  </si>
  <si>
    <t>Decentralised Multi-family Buildings built before 1981 - step 3</t>
  </si>
  <si>
    <t>RSBDMa81_P3</t>
  </si>
  <si>
    <t>Decentralised Multi-family Buildings built after 1981 - step 3</t>
  </si>
  <si>
    <t>RSBCMb81_P3</t>
  </si>
  <si>
    <t>Centralised Multi-family Buildings built before 1981 - step 3</t>
  </si>
  <si>
    <t>RSBCMa81_P3</t>
  </si>
  <si>
    <t>Centralised Multi-family Buildings built after 1981 - step 3</t>
  </si>
  <si>
    <t>RSBIMb81_P3</t>
  </si>
  <si>
    <t>Individual Multi-family Buildings built before 1981 - step 3</t>
  </si>
  <si>
    <t>RSBIMa81_P3</t>
  </si>
  <si>
    <t>Individual Multi-family Buildings built after 1981 - step 3</t>
  </si>
  <si>
    <t>RSB*81_P3</t>
  </si>
  <si>
    <t>Before 1981</t>
  </si>
  <si>
    <t>After 1981</t>
  </si>
  <si>
    <t>B81</t>
  </si>
  <si>
    <t>A81</t>
  </si>
  <si>
    <t>RSB*81_P*</t>
  </si>
  <si>
    <t>Construction period</t>
  </si>
  <si>
    <t>Energy Service Demand in the Base Year [Mm2]</t>
  </si>
  <si>
    <t>&lt;81</t>
  </si>
  <si>
    <t>&gt;81</t>
  </si>
  <si>
    <t>New</t>
  </si>
  <si>
    <t>Decentralised Detached Buildings</t>
  </si>
  <si>
    <t>Centralised Detached Buildings</t>
  </si>
  <si>
    <t>Indivdual Detached Buildings</t>
  </si>
  <si>
    <t>Decentralised Detached build.</t>
  </si>
  <si>
    <t>Decentralised Multi S. Buildings</t>
  </si>
  <si>
    <t>Centralised Multi S. Buildings</t>
  </si>
  <si>
    <t>Centralised Detached build.</t>
  </si>
  <si>
    <t>Individual Multi S. Buildings</t>
  </si>
  <si>
    <t>Indivdual Detached build.</t>
  </si>
  <si>
    <t>Heat Demand [PJ]</t>
  </si>
  <si>
    <t>Heat Unit Demand [PJ/Mm2]</t>
  </si>
  <si>
    <t>&lt;2020</t>
  </si>
  <si>
    <t>&gt;2020</t>
  </si>
  <si>
    <t>Decentralised Multi S. build.</t>
  </si>
  <si>
    <t>Centralised Multi S. build.</t>
  </si>
  <si>
    <t>Individual Multi S. build.</t>
  </si>
  <si>
    <t>Energy Demand [PJ]</t>
  </si>
  <si>
    <t>Energy Unit Demand [PJ/Mm2]</t>
  </si>
  <si>
    <t>COPY FROM VT_SE_HOU</t>
  </si>
  <si>
    <t>&lt;72</t>
  </si>
  <si>
    <t>&gt;72</t>
  </si>
  <si>
    <t>COPY FROM VT_DK_HOU</t>
  </si>
  <si>
    <t>WEST</t>
  </si>
  <si>
    <t>EAST</t>
  </si>
  <si>
    <t>Centralised</t>
  </si>
  <si>
    <t>Decentraliser</t>
  </si>
  <si>
    <t>FROM DKW TO SE2</t>
  </si>
  <si>
    <t>FROM DKW TO SE1</t>
  </si>
  <si>
    <t>FROM DKW TO SE4</t>
  </si>
  <si>
    <t>FROM DKW TO SE3</t>
  </si>
  <si>
    <t>SE1/DKW</t>
  </si>
  <si>
    <t>SE2/DKW</t>
  </si>
  <si>
    <t>SE3/DKW</t>
  </si>
  <si>
    <t>SE4/DKW</t>
  </si>
  <si>
    <t>FROM DKW</t>
  </si>
  <si>
    <t>FROM DKE</t>
  </si>
  <si>
    <t>SE(3/4)/DKW</t>
  </si>
  <si>
    <t>SE(3/4)/DKE</t>
  </si>
  <si>
    <t>SE1/DKE</t>
  </si>
  <si>
    <t>SE2/DKE</t>
  </si>
  <si>
    <t>SE3/DKE</t>
  </si>
  <si>
    <t>SE4/DKE</t>
  </si>
  <si>
    <t>SE(1/2)/DKW</t>
  </si>
  <si>
    <t>SE(1/2)/DKE</t>
  </si>
  <si>
    <t>Martin Hagberg</t>
  </si>
  <si>
    <t>Calculated simplified potentials for Sweden based on scaling of Dansish data</t>
  </si>
  <si>
    <t>TFM_INS</t>
  </si>
  <si>
    <t>Description</t>
  </si>
  <si>
    <t>Purpose:</t>
  </si>
  <si>
    <t>Heat savings availabilities split into timeslices and region</t>
  </si>
  <si>
    <t>Description:</t>
  </si>
  <si>
    <t>Relevant sectors</t>
  </si>
  <si>
    <t>RES (HOU)</t>
  </si>
  <si>
    <t>Description of different sheets</t>
  </si>
  <si>
    <t>Hsav_AF</t>
  </si>
  <si>
    <t>Availability split on timeslice. These are larger than one because of special definition of whar heat savings are</t>
  </si>
  <si>
    <t>HOU_SAV_PotCosts</t>
  </si>
  <si>
    <t>Division of heat savings from SubRes into regions</t>
  </si>
  <si>
    <t>TIMES inputs</t>
  </si>
  <si>
    <t>Cost structure for investing in heat savings level 2</t>
  </si>
  <si>
    <t>TABLE MOVED TO SUBANNUAL DATA FILE</t>
  </si>
  <si>
    <t>~TFM_AVA</t>
  </si>
  <si>
    <t>AllRegions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</si>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</sst>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_-[$€-2]\ * #,##0.00_-;\-[$€-2]\ * #,##0.00_-;_-[$€-2]\ * &quot;-&quot;??_-"/>
    <numFmt numFmtId="166" formatCode="_-&quot;€&quot;\ * #,##0.00_-;\-&quot;€&quot;\ * #,##0.00_-;_-&quot;€&quot;\ * &quot;-&quot;??_-;_-@_-"/>
    <numFmt numFmtId="167" formatCode="#,##0;\-\ #,##0;_-\ &quot;- &quot;"/>
    <numFmt numFmtId="168" formatCode="0.000000"/>
    <numFmt numFmtId="169" formatCode="0.0000000000"/>
    <numFmt numFmtId="170" formatCode="_(* #,##0.00_);_(* \(#,##0.00\);_(* &quot;-&quot;??_);_(@_)"/>
    <numFmt numFmtId="171" formatCode="_([$€]* #,##0.00_);_([$€]* \(#,##0.00\);_([$€]* &quot;-&quot;??_);_(@_)"/>
    <numFmt numFmtId="172" formatCode="0.0000000000000000000"/>
    <numFmt numFmtId="173" formatCode="0.0"/>
  </numFmts>
  <fonts count="5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name val="Helv"/>
    </font>
    <font>
      <sz val="9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3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theme="3" tint="-0.24994659260841701"/>
      </left>
      <right/>
      <top style="thick">
        <color auto="1"/>
      </top>
      <bottom/>
      <diagonal/>
    </border>
    <border>
      <left/>
      <right style="thick">
        <color theme="3" tint="-0.24994659260841701"/>
      </right>
      <top style="thick">
        <color auto="1"/>
      </top>
      <bottom/>
      <diagonal/>
    </border>
    <border>
      <left/>
      <right style="thick">
        <color rgb="FFFF0000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theme="3" tint="-0.24994659260841701"/>
      </left>
      <right/>
      <top style="thin">
        <color auto="1"/>
      </top>
      <bottom style="thin">
        <color auto="1"/>
      </bottom>
      <diagonal/>
    </border>
    <border>
      <left/>
      <right style="thick">
        <color theme="3" tint="-0.24994659260841701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3" tint="-0.24994659260841701"/>
      </left>
      <right/>
      <top/>
      <bottom/>
      <diagonal/>
    </border>
    <border>
      <left/>
      <right style="thick">
        <color theme="3" tint="-0.24994659260841701"/>
      </right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theme="3" tint="-0.24994659260841701"/>
      </left>
      <right/>
      <top style="medium">
        <color auto="1"/>
      </top>
      <bottom/>
      <diagonal/>
    </border>
    <border>
      <left/>
      <right style="thick">
        <color theme="3" tint="-0.24994659260841701"/>
      </right>
      <top style="medium">
        <color auto="1"/>
      </top>
      <bottom/>
      <diagonal/>
    </border>
    <border>
      <left/>
      <right style="thick">
        <color rgb="FFFF0000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theme="3" tint="-0.24994659260841701"/>
      </left>
      <right/>
      <top/>
      <bottom style="medium">
        <color auto="1"/>
      </bottom>
      <diagonal/>
    </border>
    <border>
      <left/>
      <right style="thick">
        <color theme="3" tint="-0.24994659260841701"/>
      </right>
      <top/>
      <bottom style="medium">
        <color auto="1"/>
      </bottom>
      <diagonal/>
    </border>
    <border>
      <left/>
      <right style="thick">
        <color rgb="FFFF0000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ck">
        <color theme="3" tint="-0.24994659260841701"/>
      </left>
      <right/>
      <top/>
      <bottom style="thick">
        <color auto="1"/>
      </bottom>
      <diagonal/>
    </border>
    <border>
      <left/>
      <right style="thick">
        <color theme="3" tint="-0.24994659260841701"/>
      </right>
      <top/>
      <bottom style="thick">
        <color auto="1"/>
      </bottom>
      <diagonal/>
    </border>
    <border>
      <left/>
      <right style="thick">
        <color rgb="FFFF0000"/>
      </right>
      <top/>
      <bottom style="thick">
        <color auto="1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3"/>
      </left>
      <right/>
      <top/>
      <bottom style="thick">
        <color auto="1"/>
      </bottom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3"/>
      </left>
      <right/>
      <top style="thin">
        <color auto="1"/>
      </top>
      <bottom style="thin">
        <color auto="1"/>
      </bottom>
      <diagonal/>
    </border>
    <border>
      <left/>
      <right style="thick">
        <color theme="3"/>
      </right>
      <top style="thin">
        <color auto="1"/>
      </top>
      <bottom style="thin">
        <color auto="1"/>
      </bottom>
      <diagonal/>
    </border>
    <border>
      <left style="thick">
        <color theme="3"/>
      </left>
      <right/>
      <top/>
      <bottom style="thin">
        <color indexed="64"/>
      </bottom>
      <diagonal/>
    </border>
    <border>
      <left/>
      <right style="thick">
        <color theme="3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FF0000"/>
      </right>
      <top style="thick">
        <color auto="1"/>
      </top>
      <bottom style="medium">
        <color auto="1"/>
      </bottom>
      <diagonal/>
    </border>
  </borders>
  <cellStyleXfs count="1540">
    <xf numFmtId="0" fontId="0" fillId="0" borderId="0"/>
    <xf numFmtId="0" fontId="5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13" applyNumberFormat="0" applyAlignment="0" applyProtection="0"/>
    <xf numFmtId="0" fontId="8" fillId="0" borderId="14" applyNumberFormat="0" applyFill="0" applyAlignment="0" applyProtection="0"/>
    <xf numFmtId="0" fontId="9" fillId="19" borderId="15" applyNumberFormat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0" fillId="9" borderId="13" applyNumberFormat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25" borderId="1" applyNumberFormat="0" applyFon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3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0" borderId="0"/>
    <xf numFmtId="0" fontId="20" fillId="0" borderId="25" applyNumberFormat="0" applyFill="0" applyAlignment="0" applyProtection="0"/>
    <xf numFmtId="0" fontId="13" fillId="18" borderId="24" applyNumberFormat="0" applyAlignment="0" applyProtection="0"/>
    <xf numFmtId="0" fontId="5" fillId="25" borderId="26" applyNumberFormat="0" applyFont="0" applyAlignment="0" applyProtection="0"/>
    <xf numFmtId="0" fontId="5" fillId="25" borderId="21" applyNumberFormat="0" applyFont="0" applyAlignment="0" applyProtection="0"/>
    <xf numFmtId="0" fontId="10" fillId="9" borderId="23" applyNumberFormat="0" applyAlignment="0" applyProtection="0"/>
    <xf numFmtId="0" fontId="7" fillId="18" borderId="23" applyNumberFormat="0" applyAlignment="0" applyProtection="0"/>
    <xf numFmtId="0" fontId="25" fillId="0" borderId="0"/>
    <xf numFmtId="0" fontId="5" fillId="0" borderId="0" applyNumberFormat="0" applyFont="0" applyFill="0" applyBorder="0" applyProtection="0">
      <alignment horizontal="left" vertical="center" indent="5"/>
    </xf>
    <xf numFmtId="4" fontId="27" fillId="30" borderId="11">
      <alignment horizontal="right" vertical="center"/>
    </xf>
    <xf numFmtId="4" fontId="27" fillId="30" borderId="11">
      <alignment horizontal="right" vertical="center"/>
    </xf>
    <xf numFmtId="0" fontId="28" fillId="28" borderId="0" applyNumberFormat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24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9" fillId="0" borderId="0"/>
    <xf numFmtId="0" fontId="30" fillId="0" borderId="10">
      <alignment horizontal="left" vertical="center" wrapText="1" indent="2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29" fillId="0" borderId="0"/>
    <xf numFmtId="0" fontId="31" fillId="0" borderId="0" applyNumberFormat="0" applyFill="0" applyBorder="0" applyAlignment="0" applyProtection="0"/>
    <xf numFmtId="0" fontId="10" fillId="9" borderId="90" applyNumberFormat="0" applyAlignment="0" applyProtection="0"/>
    <xf numFmtId="4" fontId="30" fillId="0" borderId="0" applyBorder="0">
      <alignment horizontal="right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/>
    <xf numFmtId="0" fontId="5" fillId="0" borderId="0"/>
    <xf numFmtId="0" fontId="25" fillId="0" borderId="0"/>
    <xf numFmtId="0" fontId="25" fillId="0" borderId="0"/>
    <xf numFmtId="0" fontId="32" fillId="0" borderId="0"/>
    <xf numFmtId="0" fontId="33" fillId="0" borderId="0"/>
    <xf numFmtId="0" fontId="25" fillId="0" borderId="0"/>
    <xf numFmtId="0" fontId="33" fillId="0" borderId="0"/>
    <xf numFmtId="0" fontId="24" fillId="0" borderId="0"/>
    <xf numFmtId="0" fontId="5" fillId="0" borderId="0"/>
    <xf numFmtId="4" fontId="30" fillId="0" borderId="9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5" fillId="31" borderId="0" applyNumberFormat="0" applyFont="0" applyBorder="0" applyAlignment="0" applyProtection="0"/>
    <xf numFmtId="0" fontId="35" fillId="0" borderId="0"/>
    <xf numFmtId="0" fontId="24" fillId="25" borderId="1" applyNumberFormat="0" applyFont="0" applyAlignment="0" applyProtection="0"/>
    <xf numFmtId="0" fontId="5" fillId="25" borderId="1" applyNumberFormat="0" applyFont="0" applyAlignment="0" applyProtection="0"/>
    <xf numFmtId="0" fontId="24" fillId="25" borderId="1" applyNumberFormat="0" applyFont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13" fillId="18" borderId="92" applyNumberFormat="0" applyAlignment="0" applyProtection="0"/>
    <xf numFmtId="0" fontId="29" fillId="0" borderId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" fontId="30" fillId="0" borderId="0"/>
    <xf numFmtId="0" fontId="5" fillId="0" borderId="0"/>
    <xf numFmtId="9" fontId="25" fillId="0" borderId="0" applyFont="0" applyFill="0" applyBorder="0" applyAlignment="0" applyProtection="0"/>
    <xf numFmtId="0" fontId="30" fillId="0" borderId="107">
      <alignment horizontal="left" vertical="center" wrapText="1" indent="2"/>
    </xf>
    <xf numFmtId="4" fontId="30" fillId="0" borderId="100" applyFill="0" applyBorder="0" applyProtection="0">
      <alignment horizontal="right" vertical="center"/>
    </xf>
    <xf numFmtId="0" fontId="33" fillId="0" borderId="0"/>
  </cellStyleXfs>
  <cellXfs count="37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22" xfId="0" applyFont="1" applyFill="1" applyBorder="1"/>
    <xf numFmtId="0" fontId="4" fillId="3" borderId="22" xfId="0" applyFont="1" applyFill="1" applyBorder="1"/>
    <xf numFmtId="0" fontId="5" fillId="2" borderId="22" xfId="0" applyFont="1" applyFill="1" applyBorder="1"/>
    <xf numFmtId="0" fontId="0" fillId="0" borderId="6" xfId="0" applyBorder="1"/>
    <xf numFmtId="0" fontId="5" fillId="0" borderId="0" xfId="1" applyFont="1" applyFill="1" applyBorder="1"/>
    <xf numFmtId="0" fontId="0" fillId="0" borderId="12" xfId="0" applyBorder="1"/>
    <xf numFmtId="0" fontId="5" fillId="0" borderId="12" xfId="1" applyFont="1" applyFill="1" applyBorder="1"/>
    <xf numFmtId="0" fontId="0" fillId="0" borderId="12" xfId="0" applyFill="1" applyBorder="1"/>
    <xf numFmtId="164" fontId="0" fillId="27" borderId="12" xfId="0" applyNumberFormat="1" applyFill="1" applyBorder="1"/>
    <xf numFmtId="169" fontId="0" fillId="0" borderId="0" xfId="0" applyNumberFormat="1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38" xfId="0" applyBorder="1" applyAlignment="1"/>
    <xf numFmtId="0" fontId="0" fillId="0" borderId="39" xfId="0" applyBorder="1"/>
    <xf numFmtId="0" fontId="0" fillId="0" borderId="44" xfId="0" applyBorder="1"/>
    <xf numFmtId="0" fontId="25" fillId="0" borderId="11" xfId="436" applyBorder="1"/>
    <xf numFmtId="2" fontId="0" fillId="0" borderId="11" xfId="0" applyNumberFormat="1" applyBorder="1"/>
    <xf numFmtId="2" fontId="0" fillId="0" borderId="44" xfId="0" applyNumberFormat="1" applyBorder="1"/>
    <xf numFmtId="0" fontId="0" fillId="0" borderId="52" xfId="0" applyBorder="1"/>
    <xf numFmtId="0" fontId="0" fillId="0" borderId="53" xfId="0" applyBorder="1"/>
    <xf numFmtId="0" fontId="0" fillId="0" borderId="43" xfId="0" applyBorder="1"/>
    <xf numFmtId="0" fontId="0" fillId="0" borderId="7" xfId="0" applyBorder="1"/>
    <xf numFmtId="2" fontId="0" fillId="0" borderId="9" xfId="0" applyNumberFormat="1" applyBorder="1"/>
    <xf numFmtId="2" fontId="0" fillId="0" borderId="35" xfId="0" applyNumberFormat="1" applyBorder="1"/>
    <xf numFmtId="2" fontId="25" fillId="0" borderId="35" xfId="436" applyNumberFormat="1" applyBorder="1"/>
    <xf numFmtId="2" fontId="0" fillId="0" borderId="55" xfId="0" applyNumberFormat="1" applyBorder="1"/>
    <xf numFmtId="2" fontId="0" fillId="0" borderId="56" xfId="0" applyNumberFormat="1" applyBorder="1"/>
    <xf numFmtId="2" fontId="0" fillId="0" borderId="57" xfId="0" applyNumberFormat="1" applyBorder="1"/>
    <xf numFmtId="2" fontId="0" fillId="0" borderId="58" xfId="0" applyNumberFormat="1" applyBorder="1"/>
    <xf numFmtId="2" fontId="0" fillId="0" borderId="48" xfId="0" applyNumberFormat="1" applyBorder="1"/>
    <xf numFmtId="2" fontId="0" fillId="0" borderId="50" xfId="0" applyNumberFormat="1" applyBorder="1"/>
    <xf numFmtId="0" fontId="0" fillId="0" borderId="62" xfId="0" applyBorder="1"/>
    <xf numFmtId="2" fontId="0" fillId="0" borderId="4" xfId="0" applyNumberFormat="1" applyBorder="1"/>
    <xf numFmtId="2" fontId="0" fillId="0" borderId="0" xfId="0" applyNumberFormat="1" applyBorder="1"/>
    <xf numFmtId="2" fontId="25" fillId="0" borderId="0" xfId="436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65" xfId="0" applyNumberFormat="1" applyBorder="1"/>
    <xf numFmtId="2" fontId="0" fillId="0" borderId="43" xfId="0" applyNumberFormat="1" applyBorder="1"/>
    <xf numFmtId="0" fontId="0" fillId="0" borderId="67" xfId="0" applyBorder="1"/>
    <xf numFmtId="2" fontId="0" fillId="0" borderId="5" xfId="0" applyNumberFormat="1" applyBorder="1"/>
    <xf numFmtId="2" fontId="0" fillId="0" borderId="6" xfId="0" applyNumberFormat="1" applyBorder="1"/>
    <xf numFmtId="2" fontId="25" fillId="0" borderId="6" xfId="436" applyNumberFormat="1" applyBorder="1"/>
    <xf numFmtId="2" fontId="0" fillId="0" borderId="68" xfId="0" applyNumberFormat="1" applyBorder="1"/>
    <xf numFmtId="2" fontId="0" fillId="0" borderId="69" xfId="0" applyNumberFormat="1" applyBorder="1"/>
    <xf numFmtId="2" fontId="0" fillId="0" borderId="70" xfId="0" applyNumberFormat="1" applyBorder="1"/>
    <xf numFmtId="2" fontId="0" fillId="0" borderId="71" xfId="0" applyNumberFormat="1" applyBorder="1"/>
    <xf numFmtId="0" fontId="25" fillId="0" borderId="73" xfId="436" applyBorder="1"/>
    <xf numFmtId="2" fontId="0" fillId="0" borderId="73" xfId="0" applyNumberFormat="1" applyBorder="1"/>
    <xf numFmtId="2" fontId="0" fillId="0" borderId="74" xfId="0" applyNumberFormat="1" applyBorder="1"/>
    <xf numFmtId="2" fontId="0" fillId="0" borderId="75" xfId="0" applyNumberFormat="1" applyBorder="1"/>
    <xf numFmtId="2" fontId="0" fillId="0" borderId="77" xfId="0" applyNumberFormat="1" applyBorder="1"/>
    <xf numFmtId="2" fontId="0" fillId="0" borderId="78" xfId="0" applyNumberFormat="1" applyBorder="1"/>
    <xf numFmtId="2" fontId="25" fillId="0" borderId="78" xfId="436" applyNumberFormat="1" applyBorder="1"/>
    <xf numFmtId="2" fontId="0" fillId="0" borderId="79" xfId="0" applyNumberFormat="1" applyBorder="1"/>
    <xf numFmtId="2" fontId="0" fillId="0" borderId="80" xfId="0" applyNumberFormat="1" applyBorder="1"/>
    <xf numFmtId="2" fontId="0" fillId="0" borderId="81" xfId="0" applyNumberFormat="1" applyBorder="1"/>
    <xf numFmtId="2" fontId="0" fillId="0" borderId="82" xfId="0" applyNumberFormat="1" applyBorder="1"/>
    <xf numFmtId="2" fontId="0" fillId="0" borderId="83" xfId="0" applyNumberFormat="1" applyBorder="1"/>
    <xf numFmtId="2" fontId="0" fillId="0" borderId="2" xfId="0" applyNumberFormat="1" applyBorder="1"/>
    <xf numFmtId="2" fontId="25" fillId="0" borderId="2" xfId="436" applyNumberFormat="1" applyBorder="1"/>
    <xf numFmtId="2" fontId="0" fillId="0" borderId="84" xfId="0" applyNumberFormat="1" applyBorder="1"/>
    <xf numFmtId="2" fontId="0" fillId="0" borderId="85" xfId="0" applyNumberFormat="1" applyBorder="1"/>
    <xf numFmtId="2" fontId="0" fillId="0" borderId="86" xfId="0" applyNumberFormat="1" applyBorder="1"/>
    <xf numFmtId="2" fontId="0" fillId="0" borderId="87" xfId="0" applyNumberFormat="1" applyBorder="1"/>
    <xf numFmtId="0" fontId="0" fillId="29" borderId="0" xfId="0" applyFill="1" applyAlignment="1">
      <alignment horizontal="center"/>
    </xf>
    <xf numFmtId="0" fontId="0" fillId="29" borderId="0" xfId="0" applyFill="1"/>
    <xf numFmtId="0" fontId="0" fillId="0" borderId="88" xfId="0" applyBorder="1"/>
    <xf numFmtId="0" fontId="0" fillId="0" borderId="89" xfId="0" applyBorder="1"/>
    <xf numFmtId="164" fontId="0" fillId="0" borderId="11" xfId="0" applyNumberFormat="1" applyBorder="1"/>
    <xf numFmtId="164" fontId="0" fillId="0" borderId="44" xfId="0" applyNumberFormat="1" applyBorder="1"/>
    <xf numFmtId="164" fontId="0" fillId="0" borderId="48" xfId="0" applyNumberFormat="1" applyBorder="1"/>
    <xf numFmtId="164" fontId="0" fillId="0" borderId="50" xfId="0" applyNumberFormat="1" applyBorder="1"/>
    <xf numFmtId="164" fontId="0" fillId="0" borderId="73" xfId="0" applyNumberFormat="1" applyBorder="1"/>
    <xf numFmtId="164" fontId="0" fillId="0" borderId="74" xfId="0" applyNumberFormat="1" applyBorder="1"/>
    <xf numFmtId="164" fontId="0" fillId="0" borderId="75" xfId="0" applyNumberFormat="1" applyBorder="1"/>
    <xf numFmtId="2" fontId="5" fillId="0" borderId="0" xfId="1" applyNumberFormat="1" applyFont="1" applyFill="1" applyBorder="1"/>
    <xf numFmtId="1" fontId="0" fillId="0" borderId="4" xfId="0" applyNumberFormat="1" applyBorder="1"/>
    <xf numFmtId="1" fontId="0" fillId="0" borderId="0" xfId="0" applyNumberFormat="1" applyBorder="1"/>
    <xf numFmtId="1" fontId="25" fillId="0" borderId="0" xfId="436" applyNumberFormat="1" applyBorder="1"/>
    <xf numFmtId="1" fontId="0" fillId="0" borderId="63" xfId="0" applyNumberFormat="1" applyBorder="1"/>
    <xf numFmtId="1" fontId="0" fillId="0" borderId="64" xfId="0" applyNumberFormat="1" applyBorder="1"/>
    <xf numFmtId="1" fontId="0" fillId="0" borderId="65" xfId="0" applyNumberFormat="1" applyBorder="1"/>
    <xf numFmtId="1" fontId="0" fillId="0" borderId="43" xfId="0" applyNumberFormat="1" applyBorder="1"/>
    <xf numFmtId="1" fontId="0" fillId="0" borderId="77" xfId="0" applyNumberFormat="1" applyBorder="1"/>
    <xf numFmtId="1" fontId="0" fillId="0" borderId="78" xfId="0" applyNumberFormat="1" applyBorder="1"/>
    <xf numFmtId="1" fontId="25" fillId="0" borderId="78" xfId="436" applyNumberFormat="1" applyBorder="1"/>
    <xf numFmtId="1" fontId="0" fillId="0" borderId="79" xfId="0" applyNumberFormat="1" applyBorder="1"/>
    <xf numFmtId="1" fontId="0" fillId="0" borderId="80" xfId="0" applyNumberFormat="1" applyBorder="1"/>
    <xf numFmtId="1" fontId="0" fillId="0" borderId="81" xfId="0" applyNumberFormat="1" applyBorder="1"/>
    <xf numFmtId="1" fontId="0" fillId="0" borderId="82" xfId="0" applyNumberFormat="1" applyBorder="1"/>
    <xf numFmtId="1" fontId="0" fillId="0" borderId="83" xfId="0" applyNumberFormat="1" applyBorder="1"/>
    <xf numFmtId="1" fontId="0" fillId="0" borderId="2" xfId="0" applyNumberFormat="1" applyBorder="1"/>
    <xf numFmtId="1" fontId="25" fillId="0" borderId="2" xfId="436" applyNumberFormat="1" applyBorder="1"/>
    <xf numFmtId="1" fontId="0" fillId="0" borderId="84" xfId="0" applyNumberFormat="1" applyBorder="1"/>
    <xf numFmtId="1" fontId="0" fillId="0" borderId="85" xfId="0" applyNumberFormat="1" applyBorder="1"/>
    <xf numFmtId="1" fontId="0" fillId="0" borderId="86" xfId="0" applyNumberFormat="1" applyBorder="1"/>
    <xf numFmtId="1" fontId="0" fillId="0" borderId="87" xfId="0" applyNumberFormat="1" applyBorder="1"/>
    <xf numFmtId="0" fontId="0" fillId="0" borderId="0" xfId="0"/>
    <xf numFmtId="0" fontId="0" fillId="0" borderId="0" xfId="0" applyAlignment="1"/>
    <xf numFmtId="1" fontId="0" fillId="0" borderId="48" xfId="0" applyNumberFormat="1" applyBorder="1"/>
    <xf numFmtId="1" fontId="25" fillId="0" borderId="48" xfId="436" applyNumberFormat="1" applyBorder="1"/>
    <xf numFmtId="1" fontId="0" fillId="0" borderId="59" xfId="0" applyNumberFormat="1" applyBorder="1"/>
    <xf numFmtId="1" fontId="0" fillId="0" borderId="60" xfId="0" applyNumberFormat="1" applyBorder="1"/>
    <xf numFmtId="1" fontId="0" fillId="0" borderId="61" xfId="0" applyNumberFormat="1" applyBorder="1"/>
    <xf numFmtId="1" fontId="0" fillId="0" borderId="50" xfId="0" applyNumberFormat="1" applyBorder="1"/>
    <xf numFmtId="0" fontId="0" fillId="0" borderId="0" xfId="0" applyFill="1"/>
    <xf numFmtId="0" fontId="0" fillId="0" borderId="0" xfId="0" quotePrefix="1" applyFill="1" applyAlignment="1">
      <alignment horizontal="center"/>
    </xf>
    <xf numFmtId="0" fontId="0" fillId="0" borderId="0" xfId="0" applyFill="1" applyAlignment="1"/>
    <xf numFmtId="2" fontId="0" fillId="0" borderId="0" xfId="0" applyNumberFormat="1" applyFill="1"/>
    <xf numFmtId="2" fontId="5" fillId="0" borderId="12" xfId="1" applyNumberFormat="1" applyFont="1" applyFill="1" applyBorder="1"/>
    <xf numFmtId="0" fontId="36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24" fillId="0" borderId="0" xfId="1535" applyFont="1"/>
    <xf numFmtId="0" fontId="24" fillId="0" borderId="0" xfId="1535" applyFont="1" applyFill="1"/>
    <xf numFmtId="0" fontId="5" fillId="0" borderId="12" xfId="1535" applyBorder="1"/>
    <xf numFmtId="168" fontId="5" fillId="26" borderId="0" xfId="1535" applyNumberFormat="1" applyFill="1"/>
    <xf numFmtId="0" fontId="33" fillId="32" borderId="93" xfId="980" applyFont="1" applyFill="1" applyBorder="1"/>
    <xf numFmtId="0" fontId="5" fillId="0" borderId="0" xfId="1535"/>
    <xf numFmtId="0" fontId="33" fillId="32" borderId="94" xfId="980" applyFont="1" applyFill="1" applyBorder="1"/>
    <xf numFmtId="0" fontId="33" fillId="32" borderId="95" xfId="980" applyFont="1" applyFill="1" applyBorder="1"/>
    <xf numFmtId="0" fontId="0" fillId="32" borderId="0" xfId="0" applyFill="1"/>
    <xf numFmtId="0" fontId="5" fillId="0" borderId="96" xfId="1" applyBorder="1"/>
    <xf numFmtId="0" fontId="5" fillId="0" borderId="97" xfId="1" applyBorder="1"/>
    <xf numFmtId="0" fontId="37" fillId="0" borderId="98" xfId="1" applyFont="1" applyBorder="1"/>
    <xf numFmtId="0" fontId="5" fillId="0" borderId="99" xfId="1" applyBorder="1"/>
    <xf numFmtId="0" fontId="5" fillId="0" borderId="100" xfId="1" applyBorder="1"/>
    <xf numFmtId="0" fontId="37" fillId="0" borderId="101" xfId="1" applyFont="1" applyBorder="1"/>
    <xf numFmtId="0" fontId="38" fillId="0" borderId="102" xfId="1" applyFont="1" applyBorder="1" applyAlignment="1">
      <alignment horizontal="center"/>
    </xf>
    <xf numFmtId="0" fontId="38" fillId="0" borderId="103" xfId="1" applyFont="1" applyBorder="1" applyAlignment="1">
      <alignment horizontal="center"/>
    </xf>
    <xf numFmtId="0" fontId="38" fillId="0" borderId="104" xfId="1" applyFont="1" applyBorder="1" applyAlignment="1">
      <alignment horizontal="center"/>
    </xf>
    <xf numFmtId="0" fontId="5" fillId="2" borderId="105" xfId="1535" applyFont="1" applyFill="1" applyBorder="1"/>
    <xf numFmtId="0" fontId="4" fillId="3" borderId="105" xfId="1535" applyFont="1" applyFill="1" applyBorder="1"/>
    <xf numFmtId="0" fontId="4" fillId="2" borderId="105" xfId="1535" applyFont="1" applyFill="1" applyBorder="1"/>
    <xf numFmtId="0" fontId="4" fillId="0" borderId="0" xfId="1535" applyFont="1" applyAlignment="1">
      <alignment horizontal="center"/>
    </xf>
    <xf numFmtId="0" fontId="3" fillId="0" borderId="0" xfId="1535" applyFont="1"/>
    <xf numFmtId="168" fontId="5" fillId="26" borderId="12" xfId="1535" applyNumberFormat="1" applyFill="1" applyBorder="1"/>
    <xf numFmtId="0" fontId="24" fillId="0" borderId="12" xfId="1535" applyFont="1" applyFill="1" applyBorder="1"/>
    <xf numFmtId="0" fontId="24" fillId="0" borderId="0" xfId="1535" applyFont="1" applyFill="1" applyBorder="1"/>
    <xf numFmtId="0" fontId="24" fillId="0" borderId="0" xfId="1535" applyFont="1" applyBorder="1"/>
    <xf numFmtId="0" fontId="0" fillId="0" borderId="106" xfId="0" applyBorder="1"/>
    <xf numFmtId="1" fontId="0" fillId="0" borderId="107" xfId="0" applyNumberFormat="1" applyBorder="1"/>
    <xf numFmtId="168" fontId="5" fillId="33" borderId="0" xfId="1535" applyNumberFormat="1" applyFill="1"/>
    <xf numFmtId="168" fontId="5" fillId="33" borderId="12" xfId="1535" applyNumberFormat="1" applyFill="1" applyBorder="1"/>
    <xf numFmtId="0" fontId="4" fillId="0" borderId="0" xfId="1535" applyFont="1" applyFill="1" applyBorder="1"/>
    <xf numFmtId="9" fontId="39" fillId="0" borderId="0" xfId="0" applyNumberFormat="1" applyFont="1" applyFill="1" applyBorder="1"/>
    <xf numFmtId="2" fontId="0" fillId="0" borderId="0" xfId="1536" applyNumberFormat="1" applyFont="1" applyFill="1" applyBorder="1"/>
    <xf numFmtId="172" fontId="0" fillId="0" borderId="0" xfId="1536" applyNumberFormat="1" applyFont="1" applyFill="1" applyBorder="1"/>
    <xf numFmtId="2" fontId="0" fillId="0" borderId="0" xfId="0" applyNumberFormat="1" applyFill="1" applyBorder="1"/>
    <xf numFmtId="0" fontId="33" fillId="0" borderId="0" xfId="980" applyFont="1" applyFill="1" applyBorder="1"/>
    <xf numFmtId="0" fontId="0" fillId="0" borderId="36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0" borderId="0" xfId="0" applyFont="1" applyFill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2" borderId="30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0" fillId="32" borderId="32" xfId="0" applyFill="1" applyBorder="1" applyAlignment="1">
      <alignment horizontal="center"/>
    </xf>
    <xf numFmtId="0" fontId="0" fillId="32" borderId="33" xfId="0" applyFill="1" applyBorder="1" applyAlignment="1">
      <alignment horizontal="center"/>
    </xf>
    <xf numFmtId="0" fontId="43" fillId="0" borderId="35" xfId="0" applyFont="1" applyBorder="1"/>
    <xf numFmtId="0" fontId="43" fillId="0" borderId="39" xfId="0" applyFont="1" applyBorder="1"/>
    <xf numFmtId="0" fontId="43" fillId="0" borderId="0" xfId="0" applyFont="1" applyBorder="1"/>
    <xf numFmtId="0" fontId="43" fillId="0" borderId="0" xfId="0" applyFont="1" applyBorder="1" applyAlignment="1">
      <alignment horizontal="center"/>
    </xf>
    <xf numFmtId="0" fontId="44" fillId="0" borderId="34" xfId="0" applyFont="1" applyBorder="1" applyAlignment="1">
      <alignment horizontal="center" vertical="center" wrapText="1"/>
    </xf>
    <xf numFmtId="0" fontId="45" fillId="0" borderId="109" xfId="0" applyFont="1" applyBorder="1" applyAlignment="1">
      <alignment vertical="center" wrapText="1"/>
    </xf>
    <xf numFmtId="0" fontId="45" fillId="0" borderId="110" xfId="0" applyFont="1" applyBorder="1" applyAlignment="1">
      <alignment vertical="center" wrapText="1"/>
    </xf>
    <xf numFmtId="0" fontId="45" fillId="0" borderId="111" xfId="0" applyFont="1" applyBorder="1" applyAlignment="1">
      <alignment vertical="center" wrapText="1"/>
    </xf>
    <xf numFmtId="0" fontId="45" fillId="0" borderId="0" xfId="0" applyFont="1" applyBorder="1" applyAlignment="1">
      <alignment vertical="center" wrapText="1"/>
    </xf>
    <xf numFmtId="170" fontId="43" fillId="0" borderId="0" xfId="0" applyNumberFormat="1" applyFont="1" applyBorder="1"/>
    <xf numFmtId="0" fontId="46" fillId="0" borderId="112" xfId="0" applyFont="1" applyBorder="1" applyAlignment="1">
      <alignment vertical="center" wrapText="1"/>
    </xf>
    <xf numFmtId="2" fontId="25" fillId="33" borderId="113" xfId="976" applyNumberFormat="1" applyFill="1" applyBorder="1"/>
    <xf numFmtId="170" fontId="46" fillId="0" borderId="114" xfId="441" applyFont="1" applyBorder="1" applyAlignment="1">
      <alignment horizontal="center" vertical="center" wrapText="1"/>
    </xf>
    <xf numFmtId="170" fontId="46" fillId="0" borderId="0" xfId="441" applyFont="1" applyBorder="1" applyAlignment="1">
      <alignment horizontal="center" vertical="center" wrapText="1"/>
    </xf>
    <xf numFmtId="170" fontId="43" fillId="0" borderId="0" xfId="441" applyFont="1" applyBorder="1"/>
    <xf numFmtId="0" fontId="46" fillId="0" borderId="115" xfId="0" applyFont="1" applyBorder="1" applyAlignment="1">
      <alignment vertical="center" wrapText="1"/>
    </xf>
    <xf numFmtId="170" fontId="46" fillId="0" borderId="116" xfId="441" applyFont="1" applyBorder="1" applyAlignment="1">
      <alignment horizontal="center" vertical="center" wrapText="1"/>
    </xf>
    <xf numFmtId="164" fontId="43" fillId="0" borderId="0" xfId="0" applyNumberFormat="1" applyFont="1" applyBorder="1"/>
    <xf numFmtId="0" fontId="46" fillId="0" borderId="122" xfId="0" applyFont="1" applyBorder="1" applyAlignment="1">
      <alignment vertical="center" wrapText="1"/>
    </xf>
    <xf numFmtId="170" fontId="46" fillId="0" borderId="123" xfId="441" applyFont="1" applyBorder="1" applyAlignment="1">
      <alignment horizontal="center" vertical="center" wrapText="1"/>
    </xf>
    <xf numFmtId="170" fontId="43" fillId="0" borderId="0" xfId="441" applyFont="1" applyBorder="1" applyAlignment="1">
      <alignment horizontal="center"/>
    </xf>
    <xf numFmtId="0" fontId="44" fillId="0" borderId="34" xfId="0" applyFont="1" applyBorder="1" applyAlignment="1">
      <alignment vertical="center" wrapText="1"/>
    </xf>
    <xf numFmtId="170" fontId="45" fillId="0" borderId="0" xfId="441" applyFont="1" applyBorder="1" applyAlignment="1">
      <alignment vertical="center" wrapText="1"/>
    </xf>
    <xf numFmtId="2" fontId="25" fillId="0" borderId="113" xfId="976" applyNumberFormat="1" applyFont="1" applyFill="1" applyBorder="1"/>
    <xf numFmtId="2" fontId="25" fillId="0" borderId="101" xfId="976" applyNumberFormat="1" applyFill="1" applyBorder="1"/>
    <xf numFmtId="0" fontId="45" fillId="0" borderId="130" xfId="0" applyFont="1" applyBorder="1" applyAlignment="1">
      <alignment vertical="center" wrapText="1"/>
    </xf>
    <xf numFmtId="170" fontId="45" fillId="0" borderId="9" xfId="441" applyFont="1" applyBorder="1" applyAlignment="1">
      <alignment vertical="center" wrapText="1"/>
    </xf>
    <xf numFmtId="170" fontId="45" fillId="0" borderId="111" xfId="441" applyFont="1" applyBorder="1" applyAlignment="1">
      <alignment vertical="center" wrapText="1"/>
    </xf>
    <xf numFmtId="164" fontId="0" fillId="0" borderId="0" xfId="0" applyNumberFormat="1"/>
    <xf numFmtId="0" fontId="46" fillId="0" borderId="117" xfId="0" applyFont="1" applyBorder="1" applyAlignment="1">
      <alignment vertical="center" wrapText="1"/>
    </xf>
    <xf numFmtId="170" fontId="46" fillId="0" borderId="118" xfId="441" applyNumberFormat="1" applyFont="1" applyBorder="1" applyAlignment="1">
      <alignment horizontal="center" vertical="center" wrapText="1"/>
    </xf>
    <xf numFmtId="170" fontId="46" fillId="27" borderId="120" xfId="441" applyNumberFormat="1" applyFont="1" applyFill="1" applyBorder="1" applyAlignment="1">
      <alignment vertical="center" wrapText="1"/>
    </xf>
    <xf numFmtId="170" fontId="46" fillId="27" borderId="114" xfId="441" applyNumberFormat="1" applyFont="1" applyFill="1" applyBorder="1" applyAlignment="1">
      <alignment vertical="center" wrapText="1"/>
    </xf>
    <xf numFmtId="170" fontId="46" fillId="0" borderId="0" xfId="441" applyNumberFormat="1" applyFont="1" applyBorder="1" applyAlignment="1">
      <alignment vertical="center" wrapText="1"/>
    </xf>
    <xf numFmtId="0" fontId="46" fillId="0" borderId="121" xfId="0" applyFont="1" applyBorder="1" applyAlignment="1">
      <alignment vertical="center" wrapText="1"/>
    </xf>
    <xf numFmtId="170" fontId="46" fillId="0" borderId="119" xfId="441" applyNumberFormat="1" applyFont="1" applyBorder="1" applyAlignment="1">
      <alignment horizontal="center" vertical="center" wrapText="1"/>
    </xf>
    <xf numFmtId="170" fontId="46" fillId="27" borderId="107" xfId="441" applyNumberFormat="1" applyFont="1" applyFill="1" applyBorder="1" applyAlignment="1">
      <alignment vertical="center" wrapText="1"/>
    </xf>
    <xf numFmtId="170" fontId="46" fillId="27" borderId="116" xfId="441" applyNumberFormat="1" applyFont="1" applyFill="1" applyBorder="1" applyAlignment="1">
      <alignment vertical="center" wrapText="1"/>
    </xf>
    <xf numFmtId="170" fontId="46" fillId="0" borderId="119" xfId="441" applyFont="1" applyBorder="1" applyAlignment="1">
      <alignment horizontal="center" vertical="center" wrapText="1"/>
    </xf>
    <xf numFmtId="0" fontId="46" fillId="0" borderId="131" xfId="0" applyFont="1" applyBorder="1" applyAlignment="1">
      <alignment vertical="center" wrapText="1"/>
    </xf>
    <xf numFmtId="170" fontId="46" fillId="0" borderId="132" xfId="441" applyFont="1" applyBorder="1" applyAlignment="1">
      <alignment horizontal="center" vertical="center" wrapText="1"/>
    </xf>
    <xf numFmtId="170" fontId="46" fillId="27" borderId="133" xfId="0" applyNumberFormat="1" applyFont="1" applyFill="1" applyBorder="1" applyAlignment="1">
      <alignment vertical="center" wrapText="1"/>
    </xf>
    <xf numFmtId="170" fontId="46" fillId="27" borderId="134" xfId="0" applyNumberFormat="1" applyFont="1" applyFill="1" applyBorder="1" applyAlignment="1">
      <alignment vertical="center" wrapText="1"/>
    </xf>
    <xf numFmtId="170" fontId="46" fillId="0" borderId="0" xfId="0" applyNumberFormat="1" applyFont="1" applyBorder="1" applyAlignment="1">
      <alignment vertical="center" wrapText="1"/>
    </xf>
    <xf numFmtId="0" fontId="0" fillId="0" borderId="39" xfId="0" applyFont="1" applyBorder="1"/>
    <xf numFmtId="0" fontId="46" fillId="0" borderId="127" xfId="0" applyFont="1" applyFill="1" applyBorder="1" applyAlignment="1">
      <alignment vertical="center" wrapText="1"/>
    </xf>
    <xf numFmtId="170" fontId="46" fillId="0" borderId="128" xfId="441" applyFont="1" applyFill="1" applyBorder="1" applyAlignment="1">
      <alignment horizontal="center" vertical="center" wrapText="1"/>
    </xf>
    <xf numFmtId="170" fontId="46" fillId="27" borderId="129" xfId="0" applyNumberFormat="1" applyFont="1" applyFill="1" applyBorder="1" applyAlignment="1">
      <alignment vertical="center" wrapText="1"/>
    </xf>
    <xf numFmtId="170" fontId="46" fillId="27" borderId="123" xfId="0" applyNumberFormat="1" applyFont="1" applyFill="1" applyBorder="1" applyAlignment="1">
      <alignment vertical="center" wrapText="1"/>
    </xf>
    <xf numFmtId="170" fontId="46" fillId="0" borderId="0" xfId="0" applyNumberFormat="1" applyFont="1" applyFill="1" applyBorder="1" applyAlignment="1">
      <alignment vertical="center" wrapText="1"/>
    </xf>
    <xf numFmtId="0" fontId="0" fillId="0" borderId="52" xfId="0" applyFont="1" applyBorder="1"/>
    <xf numFmtId="0" fontId="0" fillId="0" borderId="2" xfId="0" applyFont="1" applyBorder="1"/>
    <xf numFmtId="170" fontId="0" fillId="0" borderId="2" xfId="0" applyNumberFormat="1" applyFont="1" applyBorder="1"/>
    <xf numFmtId="2" fontId="0" fillId="0" borderId="0" xfId="0" applyNumberFormat="1"/>
    <xf numFmtId="170" fontId="45" fillId="0" borderId="135" xfId="441" applyFont="1" applyBorder="1" applyAlignment="1">
      <alignment vertical="center" wrapText="1"/>
    </xf>
    <xf numFmtId="170" fontId="46" fillId="0" borderId="118" xfId="441" applyFont="1" applyFill="1" applyBorder="1" applyAlignment="1">
      <alignment horizontal="center" vertical="center" wrapText="1"/>
    </xf>
    <xf numFmtId="170" fontId="46" fillId="0" borderId="119" xfId="441" applyFont="1" applyFill="1" applyBorder="1" applyAlignment="1">
      <alignment horizontal="center" vertical="center" wrapText="1"/>
    </xf>
    <xf numFmtId="170" fontId="46" fillId="0" borderId="132" xfId="441" applyFont="1" applyFill="1" applyBorder="1" applyAlignment="1">
      <alignment horizontal="center" vertical="center" wrapText="1"/>
    </xf>
    <xf numFmtId="0" fontId="43" fillId="0" borderId="52" xfId="0" applyFont="1" applyBorder="1"/>
    <xf numFmtId="0" fontId="43" fillId="0" borderId="2" xfId="0" applyFont="1" applyBorder="1"/>
    <xf numFmtId="0" fontId="47" fillId="32" borderId="34" xfId="0" applyFont="1" applyFill="1" applyBorder="1"/>
    <xf numFmtId="0" fontId="43" fillId="32" borderId="35" xfId="0" applyFont="1" applyFill="1" applyBorder="1"/>
    <xf numFmtId="173" fontId="25" fillId="33" borderId="113" xfId="976" applyNumberFormat="1" applyFill="1" applyBorder="1"/>
    <xf numFmtId="170" fontId="46" fillId="0" borderId="118" xfId="441" applyFont="1" applyBorder="1" applyAlignment="1">
      <alignment horizontal="center" vertical="center" wrapText="1"/>
    </xf>
    <xf numFmtId="2" fontId="25" fillId="0" borderId="113" xfId="976" applyNumberFormat="1" applyBorder="1"/>
    <xf numFmtId="2" fontId="25" fillId="0" borderId="136" xfId="976" applyNumberFormat="1" applyBorder="1"/>
    <xf numFmtId="2" fontId="25" fillId="0" borderId="101" xfId="976" applyNumberFormat="1" applyBorder="1"/>
    <xf numFmtId="2" fontId="25" fillId="0" borderId="100" xfId="976" applyNumberFormat="1" applyBorder="1"/>
    <xf numFmtId="2" fontId="25" fillId="0" borderId="137" xfId="976" applyNumberFormat="1" applyBorder="1"/>
    <xf numFmtId="2" fontId="25" fillId="0" borderId="138" xfId="976" applyNumberFormat="1" applyBorder="1"/>
    <xf numFmtId="170" fontId="46" fillId="0" borderId="120" xfId="441" applyNumberFormat="1" applyFont="1" applyBorder="1" applyAlignment="1">
      <alignment vertical="center" wrapText="1"/>
    </xf>
    <xf numFmtId="170" fontId="46" fillId="0" borderId="114" xfId="441" applyNumberFormat="1" applyFont="1" applyBorder="1" applyAlignment="1">
      <alignment vertical="center" wrapText="1"/>
    </xf>
    <xf numFmtId="170" fontId="46" fillId="0" borderId="107" xfId="441" applyNumberFormat="1" applyFont="1" applyBorder="1" applyAlignment="1">
      <alignment vertical="center" wrapText="1"/>
    </xf>
    <xf numFmtId="170" fontId="46" fillId="0" borderId="116" xfId="441" applyNumberFormat="1" applyFont="1" applyBorder="1" applyAlignment="1">
      <alignment vertical="center" wrapText="1"/>
    </xf>
    <xf numFmtId="170" fontId="46" fillId="0" borderId="133" xfId="0" applyNumberFormat="1" applyFont="1" applyBorder="1" applyAlignment="1">
      <alignment vertical="center" wrapText="1"/>
    </xf>
    <xf numFmtId="170" fontId="46" fillId="0" borderId="134" xfId="0" applyNumberFormat="1" applyFont="1" applyBorder="1" applyAlignment="1">
      <alignment vertical="center" wrapText="1"/>
    </xf>
    <xf numFmtId="170" fontId="46" fillId="0" borderId="129" xfId="0" applyNumberFormat="1" applyFont="1" applyFill="1" applyBorder="1" applyAlignment="1">
      <alignment vertical="center" wrapText="1"/>
    </xf>
    <xf numFmtId="170" fontId="46" fillId="0" borderId="123" xfId="0" applyNumberFormat="1" applyFont="1" applyFill="1" applyBorder="1" applyAlignment="1">
      <alignment vertical="center" wrapText="1"/>
    </xf>
    <xf numFmtId="0" fontId="43" fillId="0" borderId="5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108" xfId="0" applyFont="1" applyBorder="1" applyAlignment="1">
      <alignment horizontal="center"/>
    </xf>
    <xf numFmtId="170" fontId="43" fillId="0" borderId="5" xfId="441" applyFont="1" applyBorder="1" applyAlignment="1">
      <alignment horizontal="center"/>
    </xf>
    <xf numFmtId="170" fontId="43" fillId="0" borderId="6" xfId="441" applyFont="1" applyBorder="1" applyAlignment="1">
      <alignment horizontal="center"/>
    </xf>
    <xf numFmtId="170" fontId="43" fillId="0" borderId="108" xfId="441" applyFont="1" applyBorder="1" applyAlignment="1">
      <alignment horizontal="center"/>
    </xf>
    <xf numFmtId="0" fontId="47" fillId="32" borderId="35" xfId="0" applyFont="1" applyFill="1" applyBorder="1"/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2" borderId="30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0" fillId="32" borderId="32" xfId="0" applyFill="1" applyBorder="1" applyAlignment="1">
      <alignment horizontal="center"/>
    </xf>
    <xf numFmtId="0" fontId="0" fillId="32" borderId="33" xfId="0" applyFill="1" applyBorder="1" applyAlignment="1">
      <alignment horizontal="center"/>
    </xf>
    <xf numFmtId="164" fontId="0" fillId="32" borderId="140" xfId="0" applyNumberFormat="1" applyFill="1" applyBorder="1"/>
    <xf numFmtId="164" fontId="0" fillId="32" borderId="94" xfId="0" applyNumberFormat="1" applyFill="1" applyBorder="1"/>
    <xf numFmtId="164" fontId="0" fillId="32" borderId="142" xfId="0" applyNumberFormat="1" applyFill="1" applyBorder="1"/>
    <xf numFmtId="164" fontId="0" fillId="27" borderId="140" xfId="0" applyNumberFormat="1" applyFill="1" applyBorder="1"/>
    <xf numFmtId="164" fontId="0" fillId="27" borderId="94" xfId="0" applyNumberFormat="1" applyFill="1" applyBorder="1"/>
    <xf numFmtId="164" fontId="0" fillId="27" borderId="142" xfId="0" applyNumberFormat="1" applyFill="1" applyBorder="1"/>
    <xf numFmtId="164" fontId="0" fillId="34" borderId="140" xfId="0" applyNumberFormat="1" applyFill="1" applyBorder="1"/>
    <xf numFmtId="164" fontId="0" fillId="34" borderId="94" xfId="0" applyNumberFormat="1" applyFill="1" applyBorder="1"/>
    <xf numFmtId="164" fontId="0" fillId="34" borderId="142" xfId="0" applyNumberFormat="1" applyFill="1" applyBorder="1"/>
    <xf numFmtId="164" fontId="0" fillId="34" borderId="141" xfId="0" applyNumberFormat="1" applyFill="1" applyBorder="1"/>
    <xf numFmtId="164" fontId="0" fillId="34" borderId="93" xfId="0" applyNumberFormat="1" applyFill="1" applyBorder="1"/>
    <xf numFmtId="164" fontId="0" fillId="34" borderId="143" xfId="0" applyNumberFormat="1" applyFill="1" applyBorder="1"/>
    <xf numFmtId="0" fontId="45" fillId="0" borderId="139" xfId="0" applyFont="1" applyBorder="1" applyAlignment="1">
      <alignment horizontal="center" vertical="center" wrapText="1"/>
    </xf>
    <xf numFmtId="164" fontId="0" fillId="0" borderId="0" xfId="0" quotePrefix="1" applyNumberFormat="1"/>
    <xf numFmtId="0" fontId="0" fillId="34" borderId="0" xfId="0" applyFill="1" applyBorder="1" applyAlignment="1">
      <alignment horizontal="center"/>
    </xf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34" borderId="94" xfId="0" applyFill="1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6" xfId="0" applyBorder="1" applyAlignment="1">
      <alignment horizontal="center"/>
    </xf>
    <xf numFmtId="0" fontId="0" fillId="0" borderId="141" xfId="0" applyBorder="1"/>
    <xf numFmtId="0" fontId="0" fillId="0" borderId="149" xfId="0" applyBorder="1"/>
    <xf numFmtId="0" fontId="0" fillId="0" borderId="150" xfId="0" applyBorder="1"/>
    <xf numFmtId="0" fontId="0" fillId="0" borderId="93" xfId="0" applyBorder="1"/>
    <xf numFmtId="0" fontId="0" fillId="0" borderId="151" xfId="0" applyBorder="1"/>
    <xf numFmtId="0" fontId="0" fillId="0" borderId="152" xfId="0" applyBorder="1"/>
    <xf numFmtId="0" fontId="0" fillId="0" borderId="153" xfId="0" applyBorder="1"/>
    <xf numFmtId="2" fontId="0" fillId="34" borderId="9" xfId="0" applyNumberFormat="1" applyFill="1" applyBorder="1"/>
    <xf numFmtId="1" fontId="0" fillId="34" borderId="107" xfId="0" applyNumberFormat="1" applyFill="1" applyBorder="1"/>
    <xf numFmtId="0" fontId="48" fillId="0" borderId="0" xfId="1535" applyFont="1"/>
    <xf numFmtId="0" fontId="50" fillId="0" borderId="0" xfId="1539" applyFont="1"/>
    <xf numFmtId="0" fontId="33" fillId="0" borderId="0" xfId="1539"/>
    <xf numFmtId="0" fontId="36" fillId="0" borderId="0" xfId="1539" applyFont="1"/>
    <xf numFmtId="0" fontId="36" fillId="0" borderId="12" xfId="1539" applyFont="1" applyBorder="1"/>
    <xf numFmtId="0" fontId="36" fillId="33" borderId="0" xfId="1539" applyFont="1" applyFill="1"/>
    <xf numFmtId="0" fontId="0" fillId="0" borderId="0" xfId="1539" applyFont="1"/>
    <xf numFmtId="0" fontId="49" fillId="29" borderId="0" xfId="1539" applyFont="1" applyFill="1"/>
    <xf numFmtId="0" fontId="0" fillId="0" borderId="3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66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25" fillId="0" borderId="51" xfId="436" applyBorder="1" applyAlignment="1">
      <alignment horizontal="center" vertical="center" wrapText="1"/>
    </xf>
    <xf numFmtId="0" fontId="25" fillId="0" borderId="54" xfId="436" applyBorder="1" applyAlignment="1">
      <alignment horizontal="center" vertical="center" wrapText="1"/>
    </xf>
    <xf numFmtId="0" fontId="25" fillId="0" borderId="8" xfId="436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25" fillId="0" borderId="72" xfId="436" applyBorder="1" applyAlignment="1">
      <alignment horizontal="center" vertical="center" wrapText="1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6" fillId="0" borderId="27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32" borderId="30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0" fillId="32" borderId="154" xfId="0" applyFill="1" applyBorder="1" applyAlignment="1">
      <alignment horizontal="center"/>
    </xf>
    <xf numFmtId="0" fontId="0" fillId="32" borderId="32" xfId="0" applyFill="1" applyBorder="1" applyAlignment="1">
      <alignment horizontal="center"/>
    </xf>
    <xf numFmtId="0" fontId="0" fillId="32" borderId="33" xfId="0" applyFill="1" applyBorder="1" applyAlignment="1">
      <alignment horizontal="center"/>
    </xf>
    <xf numFmtId="0" fontId="0" fillId="32" borderId="140" xfId="0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27" borderId="40" xfId="0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0" fontId="0" fillId="27" borderId="41" xfId="0" applyFill="1" applyBorder="1" applyAlignment="1">
      <alignment horizontal="center"/>
    </xf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47" xfId="0" applyBorder="1" applyAlignment="1">
      <alignment horizontal="center"/>
    </xf>
    <xf numFmtId="0" fontId="0" fillId="0" borderId="148" xfId="0" applyBorder="1" applyAlignment="1">
      <alignment horizontal="center"/>
    </xf>
    <xf numFmtId="0" fontId="51" fillId="0" borderId="12" xfId="0" applyFont="1" applyBorder="1"/>
    <xf numFmtId="0" fontId="36" fillId="35" borderId="12" xfId="0" applyFont="1" applyFill="1" applyBorder="1"/>
    <xf numFmtId="0" fontId="36" fillId="36" borderId="12" xfId="0" applyFont="1" applyFill="1" applyBorder="1"/>
    <xf numFmtId="0" fontId="36" fillId="27" borderId="12" xfId="0" applyFont="1" applyFill="1" applyBorder="1"/>
  </cellXfs>
  <cellStyles count="1540">
    <cellStyle name="20% - Colore 1" xfId="2"/>
    <cellStyle name="20% - Colore 2" xfId="3"/>
    <cellStyle name="20% - Colore 3" xfId="4"/>
    <cellStyle name="20% - Colore 4" xfId="5"/>
    <cellStyle name="20% - Colore 5" xfId="6"/>
    <cellStyle name="20% - Colore 6" xfId="7"/>
    <cellStyle name="40% - Colore 1" xfId="8"/>
    <cellStyle name="40% - Colore 2" xfId="9"/>
    <cellStyle name="40% - Colore 3" xfId="10"/>
    <cellStyle name="40% - Colore 4" xfId="11"/>
    <cellStyle name="40% - Colore 5" xfId="12"/>
    <cellStyle name="40% - Colore 6" xfId="13"/>
    <cellStyle name="5x indented GHG Textfiels" xfId="437"/>
    <cellStyle name="60% - Colore 1" xfId="14"/>
    <cellStyle name="60% - Colore 2" xfId="15"/>
    <cellStyle name="60% - Colore 3" xfId="16"/>
    <cellStyle name="60% - Colore 4" xfId="17"/>
    <cellStyle name="60% - Colore 5" xfId="18"/>
    <cellStyle name="60% - Colore 6" xfId="19"/>
    <cellStyle name="AggOrange_CRFReport-template" xfId="438"/>
    <cellStyle name="AggOrange9_CRFReport-template" xfId="439"/>
    <cellStyle name="Bad 2" xfId="440"/>
    <cellStyle name="Calcolo" xfId="20"/>
    <cellStyle name="Calcolo 2" xfId="435"/>
    <cellStyle name="Cella collegata" xfId="21"/>
    <cellStyle name="Cella da controllare" xfId="22"/>
    <cellStyle name="Colore 1" xfId="23"/>
    <cellStyle name="Colore 2" xfId="24"/>
    <cellStyle name="Colore 3" xfId="25"/>
    <cellStyle name="Colore 4" xfId="26"/>
    <cellStyle name="Colore 5" xfId="27"/>
    <cellStyle name="Colore 6" xfId="28"/>
    <cellStyle name="Comma 2" xfId="29"/>
    <cellStyle name="Comma 2 2" xfId="441"/>
    <cellStyle name="Comma 2 3" xfId="442"/>
    <cellStyle name="Comma 2 3 2" xfId="443"/>
    <cellStyle name="Comma 2 4" xfId="444"/>
    <cellStyle name="Comma 3" xfId="445"/>
    <cellStyle name="Comma 4" xfId="446"/>
    <cellStyle name="Comma 5" xfId="447"/>
    <cellStyle name="Comma 6" xfId="448"/>
    <cellStyle name="Comma0 - Type3" xfId="449"/>
    <cellStyle name="CustomizationCells" xfId="450"/>
    <cellStyle name="CustomizationCells 2" xfId="1537"/>
    <cellStyle name="Euro" xfId="30"/>
    <cellStyle name="Euro 10" xfId="31"/>
    <cellStyle name="Euro 10 2" xfId="451"/>
    <cellStyle name="Euro 10 3" xfId="452"/>
    <cellStyle name="Euro 10 3 2" xfId="453"/>
    <cellStyle name="Euro 10 4" xfId="454"/>
    <cellStyle name="Euro 10 5" xfId="455"/>
    <cellStyle name="Euro 11" xfId="32"/>
    <cellStyle name="Euro 11 2" xfId="456"/>
    <cellStyle name="Euro 11 3" xfId="457"/>
    <cellStyle name="Euro 11 3 2" xfId="458"/>
    <cellStyle name="Euro 11 4" xfId="459"/>
    <cellStyle name="Euro 11 5" xfId="460"/>
    <cellStyle name="Euro 12" xfId="33"/>
    <cellStyle name="Euro 12 2" xfId="461"/>
    <cellStyle name="Euro 12 3" xfId="462"/>
    <cellStyle name="Euro 12 3 2" xfId="463"/>
    <cellStyle name="Euro 12 4" xfId="464"/>
    <cellStyle name="Euro 12 5" xfId="465"/>
    <cellStyle name="Euro 13" xfId="34"/>
    <cellStyle name="Euro 13 2" xfId="466"/>
    <cellStyle name="Euro 13 3" xfId="467"/>
    <cellStyle name="Euro 13 3 2" xfId="468"/>
    <cellStyle name="Euro 13 4" xfId="469"/>
    <cellStyle name="Euro 13 5" xfId="470"/>
    <cellStyle name="Euro 14" xfId="35"/>
    <cellStyle name="Euro 14 2" xfId="471"/>
    <cellStyle name="Euro 14 3" xfId="472"/>
    <cellStyle name="Euro 14 3 2" xfId="473"/>
    <cellStyle name="Euro 14 4" xfId="474"/>
    <cellStyle name="Euro 14 5" xfId="475"/>
    <cellStyle name="Euro 15" xfId="36"/>
    <cellStyle name="Euro 15 2" xfId="476"/>
    <cellStyle name="Euro 15 3" xfId="477"/>
    <cellStyle name="Euro 15 3 2" xfId="478"/>
    <cellStyle name="Euro 15 4" xfId="479"/>
    <cellStyle name="Euro 15 5" xfId="480"/>
    <cellStyle name="Euro 16" xfId="37"/>
    <cellStyle name="Euro 16 2" xfId="481"/>
    <cellStyle name="Euro 16 3" xfId="482"/>
    <cellStyle name="Euro 16 3 2" xfId="483"/>
    <cellStyle name="Euro 16 4" xfId="484"/>
    <cellStyle name="Euro 16 5" xfId="485"/>
    <cellStyle name="Euro 17" xfId="38"/>
    <cellStyle name="Euro 17 2" xfId="486"/>
    <cellStyle name="Euro 17 3" xfId="487"/>
    <cellStyle name="Euro 17 3 2" xfId="488"/>
    <cellStyle name="Euro 17 4" xfId="489"/>
    <cellStyle name="Euro 17 5" xfId="490"/>
    <cellStyle name="Euro 18" xfId="39"/>
    <cellStyle name="Euro 18 2" xfId="491"/>
    <cellStyle name="Euro 18 3" xfId="492"/>
    <cellStyle name="Euro 18 3 2" xfId="493"/>
    <cellStyle name="Euro 18 4" xfId="494"/>
    <cellStyle name="Euro 18 5" xfId="495"/>
    <cellStyle name="Euro 19" xfId="40"/>
    <cellStyle name="Euro 19 2" xfId="496"/>
    <cellStyle name="Euro 19 3" xfId="497"/>
    <cellStyle name="Euro 19 3 2" xfId="498"/>
    <cellStyle name="Euro 19 4" xfId="499"/>
    <cellStyle name="Euro 19 5" xfId="500"/>
    <cellStyle name="Euro 2" xfId="41"/>
    <cellStyle name="Euro 2 2" xfId="501"/>
    <cellStyle name="Euro 2 3" xfId="502"/>
    <cellStyle name="Euro 2 3 2" xfId="503"/>
    <cellStyle name="Euro 2 4" xfId="504"/>
    <cellStyle name="Euro 2 5" xfId="505"/>
    <cellStyle name="Euro 20" xfId="42"/>
    <cellStyle name="Euro 20 2" xfId="506"/>
    <cellStyle name="Euro 20 3" xfId="507"/>
    <cellStyle name="Euro 20 3 2" xfId="508"/>
    <cellStyle name="Euro 20 4" xfId="509"/>
    <cellStyle name="Euro 20 5" xfId="510"/>
    <cellStyle name="Euro 21" xfId="43"/>
    <cellStyle name="Euro 21 2" xfId="511"/>
    <cellStyle name="Euro 21 3" xfId="512"/>
    <cellStyle name="Euro 21 3 2" xfId="513"/>
    <cellStyle name="Euro 21 4" xfId="514"/>
    <cellStyle name="Euro 21 5" xfId="515"/>
    <cellStyle name="Euro 22" xfId="44"/>
    <cellStyle name="Euro 22 2" xfId="516"/>
    <cellStyle name="Euro 22 3" xfId="517"/>
    <cellStyle name="Euro 22 3 2" xfId="518"/>
    <cellStyle name="Euro 22 4" xfId="519"/>
    <cellStyle name="Euro 22 5" xfId="520"/>
    <cellStyle name="Euro 23" xfId="45"/>
    <cellStyle name="Euro 23 2" xfId="521"/>
    <cellStyle name="Euro 23 3" xfId="522"/>
    <cellStyle name="Euro 23 3 2" xfId="523"/>
    <cellStyle name="Euro 23 4" xfId="524"/>
    <cellStyle name="Euro 23 5" xfId="525"/>
    <cellStyle name="Euro 24" xfId="46"/>
    <cellStyle name="Euro 24 2" xfId="526"/>
    <cellStyle name="Euro 24 3" xfId="527"/>
    <cellStyle name="Euro 24 3 2" xfId="528"/>
    <cellStyle name="Euro 24 4" xfId="529"/>
    <cellStyle name="Euro 24 5" xfId="530"/>
    <cellStyle name="Euro 25" xfId="47"/>
    <cellStyle name="Euro 25 2" xfId="531"/>
    <cellStyle name="Euro 25 3" xfId="532"/>
    <cellStyle name="Euro 25 3 2" xfId="533"/>
    <cellStyle name="Euro 25 4" xfId="534"/>
    <cellStyle name="Euro 25 5" xfId="535"/>
    <cellStyle name="Euro 26" xfId="48"/>
    <cellStyle name="Euro 26 2" xfId="536"/>
    <cellStyle name="Euro 26 3" xfId="537"/>
    <cellStyle name="Euro 26 3 2" xfId="538"/>
    <cellStyle name="Euro 26 4" xfId="539"/>
    <cellStyle name="Euro 26 5" xfId="540"/>
    <cellStyle name="Euro 27" xfId="49"/>
    <cellStyle name="Euro 27 2" xfId="541"/>
    <cellStyle name="Euro 27 3" xfId="542"/>
    <cellStyle name="Euro 27 3 2" xfId="543"/>
    <cellStyle name="Euro 27 4" xfId="544"/>
    <cellStyle name="Euro 27 5" xfId="545"/>
    <cellStyle name="Euro 28" xfId="50"/>
    <cellStyle name="Euro 28 2" xfId="546"/>
    <cellStyle name="Euro 28 3" xfId="547"/>
    <cellStyle name="Euro 28 3 2" xfId="548"/>
    <cellStyle name="Euro 28 4" xfId="549"/>
    <cellStyle name="Euro 28 5" xfId="550"/>
    <cellStyle name="Euro 29" xfId="51"/>
    <cellStyle name="Euro 29 2" xfId="551"/>
    <cellStyle name="Euro 29 3" xfId="552"/>
    <cellStyle name="Euro 29 3 2" xfId="553"/>
    <cellStyle name="Euro 29 4" xfId="554"/>
    <cellStyle name="Euro 29 5" xfId="555"/>
    <cellStyle name="Euro 3" xfId="52"/>
    <cellStyle name="Euro 3 2" xfId="556"/>
    <cellStyle name="Euro 3 3" xfId="557"/>
    <cellStyle name="Euro 3 3 2" xfId="558"/>
    <cellStyle name="Euro 3 4" xfId="559"/>
    <cellStyle name="Euro 3 5" xfId="560"/>
    <cellStyle name="Euro 30" xfId="53"/>
    <cellStyle name="Euro 30 2" xfId="561"/>
    <cellStyle name="Euro 30 3" xfId="562"/>
    <cellStyle name="Euro 30 3 2" xfId="563"/>
    <cellStyle name="Euro 30 4" xfId="564"/>
    <cellStyle name="Euro 30 5" xfId="565"/>
    <cellStyle name="Euro 31" xfId="54"/>
    <cellStyle name="Euro 31 2" xfId="566"/>
    <cellStyle name="Euro 31 3" xfId="567"/>
    <cellStyle name="Euro 31 3 2" xfId="568"/>
    <cellStyle name="Euro 31 4" xfId="569"/>
    <cellStyle name="Euro 31 5" xfId="570"/>
    <cellStyle name="Euro 32" xfId="55"/>
    <cellStyle name="Euro 32 2" xfId="571"/>
    <cellStyle name="Euro 32 3" xfId="572"/>
    <cellStyle name="Euro 32 3 2" xfId="573"/>
    <cellStyle name="Euro 32 4" xfId="574"/>
    <cellStyle name="Euro 32 5" xfId="575"/>
    <cellStyle name="Euro 33" xfId="56"/>
    <cellStyle name="Euro 33 2" xfId="576"/>
    <cellStyle name="Euro 33 3" xfId="577"/>
    <cellStyle name="Euro 33 3 2" xfId="578"/>
    <cellStyle name="Euro 33 4" xfId="579"/>
    <cellStyle name="Euro 33 5" xfId="580"/>
    <cellStyle name="Euro 34" xfId="57"/>
    <cellStyle name="Euro 34 2" xfId="581"/>
    <cellStyle name="Euro 34 3" xfId="582"/>
    <cellStyle name="Euro 34 3 2" xfId="583"/>
    <cellStyle name="Euro 34 4" xfId="584"/>
    <cellStyle name="Euro 34 5" xfId="585"/>
    <cellStyle name="Euro 35" xfId="58"/>
    <cellStyle name="Euro 35 2" xfId="586"/>
    <cellStyle name="Euro 35 3" xfId="587"/>
    <cellStyle name="Euro 35 3 2" xfId="588"/>
    <cellStyle name="Euro 35 4" xfId="589"/>
    <cellStyle name="Euro 35 5" xfId="590"/>
    <cellStyle name="Euro 36" xfId="59"/>
    <cellStyle name="Euro 36 2" xfId="591"/>
    <cellStyle name="Euro 36 3" xfId="592"/>
    <cellStyle name="Euro 36 3 2" xfId="593"/>
    <cellStyle name="Euro 36 4" xfId="594"/>
    <cellStyle name="Euro 36 5" xfId="595"/>
    <cellStyle name="Euro 37" xfId="60"/>
    <cellStyle name="Euro 37 2" xfId="596"/>
    <cellStyle name="Euro 37 3" xfId="597"/>
    <cellStyle name="Euro 37 3 2" xfId="598"/>
    <cellStyle name="Euro 37 4" xfId="599"/>
    <cellStyle name="Euro 37 5" xfId="600"/>
    <cellStyle name="Euro 38" xfId="61"/>
    <cellStyle name="Euro 38 2" xfId="601"/>
    <cellStyle name="Euro 38 3" xfId="602"/>
    <cellStyle name="Euro 38 3 2" xfId="603"/>
    <cellStyle name="Euro 38 4" xfId="604"/>
    <cellStyle name="Euro 38 5" xfId="605"/>
    <cellStyle name="Euro 39" xfId="62"/>
    <cellStyle name="Euro 39 2" xfId="606"/>
    <cellStyle name="Euro 39 3" xfId="607"/>
    <cellStyle name="Euro 39 3 2" xfId="608"/>
    <cellStyle name="Euro 39 4" xfId="609"/>
    <cellStyle name="Euro 39 5" xfId="610"/>
    <cellStyle name="Euro 4" xfId="63"/>
    <cellStyle name="Euro 4 2" xfId="611"/>
    <cellStyle name="Euro 4 3" xfId="612"/>
    <cellStyle name="Euro 4 3 2" xfId="613"/>
    <cellStyle name="Euro 4 4" xfId="614"/>
    <cellStyle name="Euro 4 5" xfId="615"/>
    <cellStyle name="Euro 40" xfId="64"/>
    <cellStyle name="Euro 40 2" xfId="616"/>
    <cellStyle name="Euro 40 3" xfId="617"/>
    <cellStyle name="Euro 40 3 2" xfId="618"/>
    <cellStyle name="Euro 40 4" xfId="619"/>
    <cellStyle name="Euro 40 5" xfId="620"/>
    <cellStyle name="Euro 41" xfId="65"/>
    <cellStyle name="Euro 41 2" xfId="621"/>
    <cellStyle name="Euro 41 3" xfId="622"/>
    <cellStyle name="Euro 41 3 2" xfId="623"/>
    <cellStyle name="Euro 41 4" xfId="624"/>
    <cellStyle name="Euro 41 5" xfId="625"/>
    <cellStyle name="Euro 42" xfId="66"/>
    <cellStyle name="Euro 42 2" xfId="626"/>
    <cellStyle name="Euro 42 3" xfId="627"/>
    <cellStyle name="Euro 42 3 2" xfId="628"/>
    <cellStyle name="Euro 42 4" xfId="629"/>
    <cellStyle name="Euro 42 5" xfId="630"/>
    <cellStyle name="Euro 43" xfId="67"/>
    <cellStyle name="Euro 43 2" xfId="631"/>
    <cellStyle name="Euro 43 3" xfId="632"/>
    <cellStyle name="Euro 43 3 2" xfId="633"/>
    <cellStyle name="Euro 43 4" xfId="634"/>
    <cellStyle name="Euro 43 5" xfId="635"/>
    <cellStyle name="Euro 44" xfId="68"/>
    <cellStyle name="Euro 44 2" xfId="636"/>
    <cellStyle name="Euro 44 3" xfId="637"/>
    <cellStyle name="Euro 44 3 2" xfId="638"/>
    <cellStyle name="Euro 44 4" xfId="639"/>
    <cellStyle name="Euro 44 5" xfId="640"/>
    <cellStyle name="Euro 45" xfId="641"/>
    <cellStyle name="Euro 46" xfId="642"/>
    <cellStyle name="Euro 47" xfId="643"/>
    <cellStyle name="Euro 47 2" xfId="644"/>
    <cellStyle name="Euro 48" xfId="645"/>
    <cellStyle name="Euro 49" xfId="646"/>
    <cellStyle name="Euro 5" xfId="69"/>
    <cellStyle name="Euro 5 2" xfId="647"/>
    <cellStyle name="Euro 5 3" xfId="648"/>
    <cellStyle name="Euro 5 3 2" xfId="649"/>
    <cellStyle name="Euro 5 4" xfId="650"/>
    <cellStyle name="Euro 5 5" xfId="651"/>
    <cellStyle name="Euro 50" xfId="652"/>
    <cellStyle name="Euro 6" xfId="70"/>
    <cellStyle name="Euro 6 2" xfId="653"/>
    <cellStyle name="Euro 6 3" xfId="654"/>
    <cellStyle name="Euro 6 3 2" xfId="655"/>
    <cellStyle name="Euro 6 4" xfId="656"/>
    <cellStyle name="Euro 6 5" xfId="657"/>
    <cellStyle name="Euro 7" xfId="71"/>
    <cellStyle name="Euro 7 2" xfId="658"/>
    <cellStyle name="Euro 7 3" xfId="659"/>
    <cellStyle name="Euro 7 3 2" xfId="660"/>
    <cellStyle name="Euro 7 4" xfId="661"/>
    <cellStyle name="Euro 7 5" xfId="662"/>
    <cellStyle name="Euro 8" xfId="72"/>
    <cellStyle name="Euro 8 2" xfId="663"/>
    <cellStyle name="Euro 8 3" xfId="664"/>
    <cellStyle name="Euro 8 3 2" xfId="665"/>
    <cellStyle name="Euro 8 4" xfId="666"/>
    <cellStyle name="Euro 8 5" xfId="667"/>
    <cellStyle name="Euro 9" xfId="73"/>
    <cellStyle name="Euro 9 2" xfId="668"/>
    <cellStyle name="Euro 9 3" xfId="669"/>
    <cellStyle name="Euro 9 3 2" xfId="670"/>
    <cellStyle name="Euro 9 4" xfId="671"/>
    <cellStyle name="Euro 9 5" xfId="672"/>
    <cellStyle name="Fixed2 - Type2" xfId="673"/>
    <cellStyle name="Hyperlink 2" xfId="674"/>
    <cellStyle name="Input 2" xfId="74"/>
    <cellStyle name="Input 2 2" xfId="434"/>
    <cellStyle name="Input 3" xfId="675"/>
    <cellStyle name="InputCells" xfId="676"/>
    <cellStyle name="Migliaia [0] 10" xfId="75"/>
    <cellStyle name="Migliaia [0] 11" xfId="76"/>
    <cellStyle name="Migliaia [0] 12" xfId="77"/>
    <cellStyle name="Migliaia [0] 13" xfId="78"/>
    <cellStyle name="Migliaia [0] 14" xfId="79"/>
    <cellStyle name="Migliaia [0] 15" xfId="80"/>
    <cellStyle name="Migliaia [0] 16" xfId="81"/>
    <cellStyle name="Migliaia [0] 17" xfId="82"/>
    <cellStyle name="Migliaia [0] 18" xfId="83"/>
    <cellStyle name="Migliaia [0] 19" xfId="84"/>
    <cellStyle name="Migliaia [0] 2" xfId="85"/>
    <cellStyle name="Migliaia [0] 20" xfId="86"/>
    <cellStyle name="Migliaia [0] 21" xfId="87"/>
    <cellStyle name="Migliaia [0] 22" xfId="88"/>
    <cellStyle name="Migliaia [0] 23" xfId="89"/>
    <cellStyle name="Migliaia [0] 24" xfId="90"/>
    <cellStyle name="Migliaia [0] 25" xfId="91"/>
    <cellStyle name="Migliaia [0] 26" xfId="92"/>
    <cellStyle name="Migliaia [0] 27" xfId="93"/>
    <cellStyle name="Migliaia [0] 28" xfId="94"/>
    <cellStyle name="Migliaia [0] 29" xfId="95"/>
    <cellStyle name="Migliaia [0] 3" xfId="96"/>
    <cellStyle name="Migliaia [0] 30" xfId="97"/>
    <cellStyle name="Migliaia [0] 31" xfId="98"/>
    <cellStyle name="Migliaia [0] 32" xfId="99"/>
    <cellStyle name="Migliaia [0] 33" xfId="100"/>
    <cellStyle name="Migliaia [0] 34" xfId="101"/>
    <cellStyle name="Migliaia [0] 35" xfId="102"/>
    <cellStyle name="Migliaia [0] 36" xfId="103"/>
    <cellStyle name="Migliaia [0] 37" xfId="104"/>
    <cellStyle name="Migliaia [0] 38" xfId="105"/>
    <cellStyle name="Migliaia [0] 39" xfId="106"/>
    <cellStyle name="Migliaia [0] 4" xfId="107"/>
    <cellStyle name="Migliaia [0] 40" xfId="108"/>
    <cellStyle name="Migliaia [0] 41" xfId="109"/>
    <cellStyle name="Migliaia [0] 42" xfId="110"/>
    <cellStyle name="Migliaia [0] 43" xfId="111"/>
    <cellStyle name="Migliaia [0] 44" xfId="112"/>
    <cellStyle name="Migliaia [0] 45" xfId="113"/>
    <cellStyle name="Migliaia [0] 46" xfId="114"/>
    <cellStyle name="Migliaia [0] 47" xfId="115"/>
    <cellStyle name="Migliaia [0] 48" xfId="116"/>
    <cellStyle name="Migliaia [0] 49" xfId="117"/>
    <cellStyle name="Migliaia [0] 5" xfId="118"/>
    <cellStyle name="Migliaia [0] 50" xfId="119"/>
    <cellStyle name="Migliaia [0] 51" xfId="120"/>
    <cellStyle name="Migliaia [0] 52" xfId="121"/>
    <cellStyle name="Migliaia [0] 53" xfId="122"/>
    <cellStyle name="Migliaia [0] 54" xfId="123"/>
    <cellStyle name="Migliaia [0] 55" xfId="124"/>
    <cellStyle name="Migliaia [0] 56" xfId="125"/>
    <cellStyle name="Migliaia [0] 57" xfId="126"/>
    <cellStyle name="Migliaia [0] 58" xfId="127"/>
    <cellStyle name="Migliaia [0] 59" xfId="128"/>
    <cellStyle name="Migliaia [0] 6" xfId="129"/>
    <cellStyle name="Migliaia [0] 7" xfId="130"/>
    <cellStyle name="Migliaia [0] 8" xfId="131"/>
    <cellStyle name="Migliaia [0] 9" xfId="132"/>
    <cellStyle name="Migliaia 10" xfId="133"/>
    <cellStyle name="Migliaia 10 2" xfId="677"/>
    <cellStyle name="Migliaia 10 3" xfId="678"/>
    <cellStyle name="Migliaia 10 3 2" xfId="679"/>
    <cellStyle name="Migliaia 10 4" xfId="680"/>
    <cellStyle name="Migliaia 10 5" xfId="681"/>
    <cellStyle name="Migliaia 11" xfId="134"/>
    <cellStyle name="Migliaia 11 2" xfId="682"/>
    <cellStyle name="Migliaia 11 3" xfId="683"/>
    <cellStyle name="Migliaia 11 3 2" xfId="684"/>
    <cellStyle name="Migliaia 11 4" xfId="685"/>
    <cellStyle name="Migliaia 11 5" xfId="686"/>
    <cellStyle name="Migliaia 12" xfId="135"/>
    <cellStyle name="Migliaia 12 2" xfId="687"/>
    <cellStyle name="Migliaia 12 3" xfId="688"/>
    <cellStyle name="Migliaia 12 3 2" xfId="689"/>
    <cellStyle name="Migliaia 12 4" xfId="690"/>
    <cellStyle name="Migliaia 12 5" xfId="691"/>
    <cellStyle name="Migliaia 13" xfId="136"/>
    <cellStyle name="Migliaia 13 2" xfId="692"/>
    <cellStyle name="Migliaia 13 3" xfId="693"/>
    <cellStyle name="Migliaia 13 3 2" xfId="694"/>
    <cellStyle name="Migliaia 13 4" xfId="695"/>
    <cellStyle name="Migliaia 13 5" xfId="696"/>
    <cellStyle name="Migliaia 14" xfId="137"/>
    <cellStyle name="Migliaia 14 2" xfId="697"/>
    <cellStyle name="Migliaia 14 3" xfId="698"/>
    <cellStyle name="Migliaia 14 3 2" xfId="699"/>
    <cellStyle name="Migliaia 14 4" xfId="700"/>
    <cellStyle name="Migliaia 14 5" xfId="701"/>
    <cellStyle name="Migliaia 15" xfId="138"/>
    <cellStyle name="Migliaia 15 2" xfId="702"/>
    <cellStyle name="Migliaia 15 3" xfId="703"/>
    <cellStyle name="Migliaia 15 3 2" xfId="704"/>
    <cellStyle name="Migliaia 15 4" xfId="705"/>
    <cellStyle name="Migliaia 15 5" xfId="706"/>
    <cellStyle name="Migliaia 16" xfId="139"/>
    <cellStyle name="Migliaia 16 2" xfId="707"/>
    <cellStyle name="Migliaia 16 3" xfId="708"/>
    <cellStyle name="Migliaia 16 3 2" xfId="709"/>
    <cellStyle name="Migliaia 16 4" xfId="710"/>
    <cellStyle name="Migliaia 16 5" xfId="711"/>
    <cellStyle name="Migliaia 17" xfId="140"/>
    <cellStyle name="Migliaia 17 2" xfId="712"/>
    <cellStyle name="Migliaia 17 3" xfId="713"/>
    <cellStyle name="Migliaia 17 3 2" xfId="714"/>
    <cellStyle name="Migliaia 17 4" xfId="715"/>
    <cellStyle name="Migliaia 17 5" xfId="716"/>
    <cellStyle name="Migliaia 18" xfId="141"/>
    <cellStyle name="Migliaia 18 2" xfId="717"/>
    <cellStyle name="Migliaia 18 3" xfId="718"/>
    <cellStyle name="Migliaia 18 3 2" xfId="719"/>
    <cellStyle name="Migliaia 18 4" xfId="720"/>
    <cellStyle name="Migliaia 18 5" xfId="721"/>
    <cellStyle name="Migliaia 19" xfId="142"/>
    <cellStyle name="Migliaia 19 2" xfId="722"/>
    <cellStyle name="Migliaia 19 3" xfId="723"/>
    <cellStyle name="Migliaia 19 3 2" xfId="724"/>
    <cellStyle name="Migliaia 19 4" xfId="725"/>
    <cellStyle name="Migliaia 19 5" xfId="726"/>
    <cellStyle name="Migliaia 2" xfId="143"/>
    <cellStyle name="Migliaia 2 2" xfId="144"/>
    <cellStyle name="Migliaia 2 3" xfId="145"/>
    <cellStyle name="Migliaia 2 4" xfId="727"/>
    <cellStyle name="Migliaia 2 4 2" xfId="728"/>
    <cellStyle name="Migliaia 2 5" xfId="729"/>
    <cellStyle name="Migliaia 2 6" xfId="730"/>
    <cellStyle name="Migliaia 2_Domestico_reg&amp;naz" xfId="146"/>
    <cellStyle name="Migliaia 20" xfId="147"/>
    <cellStyle name="Migliaia 20 2" xfId="731"/>
    <cellStyle name="Migliaia 20 3" xfId="732"/>
    <cellStyle name="Migliaia 20 3 2" xfId="733"/>
    <cellStyle name="Migliaia 20 4" xfId="734"/>
    <cellStyle name="Migliaia 20 5" xfId="735"/>
    <cellStyle name="Migliaia 21" xfId="148"/>
    <cellStyle name="Migliaia 21 2" xfId="736"/>
    <cellStyle name="Migliaia 21 3" xfId="737"/>
    <cellStyle name="Migliaia 21 3 2" xfId="738"/>
    <cellStyle name="Migliaia 21 4" xfId="739"/>
    <cellStyle name="Migliaia 21 5" xfId="740"/>
    <cellStyle name="Migliaia 22" xfId="149"/>
    <cellStyle name="Migliaia 22 2" xfId="741"/>
    <cellStyle name="Migliaia 22 3" xfId="742"/>
    <cellStyle name="Migliaia 22 3 2" xfId="743"/>
    <cellStyle name="Migliaia 22 4" xfId="744"/>
    <cellStyle name="Migliaia 22 5" xfId="745"/>
    <cellStyle name="Migliaia 23" xfId="150"/>
    <cellStyle name="Migliaia 23 2" xfId="746"/>
    <cellStyle name="Migliaia 23 3" xfId="747"/>
    <cellStyle name="Migliaia 23 3 2" xfId="748"/>
    <cellStyle name="Migliaia 23 4" xfId="749"/>
    <cellStyle name="Migliaia 23 5" xfId="750"/>
    <cellStyle name="Migliaia 24" xfId="151"/>
    <cellStyle name="Migliaia 24 2" xfId="751"/>
    <cellStyle name="Migliaia 24 3" xfId="752"/>
    <cellStyle name="Migliaia 24 3 2" xfId="753"/>
    <cellStyle name="Migliaia 24 4" xfId="754"/>
    <cellStyle name="Migliaia 24 5" xfId="755"/>
    <cellStyle name="Migliaia 25" xfId="152"/>
    <cellStyle name="Migliaia 25 2" xfId="756"/>
    <cellStyle name="Migliaia 25 3" xfId="757"/>
    <cellStyle name="Migliaia 25 3 2" xfId="758"/>
    <cellStyle name="Migliaia 25 4" xfId="759"/>
    <cellStyle name="Migliaia 25 5" xfId="760"/>
    <cellStyle name="Migliaia 26" xfId="153"/>
    <cellStyle name="Migliaia 26 2" xfId="761"/>
    <cellStyle name="Migliaia 26 3" xfId="762"/>
    <cellStyle name="Migliaia 26 3 2" xfId="763"/>
    <cellStyle name="Migliaia 26 4" xfId="764"/>
    <cellStyle name="Migliaia 26 5" xfId="765"/>
    <cellStyle name="Migliaia 27" xfId="154"/>
    <cellStyle name="Migliaia 27 2" xfId="766"/>
    <cellStyle name="Migliaia 27 3" xfId="767"/>
    <cellStyle name="Migliaia 27 3 2" xfId="768"/>
    <cellStyle name="Migliaia 27 4" xfId="769"/>
    <cellStyle name="Migliaia 27 5" xfId="770"/>
    <cellStyle name="Migliaia 28" xfId="155"/>
    <cellStyle name="Migliaia 28 2" xfId="771"/>
    <cellStyle name="Migliaia 28 3" xfId="772"/>
    <cellStyle name="Migliaia 28 3 2" xfId="773"/>
    <cellStyle name="Migliaia 28 4" xfId="774"/>
    <cellStyle name="Migliaia 28 5" xfId="775"/>
    <cellStyle name="Migliaia 29" xfId="156"/>
    <cellStyle name="Migliaia 29 2" xfId="776"/>
    <cellStyle name="Migliaia 29 3" xfId="777"/>
    <cellStyle name="Migliaia 29 3 2" xfId="778"/>
    <cellStyle name="Migliaia 29 4" xfId="779"/>
    <cellStyle name="Migliaia 29 5" xfId="780"/>
    <cellStyle name="Migliaia 3" xfId="157"/>
    <cellStyle name="Migliaia 3 2" xfId="781"/>
    <cellStyle name="Migliaia 3 3" xfId="782"/>
    <cellStyle name="Migliaia 3 3 2" xfId="783"/>
    <cellStyle name="Migliaia 3 4" xfId="784"/>
    <cellStyle name="Migliaia 3 5" xfId="785"/>
    <cellStyle name="Migliaia 30" xfId="158"/>
    <cellStyle name="Migliaia 30 2" xfId="786"/>
    <cellStyle name="Migliaia 30 3" xfId="787"/>
    <cellStyle name="Migliaia 30 3 2" xfId="788"/>
    <cellStyle name="Migliaia 30 4" xfId="789"/>
    <cellStyle name="Migliaia 30 5" xfId="790"/>
    <cellStyle name="Migliaia 31" xfId="159"/>
    <cellStyle name="Migliaia 31 2" xfId="791"/>
    <cellStyle name="Migliaia 31 3" xfId="792"/>
    <cellStyle name="Migliaia 31 3 2" xfId="793"/>
    <cellStyle name="Migliaia 31 4" xfId="794"/>
    <cellStyle name="Migliaia 31 5" xfId="795"/>
    <cellStyle name="Migliaia 32" xfId="160"/>
    <cellStyle name="Migliaia 32 2" xfId="796"/>
    <cellStyle name="Migliaia 32 3" xfId="797"/>
    <cellStyle name="Migliaia 32 3 2" xfId="798"/>
    <cellStyle name="Migliaia 32 4" xfId="799"/>
    <cellStyle name="Migliaia 32 5" xfId="800"/>
    <cellStyle name="Migliaia 33" xfId="161"/>
    <cellStyle name="Migliaia 33 2" xfId="801"/>
    <cellStyle name="Migliaia 33 3" xfId="802"/>
    <cellStyle name="Migliaia 33 3 2" xfId="803"/>
    <cellStyle name="Migliaia 33 4" xfId="804"/>
    <cellStyle name="Migliaia 33 5" xfId="805"/>
    <cellStyle name="Migliaia 34" xfId="162"/>
    <cellStyle name="Migliaia 34 2" xfId="806"/>
    <cellStyle name="Migliaia 34 3" xfId="807"/>
    <cellStyle name="Migliaia 34 3 2" xfId="808"/>
    <cellStyle name="Migliaia 34 4" xfId="809"/>
    <cellStyle name="Migliaia 34 5" xfId="810"/>
    <cellStyle name="Migliaia 35" xfId="163"/>
    <cellStyle name="Migliaia 35 2" xfId="811"/>
    <cellStyle name="Migliaia 35 3" xfId="812"/>
    <cellStyle name="Migliaia 35 3 2" xfId="813"/>
    <cellStyle name="Migliaia 35 4" xfId="814"/>
    <cellStyle name="Migliaia 35 5" xfId="815"/>
    <cellStyle name="Migliaia 36" xfId="164"/>
    <cellStyle name="Migliaia 36 2" xfId="816"/>
    <cellStyle name="Migliaia 36 3" xfId="817"/>
    <cellStyle name="Migliaia 36 3 2" xfId="818"/>
    <cellStyle name="Migliaia 36 4" xfId="819"/>
    <cellStyle name="Migliaia 36 5" xfId="820"/>
    <cellStyle name="Migliaia 37" xfId="165"/>
    <cellStyle name="Migliaia 37 2" xfId="821"/>
    <cellStyle name="Migliaia 37 3" xfId="822"/>
    <cellStyle name="Migliaia 37 3 2" xfId="823"/>
    <cellStyle name="Migliaia 37 4" xfId="824"/>
    <cellStyle name="Migliaia 37 5" xfId="825"/>
    <cellStyle name="Migliaia 38" xfId="166"/>
    <cellStyle name="Migliaia 38 2" xfId="826"/>
    <cellStyle name="Migliaia 38 3" xfId="827"/>
    <cellStyle name="Migliaia 38 3 2" xfId="828"/>
    <cellStyle name="Migliaia 38 4" xfId="829"/>
    <cellStyle name="Migliaia 38 5" xfId="830"/>
    <cellStyle name="Migliaia 39" xfId="167"/>
    <cellStyle name="Migliaia 39 2" xfId="831"/>
    <cellStyle name="Migliaia 39 3" xfId="832"/>
    <cellStyle name="Migliaia 39 3 2" xfId="833"/>
    <cellStyle name="Migliaia 39 4" xfId="834"/>
    <cellStyle name="Migliaia 39 5" xfId="835"/>
    <cellStyle name="Migliaia 4" xfId="168"/>
    <cellStyle name="Migliaia 4 2" xfId="836"/>
    <cellStyle name="Migliaia 4 3" xfId="837"/>
    <cellStyle name="Migliaia 4 3 2" xfId="838"/>
    <cellStyle name="Migliaia 4 4" xfId="839"/>
    <cellStyle name="Migliaia 4 5" xfId="840"/>
    <cellStyle name="Migliaia 40" xfId="169"/>
    <cellStyle name="Migliaia 40 2" xfId="841"/>
    <cellStyle name="Migliaia 40 3" xfId="842"/>
    <cellStyle name="Migliaia 40 3 2" xfId="843"/>
    <cellStyle name="Migliaia 40 4" xfId="844"/>
    <cellStyle name="Migliaia 40 5" xfId="845"/>
    <cellStyle name="Migliaia 41" xfId="170"/>
    <cellStyle name="Migliaia 41 2" xfId="846"/>
    <cellStyle name="Migliaia 41 3" xfId="847"/>
    <cellStyle name="Migliaia 41 3 2" xfId="848"/>
    <cellStyle name="Migliaia 41 4" xfId="849"/>
    <cellStyle name="Migliaia 41 5" xfId="850"/>
    <cellStyle name="Migliaia 42" xfId="171"/>
    <cellStyle name="Migliaia 42 2" xfId="851"/>
    <cellStyle name="Migliaia 42 3" xfId="852"/>
    <cellStyle name="Migliaia 42 3 2" xfId="853"/>
    <cellStyle name="Migliaia 42 4" xfId="854"/>
    <cellStyle name="Migliaia 42 5" xfId="855"/>
    <cellStyle name="Migliaia 43" xfId="172"/>
    <cellStyle name="Migliaia 43 2" xfId="856"/>
    <cellStyle name="Migliaia 43 3" xfId="857"/>
    <cellStyle name="Migliaia 43 3 2" xfId="858"/>
    <cellStyle name="Migliaia 43 4" xfId="859"/>
    <cellStyle name="Migliaia 43 5" xfId="860"/>
    <cellStyle name="Migliaia 44" xfId="173"/>
    <cellStyle name="Migliaia 44 2" xfId="861"/>
    <cellStyle name="Migliaia 44 3" xfId="862"/>
    <cellStyle name="Migliaia 44 3 2" xfId="863"/>
    <cellStyle name="Migliaia 44 4" xfId="864"/>
    <cellStyle name="Migliaia 44 5" xfId="865"/>
    <cellStyle name="Migliaia 45" xfId="174"/>
    <cellStyle name="Migliaia 45 2" xfId="866"/>
    <cellStyle name="Migliaia 45 3" xfId="867"/>
    <cellStyle name="Migliaia 45 3 2" xfId="868"/>
    <cellStyle name="Migliaia 45 4" xfId="869"/>
    <cellStyle name="Migliaia 45 5" xfId="870"/>
    <cellStyle name="Migliaia 46" xfId="175"/>
    <cellStyle name="Migliaia 46 2" xfId="871"/>
    <cellStyle name="Migliaia 46 3" xfId="872"/>
    <cellStyle name="Migliaia 46 3 2" xfId="873"/>
    <cellStyle name="Migliaia 46 4" xfId="874"/>
    <cellStyle name="Migliaia 46 5" xfId="875"/>
    <cellStyle name="Migliaia 47" xfId="176"/>
    <cellStyle name="Migliaia 47 2" xfId="876"/>
    <cellStyle name="Migliaia 47 3" xfId="877"/>
    <cellStyle name="Migliaia 47 3 2" xfId="878"/>
    <cellStyle name="Migliaia 47 4" xfId="879"/>
    <cellStyle name="Migliaia 47 5" xfId="880"/>
    <cellStyle name="Migliaia 48" xfId="177"/>
    <cellStyle name="Migliaia 48 2" xfId="881"/>
    <cellStyle name="Migliaia 48 3" xfId="882"/>
    <cellStyle name="Migliaia 48 3 2" xfId="883"/>
    <cellStyle name="Migliaia 48 4" xfId="884"/>
    <cellStyle name="Migliaia 48 5" xfId="885"/>
    <cellStyle name="Migliaia 49" xfId="178"/>
    <cellStyle name="Migliaia 49 2" xfId="886"/>
    <cellStyle name="Migliaia 49 3" xfId="887"/>
    <cellStyle name="Migliaia 49 3 2" xfId="888"/>
    <cellStyle name="Migliaia 49 4" xfId="889"/>
    <cellStyle name="Migliaia 49 5" xfId="890"/>
    <cellStyle name="Migliaia 5" xfId="179"/>
    <cellStyle name="Migliaia 5 2" xfId="891"/>
    <cellStyle name="Migliaia 5 3" xfId="892"/>
    <cellStyle name="Migliaia 5 3 2" xfId="893"/>
    <cellStyle name="Migliaia 5 4" xfId="894"/>
    <cellStyle name="Migliaia 5 5" xfId="895"/>
    <cellStyle name="Migliaia 50" xfId="180"/>
    <cellStyle name="Migliaia 50 2" xfId="896"/>
    <cellStyle name="Migliaia 50 3" xfId="897"/>
    <cellStyle name="Migliaia 50 3 2" xfId="898"/>
    <cellStyle name="Migliaia 50 4" xfId="899"/>
    <cellStyle name="Migliaia 50 5" xfId="900"/>
    <cellStyle name="Migliaia 51" xfId="181"/>
    <cellStyle name="Migliaia 51 2" xfId="901"/>
    <cellStyle name="Migliaia 51 3" xfId="902"/>
    <cellStyle name="Migliaia 51 3 2" xfId="903"/>
    <cellStyle name="Migliaia 51 4" xfId="904"/>
    <cellStyle name="Migliaia 51 5" xfId="905"/>
    <cellStyle name="Migliaia 52" xfId="182"/>
    <cellStyle name="Migliaia 52 2" xfId="906"/>
    <cellStyle name="Migliaia 52 3" xfId="907"/>
    <cellStyle name="Migliaia 52 3 2" xfId="908"/>
    <cellStyle name="Migliaia 52 4" xfId="909"/>
    <cellStyle name="Migliaia 52 5" xfId="910"/>
    <cellStyle name="Migliaia 53" xfId="183"/>
    <cellStyle name="Migliaia 53 2" xfId="911"/>
    <cellStyle name="Migliaia 53 3" xfId="912"/>
    <cellStyle name="Migliaia 53 3 2" xfId="913"/>
    <cellStyle name="Migliaia 53 4" xfId="914"/>
    <cellStyle name="Migliaia 53 5" xfId="915"/>
    <cellStyle name="Migliaia 54" xfId="184"/>
    <cellStyle name="Migliaia 54 2" xfId="916"/>
    <cellStyle name="Migliaia 54 3" xfId="917"/>
    <cellStyle name="Migliaia 54 3 2" xfId="918"/>
    <cellStyle name="Migliaia 54 4" xfId="919"/>
    <cellStyle name="Migliaia 54 5" xfId="920"/>
    <cellStyle name="Migliaia 55" xfId="185"/>
    <cellStyle name="Migliaia 55 2" xfId="921"/>
    <cellStyle name="Migliaia 55 3" xfId="922"/>
    <cellStyle name="Migliaia 55 3 2" xfId="923"/>
    <cellStyle name="Migliaia 55 4" xfId="924"/>
    <cellStyle name="Migliaia 55 5" xfId="925"/>
    <cellStyle name="Migliaia 56" xfId="186"/>
    <cellStyle name="Migliaia 56 2" xfId="926"/>
    <cellStyle name="Migliaia 56 3" xfId="927"/>
    <cellStyle name="Migliaia 56 3 2" xfId="928"/>
    <cellStyle name="Migliaia 56 4" xfId="929"/>
    <cellStyle name="Migliaia 56 5" xfId="930"/>
    <cellStyle name="Migliaia 57" xfId="187"/>
    <cellStyle name="Migliaia 57 2" xfId="931"/>
    <cellStyle name="Migliaia 57 3" xfId="932"/>
    <cellStyle name="Migliaia 57 3 2" xfId="933"/>
    <cellStyle name="Migliaia 57 4" xfId="934"/>
    <cellStyle name="Migliaia 57 5" xfId="935"/>
    <cellStyle name="Migliaia 58" xfId="188"/>
    <cellStyle name="Migliaia 58 2" xfId="936"/>
    <cellStyle name="Migliaia 58 3" xfId="937"/>
    <cellStyle name="Migliaia 58 3 2" xfId="938"/>
    <cellStyle name="Migliaia 58 4" xfId="939"/>
    <cellStyle name="Migliaia 58 5" xfId="940"/>
    <cellStyle name="Migliaia 59" xfId="189"/>
    <cellStyle name="Migliaia 59 2" xfId="941"/>
    <cellStyle name="Migliaia 59 3" xfId="942"/>
    <cellStyle name="Migliaia 59 3 2" xfId="943"/>
    <cellStyle name="Migliaia 59 4" xfId="944"/>
    <cellStyle name="Migliaia 59 5" xfId="945"/>
    <cellStyle name="Migliaia 6" xfId="190"/>
    <cellStyle name="Migliaia 6 2" xfId="946"/>
    <cellStyle name="Migliaia 6 3" xfId="947"/>
    <cellStyle name="Migliaia 6 3 2" xfId="948"/>
    <cellStyle name="Migliaia 6 4" xfId="949"/>
    <cellStyle name="Migliaia 6 5" xfId="950"/>
    <cellStyle name="Migliaia 60" xfId="191"/>
    <cellStyle name="Migliaia 60 2" xfId="951"/>
    <cellStyle name="Migliaia 60 3" xfId="952"/>
    <cellStyle name="Migliaia 60 3 2" xfId="953"/>
    <cellStyle name="Migliaia 60 4" xfId="954"/>
    <cellStyle name="Migliaia 60 5" xfId="955"/>
    <cellStyle name="Migliaia 61" xfId="192"/>
    <cellStyle name="Migliaia 61 2" xfId="956"/>
    <cellStyle name="Migliaia 61 3" xfId="957"/>
    <cellStyle name="Migliaia 61 3 2" xfId="958"/>
    <cellStyle name="Migliaia 61 4" xfId="959"/>
    <cellStyle name="Migliaia 61 5" xfId="960"/>
    <cellStyle name="Migliaia 7" xfId="193"/>
    <cellStyle name="Migliaia 7 2" xfId="961"/>
    <cellStyle name="Migliaia 7 3" xfId="962"/>
    <cellStyle name="Migliaia 7 3 2" xfId="963"/>
    <cellStyle name="Migliaia 7 4" xfId="964"/>
    <cellStyle name="Migliaia 7 5" xfId="965"/>
    <cellStyle name="Migliaia 8" xfId="194"/>
    <cellStyle name="Migliaia 8 2" xfId="966"/>
    <cellStyle name="Migliaia 8 3" xfId="967"/>
    <cellStyle name="Migliaia 8 3 2" xfId="968"/>
    <cellStyle name="Migliaia 8 4" xfId="969"/>
    <cellStyle name="Migliaia 8 5" xfId="970"/>
    <cellStyle name="Migliaia 9" xfId="195"/>
    <cellStyle name="Migliaia 9 2" xfId="971"/>
    <cellStyle name="Migliaia 9 3" xfId="972"/>
    <cellStyle name="Migliaia 9 3 2" xfId="973"/>
    <cellStyle name="Migliaia 9 4" xfId="974"/>
    <cellStyle name="Migliaia 9 5" xfId="975"/>
    <cellStyle name="Neutrale" xfId="196"/>
    <cellStyle name="Normal" xfId="0" builtinId="0"/>
    <cellStyle name="Normal 10" xfId="197"/>
    <cellStyle name="Normal 11" xfId="1539"/>
    <cellStyle name="Normal 2" xfId="1"/>
    <cellStyle name="Normal 2 2" xfId="436"/>
    <cellStyle name="Normal 2 3" xfId="976"/>
    <cellStyle name="Normal 2 4" xfId="977"/>
    <cellStyle name="Normal 3" xfId="429"/>
    <cellStyle name="Normal 3 2" xfId="978"/>
    <cellStyle name="Normal 3 3" xfId="979"/>
    <cellStyle name="Normal 3 4" xfId="1535"/>
    <cellStyle name="Normal 4" xfId="980"/>
    <cellStyle name="Normal 5" xfId="981"/>
    <cellStyle name="Normal 6" xfId="982"/>
    <cellStyle name="Normal 7" xfId="983"/>
    <cellStyle name="Normal 8" xfId="984"/>
    <cellStyle name="Normal 9" xfId="985"/>
    <cellStyle name="Normal GHG Numbers (0.00)" xfId="986"/>
    <cellStyle name="Normal GHG Numbers (0.00) 2" xfId="1538"/>
    <cellStyle name="Normal GHG Textfiels Bold" xfId="987"/>
    <cellStyle name="Normal GHG-Shade" xfId="988"/>
    <cellStyle name="Normale 10" xfId="198"/>
    <cellStyle name="Normale 10 2" xfId="199"/>
    <cellStyle name="Normale 10 3" xfId="200"/>
    <cellStyle name="Normale 10_EDEN industria 2008 rev" xfId="201"/>
    <cellStyle name="Normale 11" xfId="202"/>
    <cellStyle name="Normale 11 2" xfId="203"/>
    <cellStyle name="Normale 11 3" xfId="204"/>
    <cellStyle name="Normale 11_EDEN industria 2008 rev" xfId="205"/>
    <cellStyle name="Normale 12" xfId="206"/>
    <cellStyle name="Normale 12 2" xfId="207"/>
    <cellStyle name="Normale 12 3" xfId="208"/>
    <cellStyle name="Normale 12_EDEN industria 2008 rev" xfId="209"/>
    <cellStyle name="Normale 13" xfId="210"/>
    <cellStyle name="Normale 13 2" xfId="211"/>
    <cellStyle name="Normale 13 3" xfId="212"/>
    <cellStyle name="Normale 13_EDEN industria 2008 rev" xfId="213"/>
    <cellStyle name="Normale 14" xfId="214"/>
    <cellStyle name="Normale 14 2" xfId="215"/>
    <cellStyle name="Normale 14 3" xfId="216"/>
    <cellStyle name="Normale 14_EDEN industria 2008 rev" xfId="217"/>
    <cellStyle name="Normale 15" xfId="218"/>
    <cellStyle name="Normale 15 2" xfId="219"/>
    <cellStyle name="Normale 15 3" xfId="220"/>
    <cellStyle name="Normale 15_EDEN industria 2008 rev" xfId="221"/>
    <cellStyle name="Normale 16" xfId="222"/>
    <cellStyle name="Normale 17" xfId="223"/>
    <cellStyle name="Normale 18" xfId="224"/>
    <cellStyle name="Normale 19" xfId="225"/>
    <cellStyle name="Normale 2" xfId="226"/>
    <cellStyle name="Normale 2 2" xfId="227"/>
    <cellStyle name="Normale 2_EDEN industria 2008 rev" xfId="228"/>
    <cellStyle name="Normale 20" xfId="229"/>
    <cellStyle name="Normale 21" xfId="230"/>
    <cellStyle name="Normale 22" xfId="231"/>
    <cellStyle name="Normale 23" xfId="232"/>
    <cellStyle name="Normale 24" xfId="233"/>
    <cellStyle name="Normale 25" xfId="234"/>
    <cellStyle name="Normale 26" xfId="235"/>
    <cellStyle name="Normale 27" xfId="236"/>
    <cellStyle name="Normale 28" xfId="237"/>
    <cellStyle name="Normale 29" xfId="238"/>
    <cellStyle name="Normale 3" xfId="239"/>
    <cellStyle name="Normale 3 2" xfId="240"/>
    <cellStyle name="Normale 3 3" xfId="241"/>
    <cellStyle name="Normale 3_EDEN industria 2008 rev" xfId="242"/>
    <cellStyle name="Normale 30" xfId="243"/>
    <cellStyle name="Normale 31" xfId="244"/>
    <cellStyle name="Normale 32" xfId="245"/>
    <cellStyle name="Normale 33" xfId="246"/>
    <cellStyle name="Normale 34" xfId="247"/>
    <cellStyle name="Normale 35" xfId="248"/>
    <cellStyle name="Normale 36" xfId="249"/>
    <cellStyle name="Normale 37" xfId="250"/>
    <cellStyle name="Normale 38" xfId="251"/>
    <cellStyle name="Normale 39" xfId="252"/>
    <cellStyle name="Normale 4" xfId="253"/>
    <cellStyle name="Normale 4 2" xfId="254"/>
    <cellStyle name="Normale 4 3" xfId="255"/>
    <cellStyle name="Normale 4_EDEN industria 2008 rev" xfId="256"/>
    <cellStyle name="Normale 40" xfId="257"/>
    <cellStyle name="Normale 41" xfId="258"/>
    <cellStyle name="Normale 42" xfId="259"/>
    <cellStyle name="Normale 43" xfId="260"/>
    <cellStyle name="Normale 44" xfId="261"/>
    <cellStyle name="Normale 45" xfId="262"/>
    <cellStyle name="Normale 46" xfId="263"/>
    <cellStyle name="Normale 47" xfId="264"/>
    <cellStyle name="Normale 48" xfId="265"/>
    <cellStyle name="Normale 49" xfId="266"/>
    <cellStyle name="Normale 5" xfId="267"/>
    <cellStyle name="Normale 5 2" xfId="268"/>
    <cellStyle name="Normale 5 3" xfId="269"/>
    <cellStyle name="Normale 5_EDEN industria 2008 rev" xfId="270"/>
    <cellStyle name="Normale 50" xfId="271"/>
    <cellStyle name="Normale 51" xfId="272"/>
    <cellStyle name="Normale 52" xfId="273"/>
    <cellStyle name="Normale 53" xfId="274"/>
    <cellStyle name="Normale 54" xfId="275"/>
    <cellStyle name="Normale 55" xfId="276"/>
    <cellStyle name="Normale 56" xfId="277"/>
    <cellStyle name="Normale 57" xfId="278"/>
    <cellStyle name="Normale 58" xfId="279"/>
    <cellStyle name="Normale 59" xfId="280"/>
    <cellStyle name="Normale 6" xfId="281"/>
    <cellStyle name="Normale 6 2" xfId="282"/>
    <cellStyle name="Normale 6 3" xfId="283"/>
    <cellStyle name="Normale 6_EDEN industria 2008 rev" xfId="284"/>
    <cellStyle name="Normale 60" xfId="285"/>
    <cellStyle name="Normale 61" xfId="286"/>
    <cellStyle name="Normale 62" xfId="287"/>
    <cellStyle name="Normale 63" xfId="288"/>
    <cellStyle name="Normale 64" xfId="289"/>
    <cellStyle name="Normale 65" xfId="290"/>
    <cellStyle name="Normale 7" xfId="291"/>
    <cellStyle name="Normale 7 2" xfId="292"/>
    <cellStyle name="Normale 7 3" xfId="293"/>
    <cellStyle name="Normale 7_EDEN industria 2008 rev" xfId="294"/>
    <cellStyle name="Normale 8" xfId="295"/>
    <cellStyle name="Normale 8 2" xfId="296"/>
    <cellStyle name="Normale 8 3" xfId="297"/>
    <cellStyle name="Normale 8_EDEN industria 2008 rev" xfId="298"/>
    <cellStyle name="Normale 9" xfId="299"/>
    <cellStyle name="Normale 9 2" xfId="300"/>
    <cellStyle name="Normale 9 3" xfId="301"/>
    <cellStyle name="Normale 9_EDEN industria 2008 rev" xfId="302"/>
    <cellStyle name="Normale_B2020" xfId="989"/>
    <cellStyle name="Nota" xfId="303"/>
    <cellStyle name="Nota 2" xfId="433"/>
    <cellStyle name="Nota 3" xfId="432"/>
    <cellStyle name="Nota 3 2" xfId="990"/>
    <cellStyle name="Nota 4" xfId="991"/>
    <cellStyle name="Nota 5" xfId="992"/>
    <cellStyle name="Nuovo" xfId="304"/>
    <cellStyle name="Nuovo 10" xfId="305"/>
    <cellStyle name="Nuovo 10 2" xfId="993"/>
    <cellStyle name="Nuovo 10 3" xfId="994"/>
    <cellStyle name="Nuovo 10 3 2" xfId="995"/>
    <cellStyle name="Nuovo 10 4" xfId="996"/>
    <cellStyle name="Nuovo 10 5" xfId="997"/>
    <cellStyle name="Nuovo 11" xfId="306"/>
    <cellStyle name="Nuovo 11 2" xfId="998"/>
    <cellStyle name="Nuovo 11 3" xfId="999"/>
    <cellStyle name="Nuovo 11 3 2" xfId="1000"/>
    <cellStyle name="Nuovo 11 4" xfId="1001"/>
    <cellStyle name="Nuovo 11 5" xfId="1002"/>
    <cellStyle name="Nuovo 12" xfId="307"/>
    <cellStyle name="Nuovo 12 2" xfId="1003"/>
    <cellStyle name="Nuovo 12 3" xfId="1004"/>
    <cellStyle name="Nuovo 12 3 2" xfId="1005"/>
    <cellStyle name="Nuovo 12 4" xfId="1006"/>
    <cellStyle name="Nuovo 12 5" xfId="1007"/>
    <cellStyle name="Nuovo 13" xfId="308"/>
    <cellStyle name="Nuovo 13 2" xfId="1008"/>
    <cellStyle name="Nuovo 13 3" xfId="1009"/>
    <cellStyle name="Nuovo 13 3 2" xfId="1010"/>
    <cellStyle name="Nuovo 13 4" xfId="1011"/>
    <cellStyle name="Nuovo 13 5" xfId="1012"/>
    <cellStyle name="Nuovo 14" xfId="309"/>
    <cellStyle name="Nuovo 14 2" xfId="1013"/>
    <cellStyle name="Nuovo 14 3" xfId="1014"/>
    <cellStyle name="Nuovo 14 3 2" xfId="1015"/>
    <cellStyle name="Nuovo 14 4" xfId="1016"/>
    <cellStyle name="Nuovo 14 5" xfId="1017"/>
    <cellStyle name="Nuovo 15" xfId="310"/>
    <cellStyle name="Nuovo 15 2" xfId="1018"/>
    <cellStyle name="Nuovo 15 3" xfId="1019"/>
    <cellStyle name="Nuovo 15 3 2" xfId="1020"/>
    <cellStyle name="Nuovo 15 4" xfId="1021"/>
    <cellStyle name="Nuovo 15 5" xfId="1022"/>
    <cellStyle name="Nuovo 16" xfId="311"/>
    <cellStyle name="Nuovo 16 2" xfId="1023"/>
    <cellStyle name="Nuovo 16 3" xfId="1024"/>
    <cellStyle name="Nuovo 16 3 2" xfId="1025"/>
    <cellStyle name="Nuovo 16 4" xfId="1026"/>
    <cellStyle name="Nuovo 16 5" xfId="1027"/>
    <cellStyle name="Nuovo 17" xfId="312"/>
    <cellStyle name="Nuovo 17 2" xfId="1028"/>
    <cellStyle name="Nuovo 17 3" xfId="1029"/>
    <cellStyle name="Nuovo 17 3 2" xfId="1030"/>
    <cellStyle name="Nuovo 17 4" xfId="1031"/>
    <cellStyle name="Nuovo 17 5" xfId="1032"/>
    <cellStyle name="Nuovo 18" xfId="313"/>
    <cellStyle name="Nuovo 18 2" xfId="1033"/>
    <cellStyle name="Nuovo 18 3" xfId="1034"/>
    <cellStyle name="Nuovo 18 3 2" xfId="1035"/>
    <cellStyle name="Nuovo 18 4" xfId="1036"/>
    <cellStyle name="Nuovo 18 5" xfId="1037"/>
    <cellStyle name="Nuovo 19" xfId="314"/>
    <cellStyle name="Nuovo 19 2" xfId="1038"/>
    <cellStyle name="Nuovo 19 3" xfId="1039"/>
    <cellStyle name="Nuovo 19 3 2" xfId="1040"/>
    <cellStyle name="Nuovo 19 4" xfId="1041"/>
    <cellStyle name="Nuovo 19 5" xfId="1042"/>
    <cellStyle name="Nuovo 2" xfId="315"/>
    <cellStyle name="Nuovo 2 2" xfId="1043"/>
    <cellStyle name="Nuovo 2 3" xfId="1044"/>
    <cellStyle name="Nuovo 2 3 2" xfId="1045"/>
    <cellStyle name="Nuovo 2 4" xfId="1046"/>
    <cellStyle name="Nuovo 2 5" xfId="1047"/>
    <cellStyle name="Nuovo 20" xfId="316"/>
    <cellStyle name="Nuovo 20 2" xfId="1048"/>
    <cellStyle name="Nuovo 20 3" xfId="1049"/>
    <cellStyle name="Nuovo 20 3 2" xfId="1050"/>
    <cellStyle name="Nuovo 20 4" xfId="1051"/>
    <cellStyle name="Nuovo 20 5" xfId="1052"/>
    <cellStyle name="Nuovo 21" xfId="317"/>
    <cellStyle name="Nuovo 21 2" xfId="1053"/>
    <cellStyle name="Nuovo 21 3" xfId="1054"/>
    <cellStyle name="Nuovo 21 3 2" xfId="1055"/>
    <cellStyle name="Nuovo 21 4" xfId="1056"/>
    <cellStyle name="Nuovo 21 5" xfId="1057"/>
    <cellStyle name="Nuovo 22" xfId="318"/>
    <cellStyle name="Nuovo 22 2" xfId="1058"/>
    <cellStyle name="Nuovo 22 3" xfId="1059"/>
    <cellStyle name="Nuovo 22 3 2" xfId="1060"/>
    <cellStyle name="Nuovo 22 4" xfId="1061"/>
    <cellStyle name="Nuovo 22 5" xfId="1062"/>
    <cellStyle name="Nuovo 23" xfId="319"/>
    <cellStyle name="Nuovo 23 2" xfId="1063"/>
    <cellStyle name="Nuovo 23 3" xfId="1064"/>
    <cellStyle name="Nuovo 23 3 2" xfId="1065"/>
    <cellStyle name="Nuovo 23 4" xfId="1066"/>
    <cellStyle name="Nuovo 23 5" xfId="1067"/>
    <cellStyle name="Nuovo 24" xfId="320"/>
    <cellStyle name="Nuovo 24 2" xfId="1068"/>
    <cellStyle name="Nuovo 24 3" xfId="1069"/>
    <cellStyle name="Nuovo 24 3 2" xfId="1070"/>
    <cellStyle name="Nuovo 24 4" xfId="1071"/>
    <cellStyle name="Nuovo 24 5" xfId="1072"/>
    <cellStyle name="Nuovo 25" xfId="321"/>
    <cellStyle name="Nuovo 25 2" xfId="1073"/>
    <cellStyle name="Nuovo 25 3" xfId="1074"/>
    <cellStyle name="Nuovo 25 3 2" xfId="1075"/>
    <cellStyle name="Nuovo 25 4" xfId="1076"/>
    <cellStyle name="Nuovo 25 5" xfId="1077"/>
    <cellStyle name="Nuovo 26" xfId="322"/>
    <cellStyle name="Nuovo 26 2" xfId="1078"/>
    <cellStyle name="Nuovo 26 3" xfId="1079"/>
    <cellStyle name="Nuovo 26 3 2" xfId="1080"/>
    <cellStyle name="Nuovo 26 4" xfId="1081"/>
    <cellStyle name="Nuovo 26 5" xfId="1082"/>
    <cellStyle name="Nuovo 27" xfId="323"/>
    <cellStyle name="Nuovo 27 2" xfId="1083"/>
    <cellStyle name="Nuovo 27 3" xfId="1084"/>
    <cellStyle name="Nuovo 27 3 2" xfId="1085"/>
    <cellStyle name="Nuovo 27 4" xfId="1086"/>
    <cellStyle name="Nuovo 27 5" xfId="1087"/>
    <cellStyle name="Nuovo 28" xfId="324"/>
    <cellStyle name="Nuovo 28 2" xfId="1088"/>
    <cellStyle name="Nuovo 28 3" xfId="1089"/>
    <cellStyle name="Nuovo 28 3 2" xfId="1090"/>
    <cellStyle name="Nuovo 28 4" xfId="1091"/>
    <cellStyle name="Nuovo 28 5" xfId="1092"/>
    <cellStyle name="Nuovo 29" xfId="325"/>
    <cellStyle name="Nuovo 29 2" xfId="1093"/>
    <cellStyle name="Nuovo 29 3" xfId="1094"/>
    <cellStyle name="Nuovo 29 3 2" xfId="1095"/>
    <cellStyle name="Nuovo 29 4" xfId="1096"/>
    <cellStyle name="Nuovo 29 5" xfId="1097"/>
    <cellStyle name="Nuovo 3" xfId="326"/>
    <cellStyle name="Nuovo 3 2" xfId="1098"/>
    <cellStyle name="Nuovo 3 3" xfId="1099"/>
    <cellStyle name="Nuovo 3 3 2" xfId="1100"/>
    <cellStyle name="Nuovo 3 4" xfId="1101"/>
    <cellStyle name="Nuovo 3 5" xfId="1102"/>
    <cellStyle name="Nuovo 30" xfId="327"/>
    <cellStyle name="Nuovo 30 2" xfId="1103"/>
    <cellStyle name="Nuovo 30 3" xfId="1104"/>
    <cellStyle name="Nuovo 30 3 2" xfId="1105"/>
    <cellStyle name="Nuovo 30 4" xfId="1106"/>
    <cellStyle name="Nuovo 30 5" xfId="1107"/>
    <cellStyle name="Nuovo 31" xfId="328"/>
    <cellStyle name="Nuovo 31 2" xfId="1108"/>
    <cellStyle name="Nuovo 31 3" xfId="1109"/>
    <cellStyle name="Nuovo 31 3 2" xfId="1110"/>
    <cellStyle name="Nuovo 31 4" xfId="1111"/>
    <cellStyle name="Nuovo 31 5" xfId="1112"/>
    <cellStyle name="Nuovo 32" xfId="329"/>
    <cellStyle name="Nuovo 32 2" xfId="1113"/>
    <cellStyle name="Nuovo 32 3" xfId="1114"/>
    <cellStyle name="Nuovo 32 3 2" xfId="1115"/>
    <cellStyle name="Nuovo 32 4" xfId="1116"/>
    <cellStyle name="Nuovo 32 5" xfId="1117"/>
    <cellStyle name="Nuovo 33" xfId="330"/>
    <cellStyle name="Nuovo 33 2" xfId="1118"/>
    <cellStyle name="Nuovo 33 3" xfId="1119"/>
    <cellStyle name="Nuovo 33 3 2" xfId="1120"/>
    <cellStyle name="Nuovo 33 4" xfId="1121"/>
    <cellStyle name="Nuovo 33 5" xfId="1122"/>
    <cellStyle name="Nuovo 34" xfId="331"/>
    <cellStyle name="Nuovo 34 2" xfId="1123"/>
    <cellStyle name="Nuovo 34 3" xfId="1124"/>
    <cellStyle name="Nuovo 34 3 2" xfId="1125"/>
    <cellStyle name="Nuovo 34 4" xfId="1126"/>
    <cellStyle name="Nuovo 34 5" xfId="1127"/>
    <cellStyle name="Nuovo 35" xfId="332"/>
    <cellStyle name="Nuovo 35 2" xfId="1128"/>
    <cellStyle name="Nuovo 35 3" xfId="1129"/>
    <cellStyle name="Nuovo 35 3 2" xfId="1130"/>
    <cellStyle name="Nuovo 35 4" xfId="1131"/>
    <cellStyle name="Nuovo 35 5" xfId="1132"/>
    <cellStyle name="Nuovo 36" xfId="333"/>
    <cellStyle name="Nuovo 36 2" xfId="1133"/>
    <cellStyle name="Nuovo 36 3" xfId="1134"/>
    <cellStyle name="Nuovo 36 3 2" xfId="1135"/>
    <cellStyle name="Nuovo 36 4" xfId="1136"/>
    <cellStyle name="Nuovo 36 5" xfId="1137"/>
    <cellStyle name="Nuovo 37" xfId="334"/>
    <cellStyle name="Nuovo 37 2" xfId="1138"/>
    <cellStyle name="Nuovo 37 3" xfId="1139"/>
    <cellStyle name="Nuovo 37 3 2" xfId="1140"/>
    <cellStyle name="Nuovo 37 4" xfId="1141"/>
    <cellStyle name="Nuovo 37 5" xfId="1142"/>
    <cellStyle name="Nuovo 38" xfId="335"/>
    <cellStyle name="Nuovo 38 2" xfId="1143"/>
    <cellStyle name="Nuovo 38 3" xfId="1144"/>
    <cellStyle name="Nuovo 38 3 2" xfId="1145"/>
    <cellStyle name="Nuovo 38 4" xfId="1146"/>
    <cellStyle name="Nuovo 38 5" xfId="1147"/>
    <cellStyle name="Nuovo 39" xfId="336"/>
    <cellStyle name="Nuovo 39 2" xfId="1148"/>
    <cellStyle name="Nuovo 39 3" xfId="1149"/>
    <cellStyle name="Nuovo 39 3 2" xfId="1150"/>
    <cellStyle name="Nuovo 39 4" xfId="1151"/>
    <cellStyle name="Nuovo 39 5" xfId="1152"/>
    <cellStyle name="Nuovo 4" xfId="337"/>
    <cellStyle name="Nuovo 4 2" xfId="1153"/>
    <cellStyle name="Nuovo 4 3" xfId="1154"/>
    <cellStyle name="Nuovo 4 3 2" xfId="1155"/>
    <cellStyle name="Nuovo 4 4" xfId="1156"/>
    <cellStyle name="Nuovo 4 5" xfId="1157"/>
    <cellStyle name="Nuovo 40" xfId="338"/>
    <cellStyle name="Nuovo 40 2" xfId="1158"/>
    <cellStyle name="Nuovo 40 3" xfId="1159"/>
    <cellStyle name="Nuovo 40 3 2" xfId="1160"/>
    <cellStyle name="Nuovo 40 4" xfId="1161"/>
    <cellStyle name="Nuovo 40 5" xfId="1162"/>
    <cellStyle name="Nuovo 41" xfId="339"/>
    <cellStyle name="Nuovo 41 2" xfId="1163"/>
    <cellStyle name="Nuovo 41 3" xfId="1164"/>
    <cellStyle name="Nuovo 41 3 2" xfId="1165"/>
    <cellStyle name="Nuovo 41 4" xfId="1166"/>
    <cellStyle name="Nuovo 41 5" xfId="1167"/>
    <cellStyle name="Nuovo 42" xfId="340"/>
    <cellStyle name="Nuovo 42 2" xfId="1168"/>
    <cellStyle name="Nuovo 42 3" xfId="1169"/>
    <cellStyle name="Nuovo 42 3 2" xfId="1170"/>
    <cellStyle name="Nuovo 42 4" xfId="1171"/>
    <cellStyle name="Nuovo 42 5" xfId="1172"/>
    <cellStyle name="Nuovo 43" xfId="341"/>
    <cellStyle name="Nuovo 43 2" xfId="1173"/>
    <cellStyle name="Nuovo 43 3" xfId="1174"/>
    <cellStyle name="Nuovo 43 3 2" xfId="1175"/>
    <cellStyle name="Nuovo 43 4" xfId="1176"/>
    <cellStyle name="Nuovo 43 5" xfId="1177"/>
    <cellStyle name="Nuovo 44" xfId="342"/>
    <cellStyle name="Nuovo 44 2" xfId="1178"/>
    <cellStyle name="Nuovo 44 3" xfId="1179"/>
    <cellStyle name="Nuovo 44 3 2" xfId="1180"/>
    <cellStyle name="Nuovo 44 4" xfId="1181"/>
    <cellStyle name="Nuovo 44 5" xfId="1182"/>
    <cellStyle name="Nuovo 45" xfId="1183"/>
    <cellStyle name="Nuovo 46" xfId="1184"/>
    <cellStyle name="Nuovo 46 2" xfId="1185"/>
    <cellStyle name="Nuovo 47" xfId="1186"/>
    <cellStyle name="Nuovo 48" xfId="1187"/>
    <cellStyle name="Nuovo 5" xfId="343"/>
    <cellStyle name="Nuovo 5 2" xfId="1188"/>
    <cellStyle name="Nuovo 5 3" xfId="1189"/>
    <cellStyle name="Nuovo 5 3 2" xfId="1190"/>
    <cellStyle name="Nuovo 5 4" xfId="1191"/>
    <cellStyle name="Nuovo 5 5" xfId="1192"/>
    <cellStyle name="Nuovo 6" xfId="344"/>
    <cellStyle name="Nuovo 6 2" xfId="1193"/>
    <cellStyle name="Nuovo 6 3" xfId="1194"/>
    <cellStyle name="Nuovo 6 3 2" xfId="1195"/>
    <cellStyle name="Nuovo 6 4" xfId="1196"/>
    <cellStyle name="Nuovo 6 5" xfId="1197"/>
    <cellStyle name="Nuovo 7" xfId="345"/>
    <cellStyle name="Nuovo 7 2" xfId="1198"/>
    <cellStyle name="Nuovo 7 3" xfId="1199"/>
    <cellStyle name="Nuovo 7 3 2" xfId="1200"/>
    <cellStyle name="Nuovo 7 4" xfId="1201"/>
    <cellStyle name="Nuovo 7 5" xfId="1202"/>
    <cellStyle name="Nuovo 8" xfId="346"/>
    <cellStyle name="Nuovo 8 2" xfId="1203"/>
    <cellStyle name="Nuovo 8 3" xfId="1204"/>
    <cellStyle name="Nuovo 8 3 2" xfId="1205"/>
    <cellStyle name="Nuovo 8 4" xfId="1206"/>
    <cellStyle name="Nuovo 8 5" xfId="1207"/>
    <cellStyle name="Nuovo 9" xfId="347"/>
    <cellStyle name="Nuovo 9 2" xfId="1208"/>
    <cellStyle name="Nuovo 9 3" xfId="1209"/>
    <cellStyle name="Nuovo 9 3 2" xfId="1210"/>
    <cellStyle name="Nuovo 9 4" xfId="1211"/>
    <cellStyle name="Nuovo 9 5" xfId="1212"/>
    <cellStyle name="Output 2" xfId="348"/>
    <cellStyle name="Output 2 2" xfId="431"/>
    <cellStyle name="Output 3" xfId="1213"/>
    <cellStyle name="Percen - Type1" xfId="1214"/>
    <cellStyle name="Percent" xfId="1536" builtinId="5"/>
    <cellStyle name="Percent 2" xfId="349"/>
    <cellStyle name="Percent 3" xfId="350"/>
    <cellStyle name="Percent 3 2" xfId="1215"/>
    <cellStyle name="Percent 3 3" xfId="1216"/>
    <cellStyle name="Percent 3 3 2" xfId="1217"/>
    <cellStyle name="Percent 3 4" xfId="1218"/>
    <cellStyle name="Percent 4" xfId="1219"/>
    <cellStyle name="Percent 5" xfId="1220"/>
    <cellStyle name="Percent 6" xfId="1221"/>
    <cellStyle name="Percentuale 10" xfId="351"/>
    <cellStyle name="Percentuale 10 2" xfId="1222"/>
    <cellStyle name="Percentuale 10 3" xfId="1223"/>
    <cellStyle name="Percentuale 10 3 2" xfId="1224"/>
    <cellStyle name="Percentuale 10 4" xfId="1225"/>
    <cellStyle name="Percentuale 10 5" xfId="1226"/>
    <cellStyle name="Percentuale 11" xfId="352"/>
    <cellStyle name="Percentuale 11 2" xfId="1227"/>
    <cellStyle name="Percentuale 11 3" xfId="1228"/>
    <cellStyle name="Percentuale 11 3 2" xfId="1229"/>
    <cellStyle name="Percentuale 11 4" xfId="1230"/>
    <cellStyle name="Percentuale 11 5" xfId="1231"/>
    <cellStyle name="Percentuale 12" xfId="353"/>
    <cellStyle name="Percentuale 12 2" xfId="1232"/>
    <cellStyle name="Percentuale 12 3" xfId="1233"/>
    <cellStyle name="Percentuale 12 3 2" xfId="1234"/>
    <cellStyle name="Percentuale 12 4" xfId="1235"/>
    <cellStyle name="Percentuale 12 5" xfId="1236"/>
    <cellStyle name="Percentuale 13" xfId="354"/>
    <cellStyle name="Percentuale 13 2" xfId="1237"/>
    <cellStyle name="Percentuale 13 3" xfId="1238"/>
    <cellStyle name="Percentuale 13 3 2" xfId="1239"/>
    <cellStyle name="Percentuale 13 4" xfId="1240"/>
    <cellStyle name="Percentuale 13 5" xfId="1241"/>
    <cellStyle name="Percentuale 14" xfId="355"/>
    <cellStyle name="Percentuale 14 2" xfId="1242"/>
    <cellStyle name="Percentuale 14 3" xfId="1243"/>
    <cellStyle name="Percentuale 14 3 2" xfId="1244"/>
    <cellStyle name="Percentuale 14 4" xfId="1245"/>
    <cellStyle name="Percentuale 14 5" xfId="1246"/>
    <cellStyle name="Percentuale 15" xfId="356"/>
    <cellStyle name="Percentuale 15 2" xfId="1247"/>
    <cellStyle name="Percentuale 15 3" xfId="1248"/>
    <cellStyle name="Percentuale 15 3 2" xfId="1249"/>
    <cellStyle name="Percentuale 15 4" xfId="1250"/>
    <cellStyle name="Percentuale 15 5" xfId="1251"/>
    <cellStyle name="Percentuale 16" xfId="357"/>
    <cellStyle name="Percentuale 16 2" xfId="1252"/>
    <cellStyle name="Percentuale 16 3" xfId="1253"/>
    <cellStyle name="Percentuale 16 3 2" xfId="1254"/>
    <cellStyle name="Percentuale 16 4" xfId="1255"/>
    <cellStyle name="Percentuale 16 5" xfId="1256"/>
    <cellStyle name="Percentuale 17" xfId="358"/>
    <cellStyle name="Percentuale 17 2" xfId="1257"/>
    <cellStyle name="Percentuale 17 3" xfId="1258"/>
    <cellStyle name="Percentuale 17 3 2" xfId="1259"/>
    <cellStyle name="Percentuale 17 4" xfId="1260"/>
    <cellStyle name="Percentuale 17 5" xfId="1261"/>
    <cellStyle name="Percentuale 18" xfId="359"/>
    <cellStyle name="Percentuale 18 2" xfId="1262"/>
    <cellStyle name="Percentuale 18 3" xfId="1263"/>
    <cellStyle name="Percentuale 18 3 2" xfId="1264"/>
    <cellStyle name="Percentuale 18 4" xfId="1265"/>
    <cellStyle name="Percentuale 18 5" xfId="1266"/>
    <cellStyle name="Percentuale 19" xfId="360"/>
    <cellStyle name="Percentuale 19 2" xfId="1267"/>
    <cellStyle name="Percentuale 19 3" xfId="1268"/>
    <cellStyle name="Percentuale 19 3 2" xfId="1269"/>
    <cellStyle name="Percentuale 19 4" xfId="1270"/>
    <cellStyle name="Percentuale 19 5" xfId="1271"/>
    <cellStyle name="Percentuale 2" xfId="361"/>
    <cellStyle name="Percentuale 2 2" xfId="1272"/>
    <cellStyle name="Percentuale 2 3" xfId="1273"/>
    <cellStyle name="Percentuale 2 3 2" xfId="1274"/>
    <cellStyle name="Percentuale 2 4" xfId="1275"/>
    <cellStyle name="Percentuale 2 5" xfId="1276"/>
    <cellStyle name="Percentuale 20" xfId="362"/>
    <cellStyle name="Percentuale 20 2" xfId="1277"/>
    <cellStyle name="Percentuale 20 3" xfId="1278"/>
    <cellStyle name="Percentuale 20 3 2" xfId="1279"/>
    <cellStyle name="Percentuale 20 4" xfId="1280"/>
    <cellStyle name="Percentuale 20 5" xfId="1281"/>
    <cellStyle name="Percentuale 21" xfId="363"/>
    <cellStyle name="Percentuale 21 2" xfId="1282"/>
    <cellStyle name="Percentuale 21 3" xfId="1283"/>
    <cellStyle name="Percentuale 21 3 2" xfId="1284"/>
    <cellStyle name="Percentuale 21 4" xfId="1285"/>
    <cellStyle name="Percentuale 21 5" xfId="1286"/>
    <cellStyle name="Percentuale 22" xfId="364"/>
    <cellStyle name="Percentuale 22 2" xfId="1287"/>
    <cellStyle name="Percentuale 22 3" xfId="1288"/>
    <cellStyle name="Percentuale 22 3 2" xfId="1289"/>
    <cellStyle name="Percentuale 22 4" xfId="1290"/>
    <cellStyle name="Percentuale 22 5" xfId="1291"/>
    <cellStyle name="Percentuale 23" xfId="365"/>
    <cellStyle name="Percentuale 23 2" xfId="1292"/>
    <cellStyle name="Percentuale 23 3" xfId="1293"/>
    <cellStyle name="Percentuale 23 3 2" xfId="1294"/>
    <cellStyle name="Percentuale 23 4" xfId="1295"/>
    <cellStyle name="Percentuale 23 5" xfId="1296"/>
    <cellStyle name="Percentuale 24" xfId="366"/>
    <cellStyle name="Percentuale 24 2" xfId="1297"/>
    <cellStyle name="Percentuale 24 3" xfId="1298"/>
    <cellStyle name="Percentuale 24 3 2" xfId="1299"/>
    <cellStyle name="Percentuale 24 4" xfId="1300"/>
    <cellStyle name="Percentuale 24 5" xfId="1301"/>
    <cellStyle name="Percentuale 25" xfId="367"/>
    <cellStyle name="Percentuale 25 2" xfId="1302"/>
    <cellStyle name="Percentuale 25 3" xfId="1303"/>
    <cellStyle name="Percentuale 25 3 2" xfId="1304"/>
    <cellStyle name="Percentuale 25 4" xfId="1305"/>
    <cellStyle name="Percentuale 25 5" xfId="1306"/>
    <cellStyle name="Percentuale 26" xfId="368"/>
    <cellStyle name="Percentuale 26 2" xfId="1307"/>
    <cellStyle name="Percentuale 26 3" xfId="1308"/>
    <cellStyle name="Percentuale 26 3 2" xfId="1309"/>
    <cellStyle name="Percentuale 26 4" xfId="1310"/>
    <cellStyle name="Percentuale 26 5" xfId="1311"/>
    <cellStyle name="Percentuale 27" xfId="369"/>
    <cellStyle name="Percentuale 27 2" xfId="1312"/>
    <cellStyle name="Percentuale 27 3" xfId="1313"/>
    <cellStyle name="Percentuale 27 3 2" xfId="1314"/>
    <cellStyle name="Percentuale 27 4" xfId="1315"/>
    <cellStyle name="Percentuale 27 5" xfId="1316"/>
    <cellStyle name="Percentuale 28" xfId="370"/>
    <cellStyle name="Percentuale 28 2" xfId="1317"/>
    <cellStyle name="Percentuale 28 3" xfId="1318"/>
    <cellStyle name="Percentuale 28 3 2" xfId="1319"/>
    <cellStyle name="Percentuale 28 4" xfId="1320"/>
    <cellStyle name="Percentuale 28 5" xfId="1321"/>
    <cellStyle name="Percentuale 29" xfId="371"/>
    <cellStyle name="Percentuale 29 2" xfId="1322"/>
    <cellStyle name="Percentuale 29 3" xfId="1323"/>
    <cellStyle name="Percentuale 29 3 2" xfId="1324"/>
    <cellStyle name="Percentuale 29 4" xfId="1325"/>
    <cellStyle name="Percentuale 29 5" xfId="1326"/>
    <cellStyle name="Percentuale 3" xfId="372"/>
    <cellStyle name="Percentuale 3 2" xfId="1327"/>
    <cellStyle name="Percentuale 3 3" xfId="1328"/>
    <cellStyle name="Percentuale 3 3 2" xfId="1329"/>
    <cellStyle name="Percentuale 3 4" xfId="1330"/>
    <cellStyle name="Percentuale 3 5" xfId="1331"/>
    <cellStyle name="Percentuale 30" xfId="373"/>
    <cellStyle name="Percentuale 30 2" xfId="1332"/>
    <cellStyle name="Percentuale 30 3" xfId="1333"/>
    <cellStyle name="Percentuale 30 3 2" xfId="1334"/>
    <cellStyle name="Percentuale 30 4" xfId="1335"/>
    <cellStyle name="Percentuale 30 5" xfId="1336"/>
    <cellStyle name="Percentuale 31" xfId="374"/>
    <cellStyle name="Percentuale 31 2" xfId="1337"/>
    <cellStyle name="Percentuale 31 3" xfId="1338"/>
    <cellStyle name="Percentuale 31 3 2" xfId="1339"/>
    <cellStyle name="Percentuale 31 4" xfId="1340"/>
    <cellStyle name="Percentuale 31 5" xfId="1341"/>
    <cellStyle name="Percentuale 32" xfId="375"/>
    <cellStyle name="Percentuale 32 2" xfId="1342"/>
    <cellStyle name="Percentuale 32 3" xfId="1343"/>
    <cellStyle name="Percentuale 32 3 2" xfId="1344"/>
    <cellStyle name="Percentuale 32 4" xfId="1345"/>
    <cellStyle name="Percentuale 32 5" xfId="1346"/>
    <cellStyle name="Percentuale 33" xfId="376"/>
    <cellStyle name="Percentuale 33 2" xfId="1347"/>
    <cellStyle name="Percentuale 33 3" xfId="1348"/>
    <cellStyle name="Percentuale 33 3 2" xfId="1349"/>
    <cellStyle name="Percentuale 33 4" xfId="1350"/>
    <cellStyle name="Percentuale 33 5" xfId="1351"/>
    <cellStyle name="Percentuale 34" xfId="377"/>
    <cellStyle name="Percentuale 34 2" xfId="1352"/>
    <cellStyle name="Percentuale 34 3" xfId="1353"/>
    <cellStyle name="Percentuale 34 3 2" xfId="1354"/>
    <cellStyle name="Percentuale 34 4" xfId="1355"/>
    <cellStyle name="Percentuale 34 5" xfId="1356"/>
    <cellStyle name="Percentuale 35" xfId="378"/>
    <cellStyle name="Percentuale 35 2" xfId="1357"/>
    <cellStyle name="Percentuale 35 3" xfId="1358"/>
    <cellStyle name="Percentuale 35 3 2" xfId="1359"/>
    <cellStyle name="Percentuale 35 4" xfId="1360"/>
    <cellStyle name="Percentuale 35 5" xfId="1361"/>
    <cellStyle name="Percentuale 36" xfId="379"/>
    <cellStyle name="Percentuale 36 2" xfId="1362"/>
    <cellStyle name="Percentuale 36 3" xfId="1363"/>
    <cellStyle name="Percentuale 36 3 2" xfId="1364"/>
    <cellStyle name="Percentuale 36 4" xfId="1365"/>
    <cellStyle name="Percentuale 36 5" xfId="1366"/>
    <cellStyle name="Percentuale 37" xfId="380"/>
    <cellStyle name="Percentuale 37 2" xfId="1367"/>
    <cellStyle name="Percentuale 37 3" xfId="1368"/>
    <cellStyle name="Percentuale 37 3 2" xfId="1369"/>
    <cellStyle name="Percentuale 37 4" xfId="1370"/>
    <cellStyle name="Percentuale 37 5" xfId="1371"/>
    <cellStyle name="Percentuale 38" xfId="381"/>
    <cellStyle name="Percentuale 38 2" xfId="1372"/>
    <cellStyle name="Percentuale 38 3" xfId="1373"/>
    <cellStyle name="Percentuale 38 3 2" xfId="1374"/>
    <cellStyle name="Percentuale 38 4" xfId="1375"/>
    <cellStyle name="Percentuale 38 5" xfId="1376"/>
    <cellStyle name="Percentuale 39" xfId="382"/>
    <cellStyle name="Percentuale 39 2" xfId="1377"/>
    <cellStyle name="Percentuale 39 3" xfId="1378"/>
    <cellStyle name="Percentuale 39 3 2" xfId="1379"/>
    <cellStyle name="Percentuale 39 4" xfId="1380"/>
    <cellStyle name="Percentuale 39 5" xfId="1381"/>
    <cellStyle name="Percentuale 4" xfId="383"/>
    <cellStyle name="Percentuale 4 2" xfId="1382"/>
    <cellStyle name="Percentuale 4 3" xfId="1383"/>
    <cellStyle name="Percentuale 4 3 2" xfId="1384"/>
    <cellStyle name="Percentuale 4 4" xfId="1385"/>
    <cellStyle name="Percentuale 4 5" xfId="1386"/>
    <cellStyle name="Percentuale 40" xfId="384"/>
    <cellStyle name="Percentuale 40 2" xfId="1387"/>
    <cellStyle name="Percentuale 40 3" xfId="1388"/>
    <cellStyle name="Percentuale 40 3 2" xfId="1389"/>
    <cellStyle name="Percentuale 40 4" xfId="1390"/>
    <cellStyle name="Percentuale 40 5" xfId="1391"/>
    <cellStyle name="Percentuale 41" xfId="385"/>
    <cellStyle name="Percentuale 41 2" xfId="1392"/>
    <cellStyle name="Percentuale 41 3" xfId="1393"/>
    <cellStyle name="Percentuale 41 3 2" xfId="1394"/>
    <cellStyle name="Percentuale 41 4" xfId="1395"/>
    <cellStyle name="Percentuale 41 5" xfId="1396"/>
    <cellStyle name="Percentuale 42" xfId="386"/>
    <cellStyle name="Percentuale 42 2" xfId="1397"/>
    <cellStyle name="Percentuale 42 3" xfId="1398"/>
    <cellStyle name="Percentuale 42 3 2" xfId="1399"/>
    <cellStyle name="Percentuale 42 4" xfId="1400"/>
    <cellStyle name="Percentuale 42 5" xfId="1401"/>
    <cellStyle name="Percentuale 43" xfId="387"/>
    <cellStyle name="Percentuale 43 2" xfId="1402"/>
    <cellStyle name="Percentuale 43 3" xfId="1403"/>
    <cellStyle name="Percentuale 43 3 2" xfId="1404"/>
    <cellStyle name="Percentuale 43 4" xfId="1405"/>
    <cellStyle name="Percentuale 43 5" xfId="1406"/>
    <cellStyle name="Percentuale 44" xfId="388"/>
    <cellStyle name="Percentuale 44 2" xfId="1407"/>
    <cellStyle name="Percentuale 44 3" xfId="1408"/>
    <cellStyle name="Percentuale 44 3 2" xfId="1409"/>
    <cellStyle name="Percentuale 44 4" xfId="1410"/>
    <cellStyle name="Percentuale 44 5" xfId="1411"/>
    <cellStyle name="Percentuale 45" xfId="389"/>
    <cellStyle name="Percentuale 45 2" xfId="1412"/>
    <cellStyle name="Percentuale 45 3" xfId="1413"/>
    <cellStyle name="Percentuale 45 3 2" xfId="1414"/>
    <cellStyle name="Percentuale 45 4" xfId="1415"/>
    <cellStyle name="Percentuale 45 5" xfId="1416"/>
    <cellStyle name="Percentuale 46" xfId="390"/>
    <cellStyle name="Percentuale 46 2" xfId="1417"/>
    <cellStyle name="Percentuale 46 3" xfId="1418"/>
    <cellStyle name="Percentuale 46 3 2" xfId="1419"/>
    <cellStyle name="Percentuale 46 4" xfId="1420"/>
    <cellStyle name="Percentuale 46 5" xfId="1421"/>
    <cellStyle name="Percentuale 47" xfId="391"/>
    <cellStyle name="Percentuale 47 2" xfId="1422"/>
    <cellStyle name="Percentuale 47 3" xfId="1423"/>
    <cellStyle name="Percentuale 47 3 2" xfId="1424"/>
    <cellStyle name="Percentuale 47 4" xfId="1425"/>
    <cellStyle name="Percentuale 47 5" xfId="1426"/>
    <cellStyle name="Percentuale 48" xfId="392"/>
    <cellStyle name="Percentuale 48 2" xfId="1427"/>
    <cellStyle name="Percentuale 48 3" xfId="1428"/>
    <cellStyle name="Percentuale 48 3 2" xfId="1429"/>
    <cellStyle name="Percentuale 48 4" xfId="1430"/>
    <cellStyle name="Percentuale 48 5" xfId="1431"/>
    <cellStyle name="Percentuale 49" xfId="393"/>
    <cellStyle name="Percentuale 49 2" xfId="1432"/>
    <cellStyle name="Percentuale 49 3" xfId="1433"/>
    <cellStyle name="Percentuale 49 3 2" xfId="1434"/>
    <cellStyle name="Percentuale 49 4" xfId="1435"/>
    <cellStyle name="Percentuale 49 5" xfId="1436"/>
    <cellStyle name="Percentuale 5" xfId="394"/>
    <cellStyle name="Percentuale 5 2" xfId="1437"/>
    <cellStyle name="Percentuale 5 3" xfId="1438"/>
    <cellStyle name="Percentuale 5 3 2" xfId="1439"/>
    <cellStyle name="Percentuale 5 4" xfId="1440"/>
    <cellStyle name="Percentuale 5 5" xfId="1441"/>
    <cellStyle name="Percentuale 50" xfId="395"/>
    <cellStyle name="Percentuale 50 2" xfId="1442"/>
    <cellStyle name="Percentuale 50 3" xfId="1443"/>
    <cellStyle name="Percentuale 50 3 2" xfId="1444"/>
    <cellStyle name="Percentuale 50 4" xfId="1445"/>
    <cellStyle name="Percentuale 50 5" xfId="1446"/>
    <cellStyle name="Percentuale 51" xfId="396"/>
    <cellStyle name="Percentuale 51 2" xfId="1447"/>
    <cellStyle name="Percentuale 51 3" xfId="1448"/>
    <cellStyle name="Percentuale 51 3 2" xfId="1449"/>
    <cellStyle name="Percentuale 51 4" xfId="1450"/>
    <cellStyle name="Percentuale 51 5" xfId="1451"/>
    <cellStyle name="Percentuale 52" xfId="397"/>
    <cellStyle name="Percentuale 52 2" xfId="1452"/>
    <cellStyle name="Percentuale 52 3" xfId="1453"/>
    <cellStyle name="Percentuale 52 3 2" xfId="1454"/>
    <cellStyle name="Percentuale 52 4" xfId="1455"/>
    <cellStyle name="Percentuale 52 5" xfId="1456"/>
    <cellStyle name="Percentuale 53" xfId="398"/>
    <cellStyle name="Percentuale 53 2" xfId="1457"/>
    <cellStyle name="Percentuale 53 3" xfId="1458"/>
    <cellStyle name="Percentuale 53 3 2" xfId="1459"/>
    <cellStyle name="Percentuale 53 4" xfId="1460"/>
    <cellStyle name="Percentuale 53 5" xfId="1461"/>
    <cellStyle name="Percentuale 54" xfId="399"/>
    <cellStyle name="Percentuale 54 2" xfId="1462"/>
    <cellStyle name="Percentuale 54 3" xfId="1463"/>
    <cellStyle name="Percentuale 54 3 2" xfId="1464"/>
    <cellStyle name="Percentuale 54 4" xfId="1465"/>
    <cellStyle name="Percentuale 54 5" xfId="1466"/>
    <cellStyle name="Percentuale 55" xfId="400"/>
    <cellStyle name="Percentuale 55 2" xfId="1467"/>
    <cellStyle name="Percentuale 55 3" xfId="1468"/>
    <cellStyle name="Percentuale 55 3 2" xfId="1469"/>
    <cellStyle name="Percentuale 55 4" xfId="1470"/>
    <cellStyle name="Percentuale 55 5" xfId="1471"/>
    <cellStyle name="Percentuale 56" xfId="401"/>
    <cellStyle name="Percentuale 56 2" xfId="1472"/>
    <cellStyle name="Percentuale 56 3" xfId="1473"/>
    <cellStyle name="Percentuale 56 3 2" xfId="1474"/>
    <cellStyle name="Percentuale 56 4" xfId="1475"/>
    <cellStyle name="Percentuale 56 5" xfId="1476"/>
    <cellStyle name="Percentuale 57" xfId="402"/>
    <cellStyle name="Percentuale 57 2" xfId="1477"/>
    <cellStyle name="Percentuale 57 3" xfId="1478"/>
    <cellStyle name="Percentuale 57 3 2" xfId="1479"/>
    <cellStyle name="Percentuale 57 4" xfId="1480"/>
    <cellStyle name="Percentuale 57 5" xfId="1481"/>
    <cellStyle name="Percentuale 58" xfId="403"/>
    <cellStyle name="Percentuale 58 2" xfId="1482"/>
    <cellStyle name="Percentuale 58 3" xfId="1483"/>
    <cellStyle name="Percentuale 58 3 2" xfId="1484"/>
    <cellStyle name="Percentuale 58 4" xfId="1485"/>
    <cellStyle name="Percentuale 58 5" xfId="1486"/>
    <cellStyle name="Percentuale 59" xfId="404"/>
    <cellStyle name="Percentuale 59 2" xfId="1487"/>
    <cellStyle name="Percentuale 59 3" xfId="1488"/>
    <cellStyle name="Percentuale 59 3 2" xfId="1489"/>
    <cellStyle name="Percentuale 59 4" xfId="1490"/>
    <cellStyle name="Percentuale 59 5" xfId="1491"/>
    <cellStyle name="Percentuale 6" xfId="405"/>
    <cellStyle name="Percentuale 6 2" xfId="1492"/>
    <cellStyle name="Percentuale 6 3" xfId="1493"/>
    <cellStyle name="Percentuale 6 3 2" xfId="1494"/>
    <cellStyle name="Percentuale 6 4" xfId="1495"/>
    <cellStyle name="Percentuale 6 5" xfId="1496"/>
    <cellStyle name="Percentuale 60" xfId="406"/>
    <cellStyle name="Percentuale 60 2" xfId="1497"/>
    <cellStyle name="Percentuale 60 3" xfId="1498"/>
    <cellStyle name="Percentuale 60 3 2" xfId="1499"/>
    <cellStyle name="Percentuale 60 4" xfId="1500"/>
    <cellStyle name="Percentuale 60 5" xfId="1501"/>
    <cellStyle name="Percentuale 61" xfId="407"/>
    <cellStyle name="Percentuale 61 2" xfId="1502"/>
    <cellStyle name="Percentuale 61 3" xfId="1503"/>
    <cellStyle name="Percentuale 61 3 2" xfId="1504"/>
    <cellStyle name="Percentuale 61 4" xfId="1505"/>
    <cellStyle name="Percentuale 61 5" xfId="1506"/>
    <cellStyle name="Percentuale 62" xfId="408"/>
    <cellStyle name="Percentuale 63" xfId="409"/>
    <cellStyle name="Percentuale 64" xfId="410"/>
    <cellStyle name="Percentuale 65" xfId="411"/>
    <cellStyle name="Percentuale 66" xfId="412"/>
    <cellStyle name="Percentuale 67" xfId="413"/>
    <cellStyle name="Percentuale 68" xfId="414"/>
    <cellStyle name="Percentuale 68 2" xfId="1507"/>
    <cellStyle name="Percentuale 68 3" xfId="1508"/>
    <cellStyle name="Percentuale 68 3 2" xfId="1509"/>
    <cellStyle name="Percentuale 68 4" xfId="1510"/>
    <cellStyle name="Percentuale 68 5" xfId="1511"/>
    <cellStyle name="Percentuale 69" xfId="415"/>
    <cellStyle name="Percentuale 69 2" xfId="1512"/>
    <cellStyle name="Percentuale 69 3" xfId="1513"/>
    <cellStyle name="Percentuale 69 3 2" xfId="1514"/>
    <cellStyle name="Percentuale 69 4" xfId="1515"/>
    <cellStyle name="Percentuale 69 5" xfId="1516"/>
    <cellStyle name="Percentuale 7" xfId="416"/>
    <cellStyle name="Percentuale 7 2" xfId="1517"/>
    <cellStyle name="Percentuale 7 3" xfId="1518"/>
    <cellStyle name="Percentuale 7 3 2" xfId="1519"/>
    <cellStyle name="Percentuale 7 4" xfId="1520"/>
    <cellStyle name="Percentuale 7 5" xfId="1521"/>
    <cellStyle name="Percentuale 8" xfId="417"/>
    <cellStyle name="Percentuale 8 2" xfId="1522"/>
    <cellStyle name="Percentuale 8 3" xfId="1523"/>
    <cellStyle name="Percentuale 8 3 2" xfId="1524"/>
    <cellStyle name="Percentuale 8 4" xfId="1525"/>
    <cellStyle name="Percentuale 8 5" xfId="1526"/>
    <cellStyle name="Percentuale 9" xfId="418"/>
    <cellStyle name="Percentuale 9 2" xfId="1527"/>
    <cellStyle name="Percentuale 9 3" xfId="1528"/>
    <cellStyle name="Percentuale 9 3 2" xfId="1529"/>
    <cellStyle name="Percentuale 9 4" xfId="1530"/>
    <cellStyle name="Percentuale 9 5" xfId="1531"/>
    <cellStyle name="Procent 2" xfId="1532"/>
    <cellStyle name="Standard_Sce_D_Extraction" xfId="1533"/>
    <cellStyle name="Testo avviso" xfId="419"/>
    <cellStyle name="Testo descrittivo" xfId="420"/>
    <cellStyle name="Titolo" xfId="421"/>
    <cellStyle name="Titolo 1" xfId="422"/>
    <cellStyle name="Titolo 2" xfId="423"/>
    <cellStyle name="Titolo 3" xfId="424"/>
    <cellStyle name="Titolo 4" xfId="425"/>
    <cellStyle name="Totale" xfId="426"/>
    <cellStyle name="Totale 2" xfId="430"/>
    <cellStyle name="Valore non valido" xfId="427"/>
    <cellStyle name="Valore valido" xfId="428"/>
    <cellStyle name="Обычный_CRF2002 (1)" xfId="1534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35</xdr:row>
      <xdr:rowOff>171449</xdr:rowOff>
    </xdr:from>
    <xdr:to>
      <xdr:col>4</xdr:col>
      <xdr:colOff>590550</xdr:colOff>
      <xdr:row>42</xdr:row>
      <xdr:rowOff>9524</xdr:rowOff>
    </xdr:to>
    <xdr:sp macro="" textlink="">
      <xdr:nvSpPr>
        <xdr:cNvPr id="2" name="TextBox 1"/>
        <xdr:cNvSpPr txBox="1"/>
      </xdr:nvSpPr>
      <xdr:spPr>
        <a:xfrm>
          <a:off x="1209675" y="6867524"/>
          <a:ext cx="1819275" cy="1171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200" b="1">
              <a:latin typeface="Times New Roman" panose="02020603050405020304" pitchFamily="18" charset="0"/>
              <a:cs typeface="Times New Roman" panose="02020603050405020304" pitchFamily="18" charset="0"/>
            </a:rPr>
            <a:t>AF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is availability factor</a:t>
          </a:r>
        </a:p>
        <a:p>
          <a:endParaRPr lang="da-DK" sz="12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da-DK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FX</a:t>
          </a:r>
          <a:r>
            <a:rPr lang="da-DK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means that availability factor is fixed to values specified in columns F and G</a:t>
          </a:r>
          <a:endParaRPr lang="da-DK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19050</xdr:colOff>
      <xdr:row>19</xdr:row>
      <xdr:rowOff>1</xdr:rowOff>
    </xdr:from>
    <xdr:to>
      <xdr:col>17</xdr:col>
      <xdr:colOff>581025</xdr:colOff>
      <xdr:row>43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725025" y="3648076"/>
              <a:ext cx="4610100" cy="4752974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Fixed </a:t>
              </a:r>
              <a:r>
                <a:rPr lang="da-DK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AF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used to scale the "heat production" from heat savings with heat degree days without DHW (Domestic hot water).</a:t>
              </a:r>
            </a:p>
            <a:p>
              <a:r>
                <a:rPr lang="da-DK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AF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copied from Timeslice_feeder (column AM).</a:t>
              </a: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Heat demand in Timeslice_feeder originates from RAMSES. After taking out heating demand for DHW from this demand, the remaining heating demand is used to scale heat savings.</a:t>
              </a: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Source for curves for both heat savings and heat demand is RAMSES.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GB" sz="1200" b="0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sSubPr>
                    <m:e>
                      <m:r>
                        <a:rPr lang="en-GB" sz="1200" b="0" i="1" baseline="0">
                          <a:latin typeface="Cambria Math"/>
                          <a:cs typeface="Times New Roman" panose="02020603050405020304" pitchFamily="18" charset="0"/>
                        </a:rPr>
                        <m:t>𝐴𝐹</m:t>
                      </m:r>
                    </m:e>
                    <m:sub>
                      <m:r>
                        <a:rPr lang="en-GB" sz="1200" b="0" i="1" baseline="0">
                          <a:latin typeface="Cambria Math"/>
                          <a:cs typeface="Times New Roman" panose="02020603050405020304" pitchFamily="18" charset="0"/>
                        </a:rPr>
                        <m:t>𝑖</m:t>
                      </m:r>
                    </m:sub>
                  </m:sSub>
                  <m:r>
                    <a:rPr lang="en-GB" sz="1200" b="0" i="1" baseline="0">
                      <a:latin typeface="Cambria Math"/>
                      <a:cs typeface="Times New Roman" panose="02020603050405020304" pitchFamily="18" charset="0"/>
                    </a:rPr>
                    <m:t>=</m:t>
                  </m:r>
                  <m:f>
                    <m:fPr>
                      <m:ctrlPr>
                        <a:rPr lang="da-DK" sz="1200" b="0" i="1" baseline="0">
                          <a:latin typeface="Cambria Math" panose="02040503050406030204" pitchFamily="18" charset="0"/>
                          <a:cs typeface="Times New Roman" panose="020206030504050203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𝐸</m:t>
                          </m:r>
                        </m:e>
                        <m:sub>
                          <m: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𝑡</m:t>
                          </m:r>
                        </m:e>
                        <m:sub>
                          <m: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den>
                  </m:f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;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GB" sz="12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  <m:nary>
                    <m:naryPr>
                      <m:chr m:val="∑"/>
                      <m:supHide m:val="on"/>
                      <m:ctrlP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7"/>
                        </m:rP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  <m: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∈</m:t>
                      </m:r>
                      <m:r>
                        <a:rPr lang="en-GB" sz="12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𝑖</m:t>
                      </m:r>
                    </m:sub>
                    <m:sup/>
                    <m:e>
                      <m:sSub>
                        <m:sSubPr>
                          <m:ctrlP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𝐸</m:t>
                          </m:r>
                        </m:e>
                        <m:sub>
                          <m:r>
                            <a:rPr lang="en-GB" sz="12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𝑡</m:t>
                          </m:r>
                        </m:sub>
                      </m:sSub>
                    </m:e>
                  </m:nary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,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where the parameters have the following meaning:</a:t>
              </a: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𝐴𝐹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Availability fcator in time-slice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Relative share of heat savings </a:t>
              </a:r>
              <a:r>
                <a:rPr lang="da-DK" sz="1200" b="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 time-slice </a:t>
              </a:r>
              <a:r>
                <a:rPr lang="da-DK" sz="1200" b="0" i="1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</a:t>
              </a:r>
              <a:r>
                <a:rPr lang="da-DK" sz="1200" b="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Relative length of time-slice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𝐸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Relative share of heat savings in hour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For each time-slice the activity is calculated as: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𝐴𝐶𝑇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14:m>
                <m:oMath xmlns:m="http://schemas.openxmlformats.org/officeDocument/2006/math">
                  <m:r>
                    <a:rPr lang="en-GB" sz="1200" b="0" i="1" baseline="0">
                      <a:latin typeface="Cambria Math"/>
                      <a:cs typeface="Times New Roman" panose="02020603050405020304" pitchFamily="18" charset="0"/>
                    </a:rPr>
                    <m:t>𝐶𝐴𝑃</m:t>
                  </m:r>
                  <m:r>
                    <a:rPr lang="en-GB" sz="1200" b="0" i="1" baseline="0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∙</m:t>
                  </m:r>
                  <m:r>
                    <a:rPr lang="en-GB" sz="1200" b="0" i="1" baseline="0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𝐶𝐴𝑃</m:t>
                  </m:r>
                  <m:r>
                    <a:rPr lang="en-GB" sz="1200" b="0" i="1" baseline="0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2</m:t>
                  </m:r>
                  <m:r>
                    <a:rPr lang="en-GB" sz="1200" b="0" i="1" baseline="0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𝐴𝐶𝑇</m:t>
                  </m:r>
                  <m:r>
                    <a:rPr lang="en-GB" sz="1200" b="0" i="1" baseline="0">
                      <a:latin typeface="Cambria Math"/>
                      <a:ea typeface="Cambria Math"/>
                      <a:cs typeface="Times New Roman" panose="02020603050405020304" pitchFamily="18" charset="0"/>
                    </a:rPr>
                    <m:t>∙</m:t>
                  </m:r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𝐴𝐹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,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the parameters have the following meaning:</a:t>
              </a:r>
              <a:endParaRPr lang="da-DK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CAP - Capacity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CAP2ACT - Factor which is converting from capacity to acitivity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𝐴𝐶𝑇</m:t>
                      </m:r>
                    </m:e>
                    <m:sub>
                      <m:r>
                        <a:rPr lang="en-GB" sz="1100" b="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Activity in time-slice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725025" y="3648076"/>
              <a:ext cx="4610100" cy="4752974"/>
            </a:xfrm>
            <a:prstGeom prst="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da-DK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Fixed </a:t>
              </a:r>
              <a:r>
                <a:rPr lang="da-DK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AF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used to scale the "heat production" from heat savings with heat degree days without DHW (Domestic hot water).</a:t>
              </a:r>
            </a:p>
            <a:p>
              <a:r>
                <a:rPr lang="da-DK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AF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is copied from Timeslice_feeder (column AM).</a:t>
              </a: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Heat demand in Timeslice_feeder originates from RAMSES. After taking out heating demand for DHW from this demand, the remaining heating demand is used to scale heat savings.</a:t>
              </a: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Source for curves for both heat savings and heat demand is RAMSES.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en-GB" sz="1200" b="0" i="0" baseline="0">
                  <a:latin typeface="Cambria Math"/>
                  <a:cs typeface="Times New Roman" panose="02020603050405020304" pitchFamily="18" charset="0"/>
                </a:rPr>
                <a:t>〖𝐴𝐹〗_𝑖=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𝐸_𝑖</a:t>
              </a:r>
              <a:r>
                <a:rPr lang="da-DK" sz="12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𝑡_𝑖 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; 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𝐸_𝑖=∑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_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(𝑡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∈𝑖</a:t>
              </a:r>
              <a:r>
                <a:rPr lang="en-GB" sz="12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)▒𝐸_𝑡 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,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where the parameters have the following meaning:</a:t>
              </a: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〖𝐴𝐹〗_𝑖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Availability fcator in time-slice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𝐸_𝑖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Relative share of heat savings </a:t>
              </a:r>
              <a:r>
                <a:rPr lang="da-DK" sz="1200" b="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in time-slice </a:t>
              </a:r>
              <a:r>
                <a:rPr lang="da-DK" sz="1200" b="0" i="1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i</a:t>
              </a:r>
              <a:r>
                <a:rPr lang="da-DK" sz="1200" b="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 </a:t>
              </a:r>
            </a:p>
            <a:p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𝑡_𝑖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Relative length of time-slice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</a:p>
            <a:p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𝐸_𝑡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Relative share of heat savings in hour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t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For each time-slice the activity is calculated as:</a:t>
              </a:r>
            </a:p>
            <a:p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〖𝐴𝐶𝑇〗_𝑖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=</a:t>
              </a:r>
              <a:r>
                <a:rPr lang="en-GB" sz="1200" b="0" i="0" baseline="0">
                  <a:latin typeface="Cambria Math"/>
                  <a:cs typeface="Times New Roman" panose="02020603050405020304" pitchFamily="18" charset="0"/>
                </a:rPr>
                <a:t>𝐶𝐴𝑃</a:t>
              </a:r>
              <a:r>
                <a:rPr lang="en-GB" sz="1200" b="0" i="0" baseline="0">
                  <a:latin typeface="Cambria Math"/>
                  <a:ea typeface="Cambria Math"/>
                  <a:cs typeface="Times New Roman" panose="02020603050405020304" pitchFamily="18" charset="0"/>
                </a:rPr>
                <a:t>∙𝐶𝐴𝑃2𝐴𝐶𝑇∙</a:t>
              </a:r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〖𝐴𝐹〗_𝑖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,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where the parameters have the following meaning:</a:t>
              </a:r>
              <a:endParaRPr lang="da-DK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CAP - Capacity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CAP2ACT - Factor which is converting from capacity to acitivity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〖𝐴𝐶𝑇〗_𝑖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- Activity in time-slice </a:t>
              </a:r>
              <a:r>
                <a:rPr lang="da-DK" sz="1200" b="0" i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i</a:t>
              </a:r>
              <a:r>
                <a:rPr lang="da-DK" sz="1200" b="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da-DK" sz="1200" b="0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3838573</xdr:colOff>
      <xdr:row>8</xdr:row>
      <xdr:rowOff>0</xdr:rowOff>
    </xdr:from>
    <xdr:to>
      <xdr:col>12</xdr:col>
      <xdr:colOff>1419224</xdr:colOff>
      <xdr:row>10</xdr:row>
      <xdr:rowOff>104775</xdr:rowOff>
    </xdr:to>
    <xdr:sp macro="" textlink="">
      <xdr:nvSpPr>
        <xdr:cNvPr id="3" name="TextBox 2"/>
        <xdr:cNvSpPr txBox="1"/>
      </xdr:nvSpPr>
      <xdr:spPr>
        <a:xfrm>
          <a:off x="9420223" y="153352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1 (PJ)</a:t>
          </a:r>
        </a:p>
      </xdr:txBody>
    </xdr:sp>
    <xdr:clientData/>
  </xdr:twoCellAnchor>
  <xdr:twoCellAnchor>
    <xdr:from>
      <xdr:col>11</xdr:col>
      <xdr:colOff>3838573</xdr:colOff>
      <xdr:row>21</xdr:row>
      <xdr:rowOff>9525</xdr:rowOff>
    </xdr:from>
    <xdr:to>
      <xdr:col>12</xdr:col>
      <xdr:colOff>1362074</xdr:colOff>
      <xdr:row>24</xdr:row>
      <xdr:rowOff>57150</xdr:rowOff>
    </xdr:to>
    <xdr:sp macro="" textlink="">
      <xdr:nvSpPr>
        <xdr:cNvPr id="4" name="TextBox 3"/>
        <xdr:cNvSpPr txBox="1"/>
      </xdr:nvSpPr>
      <xdr:spPr>
        <a:xfrm>
          <a:off x="9420223" y="401955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1 (MDKK/PJ)</a:t>
          </a:r>
        </a:p>
      </xdr:txBody>
    </xdr:sp>
    <xdr:clientData/>
  </xdr:twoCellAnchor>
  <xdr:twoCellAnchor>
    <xdr:from>
      <xdr:col>11</xdr:col>
      <xdr:colOff>3848098</xdr:colOff>
      <xdr:row>31</xdr:row>
      <xdr:rowOff>123825</xdr:rowOff>
    </xdr:from>
    <xdr:to>
      <xdr:col>14</xdr:col>
      <xdr:colOff>561975</xdr:colOff>
      <xdr:row>39</xdr:row>
      <xdr:rowOff>180975</xdr:rowOff>
    </xdr:to>
    <xdr:sp macro="" textlink="">
      <xdr:nvSpPr>
        <xdr:cNvPr id="5" name="TextBox 4"/>
        <xdr:cNvSpPr txBox="1"/>
      </xdr:nvSpPr>
      <xdr:spPr>
        <a:xfrm>
          <a:off x="9429748" y="60388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1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11</xdr:col>
      <xdr:colOff>3857623</xdr:colOff>
      <xdr:row>44</xdr:row>
      <xdr:rowOff>171450</xdr:rowOff>
    </xdr:from>
    <xdr:to>
      <xdr:col>12</xdr:col>
      <xdr:colOff>1438274</xdr:colOff>
      <xdr:row>47</xdr:row>
      <xdr:rowOff>85725</xdr:rowOff>
    </xdr:to>
    <xdr:sp macro="" textlink="">
      <xdr:nvSpPr>
        <xdr:cNvPr id="6" name="TextBox 5"/>
        <xdr:cNvSpPr txBox="1"/>
      </xdr:nvSpPr>
      <xdr:spPr>
        <a:xfrm>
          <a:off x="9439273" y="85629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 2 (PJ)</a:t>
          </a:r>
        </a:p>
      </xdr:txBody>
    </xdr:sp>
    <xdr:clientData/>
  </xdr:twoCellAnchor>
  <xdr:twoCellAnchor>
    <xdr:from>
      <xdr:col>11</xdr:col>
      <xdr:colOff>3857623</xdr:colOff>
      <xdr:row>57</xdr:row>
      <xdr:rowOff>180975</xdr:rowOff>
    </xdr:from>
    <xdr:to>
      <xdr:col>12</xdr:col>
      <xdr:colOff>1381124</xdr:colOff>
      <xdr:row>61</xdr:row>
      <xdr:rowOff>38100</xdr:rowOff>
    </xdr:to>
    <xdr:sp macro="" textlink="">
      <xdr:nvSpPr>
        <xdr:cNvPr id="7" name="TextBox 6"/>
        <xdr:cNvSpPr txBox="1"/>
      </xdr:nvSpPr>
      <xdr:spPr>
        <a:xfrm>
          <a:off x="9439273" y="110490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2 (MDKK/PJ)</a:t>
          </a:r>
        </a:p>
      </xdr:txBody>
    </xdr:sp>
    <xdr:clientData/>
  </xdr:twoCellAnchor>
  <xdr:twoCellAnchor>
    <xdr:from>
      <xdr:col>12</xdr:col>
      <xdr:colOff>9523</xdr:colOff>
      <xdr:row>83</xdr:row>
      <xdr:rowOff>57150</xdr:rowOff>
    </xdr:from>
    <xdr:to>
      <xdr:col>12</xdr:col>
      <xdr:colOff>1447799</xdr:colOff>
      <xdr:row>85</xdr:row>
      <xdr:rowOff>161925</xdr:rowOff>
    </xdr:to>
    <xdr:sp macro="" textlink="">
      <xdr:nvSpPr>
        <xdr:cNvPr id="8" name="TextBox 7"/>
        <xdr:cNvSpPr txBox="1"/>
      </xdr:nvSpPr>
      <xdr:spPr>
        <a:xfrm>
          <a:off x="9448798" y="15878175"/>
          <a:ext cx="1438276" cy="4857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Size of the step</a:t>
          </a:r>
          <a:r>
            <a:rPr lang="da-DK" sz="1100" baseline="0"/>
            <a:t> 3</a:t>
          </a:r>
          <a:r>
            <a:rPr lang="da-DK" sz="1100"/>
            <a:t> (PJ)</a:t>
          </a:r>
        </a:p>
      </xdr:txBody>
    </xdr:sp>
    <xdr:clientData/>
  </xdr:twoCellAnchor>
  <xdr:twoCellAnchor>
    <xdr:from>
      <xdr:col>12</xdr:col>
      <xdr:colOff>9523</xdr:colOff>
      <xdr:row>96</xdr:row>
      <xdr:rowOff>66675</xdr:rowOff>
    </xdr:from>
    <xdr:to>
      <xdr:col>12</xdr:col>
      <xdr:colOff>1390649</xdr:colOff>
      <xdr:row>99</xdr:row>
      <xdr:rowOff>114300</xdr:rowOff>
    </xdr:to>
    <xdr:sp macro="" textlink="">
      <xdr:nvSpPr>
        <xdr:cNvPr id="9" name="TextBox 8"/>
        <xdr:cNvSpPr txBox="1"/>
      </xdr:nvSpPr>
      <xdr:spPr>
        <a:xfrm>
          <a:off x="9448798" y="18364200"/>
          <a:ext cx="1381126" cy="6191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a-DK" sz="1100"/>
            <a:t>Invetsment costs of step 3 (MDKK/PJ)</a:t>
          </a:r>
        </a:p>
      </xdr:txBody>
    </xdr:sp>
    <xdr:clientData/>
  </xdr:twoCellAnchor>
  <xdr:twoCellAnchor>
    <xdr:from>
      <xdr:col>11</xdr:col>
      <xdr:colOff>3838575</xdr:colOff>
      <xdr:row>68</xdr:row>
      <xdr:rowOff>9525</xdr:rowOff>
    </xdr:from>
    <xdr:to>
      <xdr:col>14</xdr:col>
      <xdr:colOff>552452</xdr:colOff>
      <xdr:row>76</xdr:row>
      <xdr:rowOff>66675</xdr:rowOff>
    </xdr:to>
    <xdr:sp macro="" textlink="">
      <xdr:nvSpPr>
        <xdr:cNvPr id="10" name="TextBox 9"/>
        <xdr:cNvSpPr txBox="1"/>
      </xdr:nvSpPr>
      <xdr:spPr>
        <a:xfrm>
          <a:off x="9420225" y="1297305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  <xdr:twoCellAnchor>
    <xdr:from>
      <xdr:col>11</xdr:col>
      <xdr:colOff>3848100</xdr:colOff>
      <xdr:row>105</xdr:row>
      <xdr:rowOff>104775</xdr:rowOff>
    </xdr:from>
    <xdr:to>
      <xdr:col>14</xdr:col>
      <xdr:colOff>561977</xdr:colOff>
      <xdr:row>113</xdr:row>
      <xdr:rowOff>161925</xdr:rowOff>
    </xdr:to>
    <xdr:sp macro="" textlink="">
      <xdr:nvSpPr>
        <xdr:cNvPr id="11" name="TextBox 10"/>
        <xdr:cNvSpPr txBox="1"/>
      </xdr:nvSpPr>
      <xdr:spPr>
        <a:xfrm>
          <a:off x="9429750" y="20116800"/>
          <a:ext cx="3152777" cy="15811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da-DK" sz="1100"/>
            <a:t>Economic lifetime of step 2 (years).</a:t>
          </a:r>
        </a:p>
        <a:p>
          <a:pPr algn="l"/>
          <a:r>
            <a:rPr lang="da-DK" sz="1100"/>
            <a:t> </a:t>
          </a:r>
        </a:p>
        <a:p>
          <a:pPr algn="l"/>
          <a:r>
            <a:rPr lang="da-DK" sz="1100"/>
            <a:t>Technical lifetime is</a:t>
          </a:r>
          <a:r>
            <a:rPr lang="da-DK" sz="1100" baseline="0"/>
            <a:t> the period over which investments are annuitised  inside TIMES-DK. Technical lifetime is defined in column K9:K20 in the SubRes_HOU_HeatSav file. Technical lifetime  is a time period after which the process (in this case heat saving measure) is decomissioned.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6"/>
  <sheetViews>
    <sheetView workbookViewId="0">
      <selection activeCell="E17" sqref="E17"/>
    </sheetView>
  </sheetViews>
  <sheetFormatPr defaultColWidth="9.140625" defaultRowHeight="15" x14ac:dyDescent="0.25"/>
  <cols>
    <col min="1" max="1" width="11.5703125" style="108" customWidth="1"/>
    <col min="2" max="2" width="15.7109375" style="108" customWidth="1"/>
    <col min="3" max="3" width="13.85546875" style="108" customWidth="1"/>
    <col min="4" max="4" width="19.85546875" style="108" customWidth="1"/>
    <col min="5" max="5" width="60.28515625" style="108" customWidth="1"/>
    <col min="6" max="16384" width="9.140625" style="108"/>
  </cols>
  <sheetData>
    <row r="3" spans="1:5" x14ac:dyDescent="0.25">
      <c r="A3" s="121" t="s">
        <v>83</v>
      </c>
      <c r="B3" s="121" t="s">
        <v>84</v>
      </c>
      <c r="C3" s="121" t="s">
        <v>85</v>
      </c>
      <c r="D3" s="121" t="s">
        <v>86</v>
      </c>
      <c r="E3" s="121" t="s">
        <v>87</v>
      </c>
    </row>
    <row r="4" spans="1:5" x14ac:dyDescent="0.25">
      <c r="A4" s="122">
        <v>42909</v>
      </c>
      <c r="B4" s="164" t="s">
        <v>232</v>
      </c>
      <c r="C4" s="121"/>
      <c r="D4" s="121"/>
      <c r="E4" s="164" t="s">
        <v>233</v>
      </c>
    </row>
    <row r="5" spans="1:5" x14ac:dyDescent="0.25">
      <c r="A5" s="122">
        <v>42544</v>
      </c>
      <c r="B5" s="164" t="s">
        <v>232</v>
      </c>
      <c r="C5" s="164"/>
      <c r="D5" s="164"/>
      <c r="E5" s="164" t="s">
        <v>102</v>
      </c>
    </row>
    <row r="6" spans="1:5" s="123" customFormat="1" x14ac:dyDescent="0.25">
      <c r="A6" s="122">
        <v>42264</v>
      </c>
      <c r="B6" s="123" t="s">
        <v>88</v>
      </c>
      <c r="C6" s="123" t="s">
        <v>89</v>
      </c>
      <c r="D6" s="123" t="e">
        <f>ADDRESS(ROW(#REF!),COLUMN(#REF!),4,1)&amp;":"&amp;ADDRESS(ROW(#REF!),COLUMN(#REF!),4,1)</f>
        <v>#REF!</v>
      </c>
      <c r="E6" s="123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A39" sqref="A39"/>
    </sheetView>
  </sheetViews>
  <sheetFormatPr defaultRowHeight="12.75" x14ac:dyDescent="0.2"/>
  <cols>
    <col min="1" max="1" width="9.140625" style="314"/>
    <col min="2" max="2" width="24" style="314" bestFit="1" customWidth="1"/>
    <col min="3" max="3" width="138.42578125" style="314" customWidth="1"/>
    <col min="4" max="16384" width="9.140625" style="314"/>
  </cols>
  <sheetData>
    <row r="1" spans="2:3" ht="18.75" x14ac:dyDescent="0.3">
      <c r="B1" s="313" t="s">
        <v>235</v>
      </c>
    </row>
    <row r="3" spans="2:3" ht="15" x14ac:dyDescent="0.25">
      <c r="B3" s="315" t="s">
        <v>236</v>
      </c>
      <c r="C3" s="314" t="s">
        <v>237</v>
      </c>
    </row>
    <row r="4" spans="2:3" ht="15" x14ac:dyDescent="0.25">
      <c r="B4" s="315" t="s">
        <v>238</v>
      </c>
    </row>
    <row r="5" spans="2:3" ht="15" x14ac:dyDescent="0.25">
      <c r="B5" s="315"/>
    </row>
    <row r="6" spans="2:3" ht="15" x14ac:dyDescent="0.25">
      <c r="B6" s="315" t="s">
        <v>239</v>
      </c>
      <c r="C6" s="314" t="s">
        <v>240</v>
      </c>
    </row>
    <row r="7" spans="2:3" ht="15" x14ac:dyDescent="0.25">
      <c r="B7" s="315"/>
    </row>
    <row r="8" spans="2:3" ht="15" x14ac:dyDescent="0.25">
      <c r="B8" s="316" t="s">
        <v>241</v>
      </c>
    </row>
    <row r="9" spans="2:3" ht="15" x14ac:dyDescent="0.25">
      <c r="B9" s="315"/>
    </row>
    <row r="10" spans="2:3" ht="15" x14ac:dyDescent="0.25">
      <c r="B10" s="317" t="s">
        <v>242</v>
      </c>
      <c r="C10" s="318" t="s">
        <v>243</v>
      </c>
    </row>
    <row r="11" spans="2:3" ht="15" x14ac:dyDescent="0.25">
      <c r="B11" s="317" t="s">
        <v>244</v>
      </c>
      <c r="C11" s="318" t="s">
        <v>245</v>
      </c>
    </row>
    <row r="12" spans="2:3" ht="15" x14ac:dyDescent="0.25">
      <c r="B12" s="319" t="s">
        <v>246</v>
      </c>
      <c r="C12" s="318" t="s">
        <v>247</v>
      </c>
    </row>
  </sheetData>
  <conditionalFormatting sqref="C3">
    <cfRule type="cellIs" dxfId="2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37"/>
  <sheetViews>
    <sheetView zoomScale="70" zoomScaleNormal="70" workbookViewId="0">
      <selection activeCell="M1" sqref="M1"/>
    </sheetView>
  </sheetViews>
  <sheetFormatPr defaultColWidth="9.140625" defaultRowHeight="15" x14ac:dyDescent="0.25"/>
  <cols>
    <col min="1" max="10" width="9.140625" style="108"/>
    <col min="11" max="11" width="11.140625" style="108" bestFit="1" customWidth="1"/>
    <col min="12" max="12" width="11.140625" style="108" customWidth="1"/>
    <col min="13" max="13" width="13.5703125" style="108" bestFit="1" customWidth="1"/>
    <col min="14" max="15" width="9.140625" style="108"/>
    <col min="16" max="16" width="21.42578125" style="108" bestFit="1" customWidth="1"/>
    <col min="17" max="17" width="21" style="108" customWidth="1"/>
    <col min="18" max="19" width="9.140625" style="108"/>
    <col min="20" max="20" width="10.28515625" style="108" customWidth="1"/>
    <col min="21" max="22" width="9" style="108" customWidth="1"/>
    <col min="23" max="16384" width="9.140625" style="108"/>
  </cols>
  <sheetData>
    <row r="1" spans="1:27" x14ac:dyDescent="0.25">
      <c r="A1" s="108" t="s">
        <v>53</v>
      </c>
    </row>
    <row r="2" spans="1:27" x14ac:dyDescent="0.25">
      <c r="B2" s="146" t="s">
        <v>234</v>
      </c>
      <c r="C2" s="129"/>
      <c r="D2" s="312" t="s">
        <v>248</v>
      </c>
      <c r="E2" s="129"/>
      <c r="F2" s="129"/>
      <c r="G2" s="129"/>
      <c r="H2" s="129"/>
      <c r="I2" s="129"/>
      <c r="J2" s="129"/>
      <c r="K2" s="145"/>
      <c r="L2" s="145"/>
      <c r="M2" s="129"/>
      <c r="T2" s="5"/>
      <c r="U2" s="5"/>
      <c r="V2" s="5"/>
      <c r="W2" s="5"/>
      <c r="X2" s="5"/>
      <c r="Y2" s="5"/>
      <c r="Z2" s="5"/>
      <c r="AA2" s="5"/>
    </row>
    <row r="3" spans="1:27" ht="15.75" thickBot="1" x14ac:dyDescent="0.3">
      <c r="B3" s="144" t="s">
        <v>6</v>
      </c>
      <c r="C3" s="144" t="s">
        <v>7</v>
      </c>
      <c r="D3" s="144" t="s">
        <v>8</v>
      </c>
      <c r="E3" s="144" t="s">
        <v>9</v>
      </c>
      <c r="F3" s="143" t="s">
        <v>98</v>
      </c>
      <c r="G3" s="143" t="s">
        <v>99</v>
      </c>
      <c r="H3" s="143" t="s">
        <v>100</v>
      </c>
      <c r="I3" s="143" t="s">
        <v>101</v>
      </c>
      <c r="J3" s="142" t="s">
        <v>12</v>
      </c>
      <c r="K3" s="142" t="s">
        <v>13</v>
      </c>
      <c r="T3" s="155"/>
      <c r="U3" s="155"/>
      <c r="V3" s="5"/>
      <c r="W3" s="5"/>
      <c r="X3" s="5"/>
      <c r="Y3" s="5"/>
      <c r="Z3" s="5"/>
      <c r="AA3" s="5"/>
    </row>
    <row r="4" spans="1:27" x14ac:dyDescent="0.25">
      <c r="B4" s="131" t="s">
        <v>14</v>
      </c>
      <c r="C4" s="129" t="s">
        <v>15</v>
      </c>
      <c r="D4" s="129" t="s">
        <v>16</v>
      </c>
      <c r="E4" s="129"/>
      <c r="F4" s="153">
        <v>1.1957880652806421</v>
      </c>
      <c r="G4" s="127">
        <f t="shared" ref="G4:I35" si="0">F4</f>
        <v>1.1957880652806421</v>
      </c>
      <c r="H4" s="127">
        <f t="shared" si="0"/>
        <v>1.1957880652806421</v>
      </c>
      <c r="I4" s="127">
        <f t="shared" si="0"/>
        <v>1.1957880652806421</v>
      </c>
      <c r="J4" s="129"/>
      <c r="K4" s="125" t="s">
        <v>182</v>
      </c>
      <c r="L4" s="125"/>
      <c r="M4" s="124" t="s">
        <v>51</v>
      </c>
      <c r="T4" s="157"/>
      <c r="U4" s="158"/>
      <c r="V4" s="159"/>
      <c r="W4" s="160"/>
      <c r="X4" s="5"/>
      <c r="Y4" s="5"/>
      <c r="Z4" s="5"/>
      <c r="AA4" s="5"/>
    </row>
    <row r="5" spans="1:27" x14ac:dyDescent="0.25">
      <c r="B5" s="130" t="s">
        <v>18</v>
      </c>
      <c r="C5" s="129" t="s">
        <v>15</v>
      </c>
      <c r="D5" s="129" t="s">
        <v>16</v>
      </c>
      <c r="E5" s="129"/>
      <c r="F5" s="153">
        <v>1.0866752990478192</v>
      </c>
      <c r="G5" s="127">
        <f t="shared" si="0"/>
        <v>1.0866752990478192</v>
      </c>
      <c r="H5" s="127">
        <f t="shared" si="0"/>
        <v>1.0866752990478192</v>
      </c>
      <c r="I5" s="127">
        <f t="shared" si="0"/>
        <v>1.0866752990478192</v>
      </c>
      <c r="J5" s="129"/>
      <c r="K5" s="125" t="s">
        <v>182</v>
      </c>
      <c r="L5" s="125"/>
      <c r="M5" s="124" t="s">
        <v>51</v>
      </c>
      <c r="T5" s="157"/>
      <c r="U5" s="158"/>
      <c r="V5" s="159"/>
      <c r="W5" s="160"/>
      <c r="X5" s="5"/>
      <c r="Y5" s="5"/>
      <c r="Z5" s="5"/>
      <c r="AA5" s="5"/>
    </row>
    <row r="6" spans="1:27" x14ac:dyDescent="0.25">
      <c r="B6" s="130" t="s">
        <v>17</v>
      </c>
      <c r="C6" s="129" t="s">
        <v>15</v>
      </c>
      <c r="D6" s="129" t="s">
        <v>16</v>
      </c>
      <c r="E6" s="129"/>
      <c r="F6" s="153">
        <v>1.1047878474003727</v>
      </c>
      <c r="G6" s="127">
        <f t="shared" si="0"/>
        <v>1.1047878474003727</v>
      </c>
      <c r="H6" s="127">
        <f t="shared" si="0"/>
        <v>1.1047878474003727</v>
      </c>
      <c r="I6" s="127">
        <f t="shared" si="0"/>
        <v>1.1047878474003727</v>
      </c>
      <c r="J6" s="129"/>
      <c r="K6" s="125" t="s">
        <v>182</v>
      </c>
      <c r="L6" s="125"/>
      <c r="M6" s="124" t="s">
        <v>51</v>
      </c>
      <c r="T6" s="157"/>
      <c r="U6" s="158"/>
      <c r="V6" s="159"/>
      <c r="W6" s="160"/>
      <c r="X6" s="5"/>
      <c r="Y6" s="5"/>
      <c r="Z6" s="5"/>
      <c r="AA6" s="5"/>
    </row>
    <row r="7" spans="1:27" x14ac:dyDescent="0.25">
      <c r="B7" s="128" t="s">
        <v>19</v>
      </c>
      <c r="C7" s="129" t="s">
        <v>15</v>
      </c>
      <c r="D7" s="129" t="s">
        <v>16</v>
      </c>
      <c r="E7" s="129"/>
      <c r="F7" s="153">
        <v>1.2107795818066382</v>
      </c>
      <c r="G7" s="127">
        <f t="shared" si="0"/>
        <v>1.2107795818066382</v>
      </c>
      <c r="H7" s="127">
        <f t="shared" si="0"/>
        <v>1.2107795818066382</v>
      </c>
      <c r="I7" s="127">
        <f t="shared" si="0"/>
        <v>1.2107795818066382</v>
      </c>
      <c r="J7" s="129"/>
      <c r="K7" s="125" t="s">
        <v>182</v>
      </c>
      <c r="L7" s="125"/>
      <c r="M7" s="124" t="s">
        <v>51</v>
      </c>
      <c r="T7" s="157"/>
      <c r="U7" s="158"/>
      <c r="V7" s="159"/>
      <c r="W7" s="160"/>
      <c r="X7" s="5"/>
      <c r="Y7" s="5"/>
      <c r="Z7" s="5"/>
      <c r="AA7" s="5"/>
    </row>
    <row r="8" spans="1:27" ht="15.75" thickBot="1" x14ac:dyDescent="0.3">
      <c r="B8" s="131" t="s">
        <v>20</v>
      </c>
      <c r="C8" s="129" t="s">
        <v>15</v>
      </c>
      <c r="D8" s="129" t="s">
        <v>16</v>
      </c>
      <c r="E8" s="129"/>
      <c r="F8" s="153">
        <v>0.90140314727161952</v>
      </c>
      <c r="G8" s="127">
        <f t="shared" si="0"/>
        <v>0.90140314727161952</v>
      </c>
      <c r="H8" s="127">
        <f t="shared" si="0"/>
        <v>0.90140314727161952</v>
      </c>
      <c r="I8" s="127">
        <f t="shared" si="0"/>
        <v>0.90140314727161952</v>
      </c>
      <c r="J8" s="129"/>
      <c r="K8" s="125" t="s">
        <v>182</v>
      </c>
      <c r="L8" s="125"/>
      <c r="M8" s="124" t="s">
        <v>51</v>
      </c>
      <c r="T8" s="157"/>
      <c r="U8" s="158"/>
      <c r="V8" s="159"/>
      <c r="W8" s="160"/>
      <c r="X8" s="5"/>
      <c r="Y8" s="5"/>
      <c r="Z8" s="5"/>
      <c r="AA8" s="5"/>
    </row>
    <row r="9" spans="1:27" x14ac:dyDescent="0.25">
      <c r="B9" s="130" t="s">
        <v>22</v>
      </c>
      <c r="C9" s="129" t="s">
        <v>15</v>
      </c>
      <c r="D9" s="129" t="s">
        <v>16</v>
      </c>
      <c r="E9" s="129"/>
      <c r="F9" s="153">
        <v>1.0603177923204061</v>
      </c>
      <c r="G9" s="127">
        <f t="shared" si="0"/>
        <v>1.0603177923204061</v>
      </c>
      <c r="H9" s="127">
        <f t="shared" si="0"/>
        <v>1.0603177923204061</v>
      </c>
      <c r="I9" s="127">
        <f t="shared" si="0"/>
        <v>1.0603177923204061</v>
      </c>
      <c r="J9" s="129"/>
      <c r="K9" s="125" t="s">
        <v>182</v>
      </c>
      <c r="L9" s="125"/>
      <c r="M9" s="124" t="s">
        <v>51</v>
      </c>
      <c r="O9" s="141" t="s">
        <v>97</v>
      </c>
      <c r="P9" s="140" t="s">
        <v>96</v>
      </c>
      <c r="Q9" s="139" t="s">
        <v>95</v>
      </c>
      <c r="T9" s="157"/>
      <c r="U9" s="158"/>
      <c r="V9" s="159"/>
      <c r="W9" s="160"/>
      <c r="X9" s="5"/>
      <c r="Y9" s="5"/>
      <c r="Z9" s="5"/>
      <c r="AA9" s="5"/>
    </row>
    <row r="10" spans="1:27" x14ac:dyDescent="0.25">
      <c r="B10" s="130" t="s">
        <v>21</v>
      </c>
      <c r="C10" s="129" t="s">
        <v>15</v>
      </c>
      <c r="D10" s="129" t="s">
        <v>16</v>
      </c>
      <c r="E10" s="129"/>
      <c r="F10" s="153">
        <v>1.0766395896197853</v>
      </c>
      <c r="G10" s="127">
        <f t="shared" si="0"/>
        <v>1.0766395896197853</v>
      </c>
      <c r="H10" s="127">
        <f t="shared" si="0"/>
        <v>1.0766395896197853</v>
      </c>
      <c r="I10" s="127">
        <f t="shared" si="0"/>
        <v>1.0766395896197853</v>
      </c>
      <c r="J10" s="129"/>
      <c r="K10" s="125" t="s">
        <v>182</v>
      </c>
      <c r="L10" s="125"/>
      <c r="M10" s="124" t="s">
        <v>51</v>
      </c>
      <c r="O10" s="138" t="s">
        <v>6</v>
      </c>
      <c r="P10" s="137" t="s">
        <v>93</v>
      </c>
      <c r="Q10" s="136" t="s">
        <v>94</v>
      </c>
      <c r="T10" s="157"/>
      <c r="U10" s="158"/>
      <c r="V10" s="159"/>
      <c r="W10" s="160"/>
      <c r="X10" s="5"/>
      <c r="Y10" s="5"/>
      <c r="Z10" s="5"/>
      <c r="AA10" s="5"/>
    </row>
    <row r="11" spans="1:27" x14ac:dyDescent="0.25">
      <c r="B11" s="128" t="s">
        <v>23</v>
      </c>
      <c r="C11" s="129" t="s">
        <v>15</v>
      </c>
      <c r="D11" s="129" t="s">
        <v>16</v>
      </c>
      <c r="E11" s="129"/>
      <c r="F11" s="153">
        <v>0.97567293850153436</v>
      </c>
      <c r="G11" s="127">
        <f t="shared" si="0"/>
        <v>0.97567293850153436</v>
      </c>
      <c r="H11" s="127">
        <f t="shared" si="0"/>
        <v>0.97567293850153436</v>
      </c>
      <c r="I11" s="127">
        <f t="shared" si="0"/>
        <v>0.97567293850153436</v>
      </c>
      <c r="J11" s="129"/>
      <c r="K11" s="125" t="s">
        <v>182</v>
      </c>
      <c r="L11" s="125"/>
      <c r="M11" s="124" t="s">
        <v>51</v>
      </c>
      <c r="O11" s="138" t="s">
        <v>10</v>
      </c>
      <c r="P11" s="137" t="s">
        <v>93</v>
      </c>
      <c r="Q11" s="136" t="s">
        <v>92</v>
      </c>
      <c r="T11" s="157"/>
      <c r="U11" s="158"/>
      <c r="V11" s="159"/>
      <c r="W11" s="160"/>
      <c r="X11" s="5"/>
      <c r="Y11" s="5"/>
      <c r="Z11" s="5"/>
      <c r="AA11" s="5"/>
    </row>
    <row r="12" spans="1:27" ht="15.75" thickBot="1" x14ac:dyDescent="0.3">
      <c r="B12" s="131" t="s">
        <v>24</v>
      </c>
      <c r="C12" s="129" t="s">
        <v>15</v>
      </c>
      <c r="D12" s="129" t="s">
        <v>16</v>
      </c>
      <c r="E12" s="129"/>
      <c r="F12" s="153">
        <v>0.58070373948322884</v>
      </c>
      <c r="G12" s="127">
        <f t="shared" si="0"/>
        <v>0.58070373948322884</v>
      </c>
      <c r="H12" s="127">
        <f t="shared" si="0"/>
        <v>0.58070373948322884</v>
      </c>
      <c r="I12" s="127">
        <f t="shared" si="0"/>
        <v>0.58070373948322884</v>
      </c>
      <c r="J12" s="129"/>
      <c r="K12" s="125" t="s">
        <v>182</v>
      </c>
      <c r="L12" s="125"/>
      <c r="M12" s="124" t="s">
        <v>51</v>
      </c>
      <c r="O12" s="135" t="s">
        <v>11</v>
      </c>
      <c r="P12" s="134" t="s">
        <v>93</v>
      </c>
      <c r="Q12" s="133" t="s">
        <v>92</v>
      </c>
      <c r="R12" s="132" t="s">
        <v>91</v>
      </c>
      <c r="T12" s="157"/>
      <c r="U12" s="158"/>
      <c r="V12" s="159"/>
      <c r="W12" s="160"/>
      <c r="X12" s="5"/>
      <c r="Y12" s="5"/>
      <c r="Z12" s="5"/>
      <c r="AA12" s="5"/>
    </row>
    <row r="13" spans="1:27" x14ac:dyDescent="0.25">
      <c r="B13" s="130" t="s">
        <v>26</v>
      </c>
      <c r="C13" s="129" t="s">
        <v>15</v>
      </c>
      <c r="D13" s="129" t="s">
        <v>16</v>
      </c>
      <c r="E13" s="129"/>
      <c r="F13" s="153">
        <v>0.31633075762026214</v>
      </c>
      <c r="G13" s="127">
        <f t="shared" si="0"/>
        <v>0.31633075762026214</v>
      </c>
      <c r="H13" s="127">
        <f t="shared" si="0"/>
        <v>0.31633075762026214</v>
      </c>
      <c r="I13" s="127">
        <f t="shared" si="0"/>
        <v>0.31633075762026214</v>
      </c>
      <c r="J13" s="129"/>
      <c r="K13" s="125" t="s">
        <v>182</v>
      </c>
      <c r="L13" s="125"/>
      <c r="M13" s="124" t="s">
        <v>51</v>
      </c>
      <c r="T13" s="157"/>
      <c r="U13" s="158"/>
      <c r="V13" s="159"/>
      <c r="W13" s="160"/>
      <c r="X13" s="5"/>
      <c r="Y13" s="5"/>
      <c r="Z13" s="5"/>
      <c r="AA13" s="5"/>
    </row>
    <row r="14" spans="1:27" x14ac:dyDescent="0.25">
      <c r="B14" s="130" t="s">
        <v>25</v>
      </c>
      <c r="C14" s="129" t="s">
        <v>15</v>
      </c>
      <c r="D14" s="129" t="s">
        <v>16</v>
      </c>
      <c r="E14" s="129"/>
      <c r="F14" s="153">
        <v>0.51524113238868807</v>
      </c>
      <c r="G14" s="127">
        <f t="shared" si="0"/>
        <v>0.51524113238868807</v>
      </c>
      <c r="H14" s="127">
        <f t="shared" si="0"/>
        <v>0.51524113238868807</v>
      </c>
      <c r="I14" s="127">
        <f t="shared" si="0"/>
        <v>0.51524113238868807</v>
      </c>
      <c r="J14" s="129"/>
      <c r="K14" s="125" t="s">
        <v>182</v>
      </c>
      <c r="L14" s="125"/>
      <c r="M14" s="124" t="s">
        <v>51</v>
      </c>
      <c r="T14" s="157"/>
      <c r="U14" s="158"/>
      <c r="V14" s="159"/>
      <c r="W14" s="160"/>
      <c r="X14" s="5"/>
      <c r="Y14" s="5"/>
      <c r="Z14" s="5"/>
      <c r="AA14" s="5"/>
    </row>
    <row r="15" spans="1:27" x14ac:dyDescent="0.25">
      <c r="B15" s="128" t="s">
        <v>27</v>
      </c>
      <c r="C15" s="129" t="s">
        <v>15</v>
      </c>
      <c r="D15" s="129" t="s">
        <v>16</v>
      </c>
      <c r="E15" s="129"/>
      <c r="F15" s="153">
        <v>0.38572830448718659</v>
      </c>
      <c r="G15" s="127">
        <f t="shared" si="0"/>
        <v>0.38572830448718659</v>
      </c>
      <c r="H15" s="127">
        <f t="shared" si="0"/>
        <v>0.38572830448718659</v>
      </c>
      <c r="I15" s="127">
        <f t="shared" si="0"/>
        <v>0.38572830448718659</v>
      </c>
      <c r="J15" s="129"/>
      <c r="K15" s="125" t="s">
        <v>182</v>
      </c>
      <c r="L15" s="125"/>
      <c r="M15" s="124" t="s">
        <v>51</v>
      </c>
      <c r="T15" s="157"/>
      <c r="U15" s="158"/>
      <c r="V15" s="159"/>
      <c r="W15" s="160"/>
      <c r="X15" s="5"/>
      <c r="Y15" s="5"/>
      <c r="Z15" s="5"/>
      <c r="AA15" s="5"/>
    </row>
    <row r="16" spans="1:27" x14ac:dyDescent="0.25">
      <c r="B16" s="131" t="s">
        <v>28</v>
      </c>
      <c r="C16" s="129" t="s">
        <v>15</v>
      </c>
      <c r="D16" s="129" t="s">
        <v>16</v>
      </c>
      <c r="E16" s="129"/>
      <c r="F16" s="153">
        <v>0.4790842858957266</v>
      </c>
      <c r="G16" s="127">
        <f t="shared" si="0"/>
        <v>0.4790842858957266</v>
      </c>
      <c r="H16" s="127">
        <f t="shared" si="0"/>
        <v>0.4790842858957266</v>
      </c>
      <c r="I16" s="127">
        <f t="shared" si="0"/>
        <v>0.4790842858957266</v>
      </c>
      <c r="J16" s="129"/>
      <c r="K16" s="125" t="s">
        <v>182</v>
      </c>
      <c r="L16" s="125"/>
      <c r="M16" s="124" t="s">
        <v>51</v>
      </c>
      <c r="T16" s="157"/>
      <c r="U16" s="158"/>
      <c r="V16" s="159"/>
      <c r="W16" s="160"/>
      <c r="X16" s="5"/>
      <c r="Y16" s="5"/>
      <c r="Z16" s="5"/>
      <c r="AA16" s="5"/>
    </row>
    <row r="17" spans="2:27" x14ac:dyDescent="0.25">
      <c r="B17" s="130" t="s">
        <v>30</v>
      </c>
      <c r="C17" s="129" t="s">
        <v>15</v>
      </c>
      <c r="D17" s="129" t="s">
        <v>16</v>
      </c>
      <c r="E17" s="129"/>
      <c r="F17" s="153">
        <v>0.32870893381518312</v>
      </c>
      <c r="G17" s="127">
        <f t="shared" si="0"/>
        <v>0.32870893381518312</v>
      </c>
      <c r="H17" s="127">
        <f t="shared" si="0"/>
        <v>0.32870893381518312</v>
      </c>
      <c r="I17" s="127">
        <f t="shared" si="0"/>
        <v>0.32870893381518312</v>
      </c>
      <c r="J17" s="129"/>
      <c r="K17" s="125" t="s">
        <v>182</v>
      </c>
      <c r="L17" s="125"/>
      <c r="M17" s="124" t="s">
        <v>51</v>
      </c>
      <c r="T17" s="157"/>
      <c r="U17" s="158"/>
      <c r="V17" s="159"/>
      <c r="W17" s="160"/>
      <c r="X17" s="5"/>
      <c r="Y17" s="5"/>
      <c r="Z17" s="5"/>
      <c r="AA17" s="5"/>
    </row>
    <row r="18" spans="2:27" x14ac:dyDescent="0.25">
      <c r="B18" s="130" t="s">
        <v>29</v>
      </c>
      <c r="C18" s="129" t="s">
        <v>15</v>
      </c>
      <c r="D18" s="129" t="s">
        <v>16</v>
      </c>
      <c r="E18" s="129"/>
      <c r="F18" s="153">
        <v>0.50351376126848635</v>
      </c>
      <c r="G18" s="127">
        <f t="shared" si="0"/>
        <v>0.50351376126848635</v>
      </c>
      <c r="H18" s="127">
        <f t="shared" si="0"/>
        <v>0.50351376126848635</v>
      </c>
      <c r="I18" s="127">
        <f t="shared" si="0"/>
        <v>0.50351376126848635</v>
      </c>
      <c r="J18" s="129"/>
      <c r="K18" s="125" t="s">
        <v>182</v>
      </c>
      <c r="L18" s="125"/>
      <c r="M18" s="124" t="s">
        <v>51</v>
      </c>
      <c r="T18" s="157"/>
      <c r="U18" s="158"/>
      <c r="V18" s="159"/>
      <c r="W18" s="160"/>
      <c r="X18" s="5"/>
      <c r="Y18" s="5"/>
      <c r="Z18" s="5"/>
      <c r="AA18" s="5"/>
    </row>
    <row r="19" spans="2:27" x14ac:dyDescent="0.25">
      <c r="B19" s="128" t="s">
        <v>31</v>
      </c>
      <c r="C19" s="129" t="s">
        <v>15</v>
      </c>
      <c r="D19" s="129" t="s">
        <v>16</v>
      </c>
      <c r="E19" s="129"/>
      <c r="F19" s="153">
        <v>0.54086778632089538</v>
      </c>
      <c r="G19" s="127">
        <f t="shared" si="0"/>
        <v>0.54086778632089538</v>
      </c>
      <c r="H19" s="127">
        <f t="shared" si="0"/>
        <v>0.54086778632089538</v>
      </c>
      <c r="I19" s="127">
        <f t="shared" si="0"/>
        <v>0.54086778632089538</v>
      </c>
      <c r="J19" s="129"/>
      <c r="K19" s="125" t="s">
        <v>182</v>
      </c>
      <c r="L19" s="125"/>
      <c r="M19" s="124" t="s">
        <v>51</v>
      </c>
      <c r="T19" s="157"/>
      <c r="U19" s="158"/>
      <c r="V19" s="159"/>
      <c r="W19" s="160"/>
      <c r="X19" s="5"/>
      <c r="Y19" s="5"/>
      <c r="Z19" s="5"/>
      <c r="AA19" s="5"/>
    </row>
    <row r="20" spans="2:27" x14ac:dyDescent="0.25">
      <c r="B20" s="131" t="s">
        <v>32</v>
      </c>
      <c r="C20" s="129" t="s">
        <v>15</v>
      </c>
      <c r="D20" s="129" t="s">
        <v>16</v>
      </c>
      <c r="E20" s="129"/>
      <c r="F20" s="153">
        <v>0.92871474496384121</v>
      </c>
      <c r="G20" s="127">
        <f t="shared" si="0"/>
        <v>0.92871474496384121</v>
      </c>
      <c r="H20" s="127">
        <f t="shared" si="0"/>
        <v>0.92871474496384121</v>
      </c>
      <c r="I20" s="127">
        <f t="shared" si="0"/>
        <v>0.92871474496384121</v>
      </c>
      <c r="J20" s="129"/>
      <c r="K20" s="125" t="s">
        <v>182</v>
      </c>
      <c r="L20" s="125"/>
      <c r="M20" s="124" t="s">
        <v>51</v>
      </c>
      <c r="T20" s="157"/>
      <c r="U20" s="158"/>
      <c r="V20" s="159"/>
      <c r="W20" s="160"/>
      <c r="X20" s="5"/>
      <c r="Y20" s="5"/>
      <c r="Z20" s="5"/>
      <c r="AA20" s="5"/>
    </row>
    <row r="21" spans="2:27" x14ac:dyDescent="0.25">
      <c r="B21" s="130" t="s">
        <v>34</v>
      </c>
      <c r="C21" s="129" t="s">
        <v>15</v>
      </c>
      <c r="D21" s="129" t="s">
        <v>16</v>
      </c>
      <c r="E21" s="129"/>
      <c r="F21" s="153">
        <v>0.88293413582475999</v>
      </c>
      <c r="G21" s="127">
        <f t="shared" si="0"/>
        <v>0.88293413582475999</v>
      </c>
      <c r="H21" s="127">
        <f t="shared" si="0"/>
        <v>0.88293413582475999</v>
      </c>
      <c r="I21" s="127">
        <f t="shared" si="0"/>
        <v>0.88293413582475999</v>
      </c>
      <c r="J21" s="129"/>
      <c r="K21" s="125" t="s">
        <v>182</v>
      </c>
      <c r="L21" s="125"/>
      <c r="M21" s="124" t="s">
        <v>51</v>
      </c>
      <c r="T21" s="157"/>
      <c r="U21" s="158"/>
      <c r="V21" s="159"/>
      <c r="W21" s="160"/>
      <c r="X21" s="5"/>
      <c r="Y21" s="5"/>
      <c r="Z21" s="5"/>
      <c r="AA21" s="5"/>
    </row>
    <row r="22" spans="2:27" x14ac:dyDescent="0.25">
      <c r="B22" s="130" t="s">
        <v>33</v>
      </c>
      <c r="C22" s="129" t="s">
        <v>15</v>
      </c>
      <c r="D22" s="129" t="s">
        <v>16</v>
      </c>
      <c r="E22" s="129"/>
      <c r="F22" s="153">
        <v>0.95692537163545122</v>
      </c>
      <c r="G22" s="127">
        <f t="shared" si="0"/>
        <v>0.95692537163545122</v>
      </c>
      <c r="H22" s="127">
        <f t="shared" si="0"/>
        <v>0.95692537163545122</v>
      </c>
      <c r="I22" s="127">
        <f t="shared" si="0"/>
        <v>0.95692537163545122</v>
      </c>
      <c r="J22" s="129"/>
      <c r="K22" s="125" t="s">
        <v>182</v>
      </c>
      <c r="L22" s="125"/>
      <c r="M22" s="124" t="s">
        <v>51</v>
      </c>
      <c r="T22" s="157"/>
      <c r="U22" s="158"/>
      <c r="V22" s="159"/>
      <c r="W22" s="160"/>
      <c r="X22" s="5"/>
      <c r="Y22" s="5"/>
      <c r="Z22" s="5"/>
      <c r="AA22" s="5"/>
    </row>
    <row r="23" spans="2:27" x14ac:dyDescent="0.25">
      <c r="B23" s="128" t="s">
        <v>35</v>
      </c>
      <c r="C23" s="129" t="s">
        <v>15</v>
      </c>
      <c r="D23" s="129" t="s">
        <v>16</v>
      </c>
      <c r="E23" s="129"/>
      <c r="F23" s="153">
        <v>1.1149090261328871</v>
      </c>
      <c r="G23" s="127">
        <f t="shared" si="0"/>
        <v>1.1149090261328871</v>
      </c>
      <c r="H23" s="127">
        <f t="shared" si="0"/>
        <v>1.1149090261328871</v>
      </c>
      <c r="I23" s="127">
        <f t="shared" si="0"/>
        <v>1.1149090261328871</v>
      </c>
      <c r="J23" s="129"/>
      <c r="K23" s="125" t="s">
        <v>182</v>
      </c>
      <c r="L23" s="125"/>
      <c r="M23" s="124" t="s">
        <v>51</v>
      </c>
      <c r="T23" s="157"/>
      <c r="U23" s="158"/>
      <c r="V23" s="159"/>
      <c r="W23" s="160"/>
      <c r="X23" s="5"/>
      <c r="Y23" s="5"/>
      <c r="Z23" s="5"/>
      <c r="AA23" s="5"/>
    </row>
    <row r="24" spans="2:27" x14ac:dyDescent="0.25">
      <c r="B24" s="131" t="s">
        <v>36</v>
      </c>
      <c r="C24" s="129" t="s">
        <v>15</v>
      </c>
      <c r="D24" s="129" t="s">
        <v>16</v>
      </c>
      <c r="E24" s="129"/>
      <c r="F24" s="153">
        <v>1.2212300916928951</v>
      </c>
      <c r="G24" s="127">
        <f t="shared" si="0"/>
        <v>1.2212300916928951</v>
      </c>
      <c r="H24" s="127">
        <f t="shared" si="0"/>
        <v>1.2212300916928951</v>
      </c>
      <c r="I24" s="127">
        <f t="shared" si="0"/>
        <v>1.2212300916928951</v>
      </c>
      <c r="J24" s="129"/>
      <c r="K24" s="125" t="s">
        <v>182</v>
      </c>
      <c r="L24" s="125"/>
      <c r="M24" s="124" t="s">
        <v>51</v>
      </c>
      <c r="T24" s="157"/>
      <c r="U24" s="158"/>
      <c r="V24" s="159"/>
      <c r="W24" s="160"/>
      <c r="X24" s="5"/>
      <c r="Y24" s="5"/>
      <c r="Z24" s="5"/>
      <c r="AA24" s="5"/>
    </row>
    <row r="25" spans="2:27" x14ac:dyDescent="0.25">
      <c r="B25" s="130" t="s">
        <v>38</v>
      </c>
      <c r="C25" s="129" t="s">
        <v>15</v>
      </c>
      <c r="D25" s="129" t="s">
        <v>16</v>
      </c>
      <c r="E25" s="129"/>
      <c r="F25" s="153">
        <v>0.8400603929427084</v>
      </c>
      <c r="G25" s="127">
        <f t="shared" si="0"/>
        <v>0.8400603929427084</v>
      </c>
      <c r="H25" s="127">
        <f t="shared" si="0"/>
        <v>0.8400603929427084</v>
      </c>
      <c r="I25" s="127">
        <f t="shared" si="0"/>
        <v>0.8400603929427084</v>
      </c>
      <c r="J25" s="129"/>
      <c r="K25" s="125" t="s">
        <v>182</v>
      </c>
      <c r="L25" s="125"/>
      <c r="M25" s="124" t="s">
        <v>51</v>
      </c>
      <c r="T25" s="157"/>
      <c r="U25" s="158"/>
      <c r="V25" s="159"/>
      <c r="W25" s="160"/>
      <c r="X25" s="5"/>
      <c r="Y25" s="5"/>
      <c r="Z25" s="5"/>
      <c r="AA25" s="5"/>
    </row>
    <row r="26" spans="2:27" x14ac:dyDescent="0.25">
      <c r="B26" s="130" t="s">
        <v>37</v>
      </c>
      <c r="C26" s="129" t="s">
        <v>15</v>
      </c>
      <c r="D26" s="129" t="s">
        <v>16</v>
      </c>
      <c r="E26" s="129"/>
      <c r="F26" s="153">
        <v>0.91604606100597441</v>
      </c>
      <c r="G26" s="127">
        <f t="shared" si="0"/>
        <v>0.91604606100597441</v>
      </c>
      <c r="H26" s="127">
        <f t="shared" si="0"/>
        <v>0.91604606100597441</v>
      </c>
      <c r="I26" s="127">
        <f t="shared" si="0"/>
        <v>0.91604606100597441</v>
      </c>
      <c r="J26" s="129"/>
      <c r="K26" s="125" t="s">
        <v>182</v>
      </c>
      <c r="L26" s="125"/>
      <c r="M26" s="124" t="s">
        <v>51</v>
      </c>
      <c r="T26" s="157"/>
      <c r="U26" s="158"/>
      <c r="V26" s="159"/>
      <c r="W26" s="160"/>
      <c r="X26" s="5"/>
      <c r="Y26" s="5"/>
      <c r="Z26" s="5"/>
      <c r="AA26" s="5"/>
    </row>
    <row r="27" spans="2:27" x14ac:dyDescent="0.25">
      <c r="B27" s="128" t="s">
        <v>39</v>
      </c>
      <c r="C27" s="129" t="s">
        <v>15</v>
      </c>
      <c r="D27" s="129" t="s">
        <v>16</v>
      </c>
      <c r="E27" s="129"/>
      <c r="F27" s="153">
        <v>1.1552587285303269</v>
      </c>
      <c r="G27" s="127">
        <f t="shared" si="0"/>
        <v>1.1552587285303269</v>
      </c>
      <c r="H27" s="127">
        <f t="shared" si="0"/>
        <v>1.1552587285303269</v>
      </c>
      <c r="I27" s="127">
        <f t="shared" si="0"/>
        <v>1.1552587285303269</v>
      </c>
      <c r="J27" s="129"/>
      <c r="K27" s="125" t="s">
        <v>182</v>
      </c>
      <c r="L27" s="125"/>
      <c r="M27" s="124" t="s">
        <v>51</v>
      </c>
      <c r="T27" s="157"/>
      <c r="U27" s="158"/>
      <c r="V27" s="159"/>
      <c r="W27" s="160"/>
      <c r="X27" s="5"/>
      <c r="Y27" s="5"/>
      <c r="Z27" s="5"/>
      <c r="AA27" s="5"/>
    </row>
    <row r="28" spans="2:27" x14ac:dyDescent="0.25">
      <c r="B28" s="131" t="s">
        <v>40</v>
      </c>
      <c r="C28" s="129" t="s">
        <v>15</v>
      </c>
      <c r="D28" s="129" t="s">
        <v>16</v>
      </c>
      <c r="E28" s="129"/>
      <c r="F28" s="153">
        <v>1.5273928037701234</v>
      </c>
      <c r="G28" s="127">
        <f t="shared" si="0"/>
        <v>1.5273928037701234</v>
      </c>
      <c r="H28" s="127">
        <f t="shared" si="0"/>
        <v>1.5273928037701234</v>
      </c>
      <c r="I28" s="127">
        <f t="shared" si="0"/>
        <v>1.5273928037701234</v>
      </c>
      <c r="J28" s="129"/>
      <c r="K28" s="125" t="s">
        <v>182</v>
      </c>
      <c r="L28" s="125"/>
      <c r="M28" s="124" t="s">
        <v>51</v>
      </c>
      <c r="T28" s="157"/>
      <c r="U28" s="158"/>
      <c r="V28" s="159"/>
      <c r="W28" s="160"/>
      <c r="X28" s="5"/>
      <c r="Y28" s="5"/>
      <c r="Z28" s="5"/>
      <c r="AA28" s="5"/>
    </row>
    <row r="29" spans="2:27" x14ac:dyDescent="0.25">
      <c r="B29" s="130" t="s">
        <v>42</v>
      </c>
      <c r="C29" s="129" t="s">
        <v>15</v>
      </c>
      <c r="D29" s="129" t="s">
        <v>16</v>
      </c>
      <c r="E29" s="129"/>
      <c r="F29" s="153">
        <v>1.5206189557901517</v>
      </c>
      <c r="G29" s="127">
        <f t="shared" si="0"/>
        <v>1.5206189557901517</v>
      </c>
      <c r="H29" s="127">
        <f t="shared" si="0"/>
        <v>1.5206189557901517</v>
      </c>
      <c r="I29" s="127">
        <f t="shared" si="0"/>
        <v>1.5206189557901517</v>
      </c>
      <c r="J29" s="129"/>
      <c r="K29" s="125" t="s">
        <v>182</v>
      </c>
      <c r="L29" s="125"/>
      <c r="M29" s="124" t="s">
        <v>51</v>
      </c>
      <c r="T29" s="157"/>
      <c r="U29" s="158"/>
      <c r="V29" s="159"/>
      <c r="W29" s="160"/>
      <c r="X29" s="5"/>
      <c r="Y29" s="5"/>
      <c r="Z29" s="5"/>
      <c r="AA29" s="5"/>
    </row>
    <row r="30" spans="2:27" x14ac:dyDescent="0.25">
      <c r="B30" s="130" t="s">
        <v>41</v>
      </c>
      <c r="C30" s="129" t="s">
        <v>15</v>
      </c>
      <c r="D30" s="129" t="s">
        <v>16</v>
      </c>
      <c r="E30" s="129"/>
      <c r="F30" s="153">
        <v>1.7316259655198998</v>
      </c>
      <c r="G30" s="127">
        <f t="shared" si="0"/>
        <v>1.7316259655198998</v>
      </c>
      <c r="H30" s="127">
        <f t="shared" si="0"/>
        <v>1.7316259655198998</v>
      </c>
      <c r="I30" s="127">
        <f t="shared" si="0"/>
        <v>1.7316259655198998</v>
      </c>
      <c r="J30" s="129"/>
      <c r="K30" s="125" t="s">
        <v>182</v>
      </c>
      <c r="L30" s="125"/>
      <c r="M30" s="124" t="s">
        <v>51</v>
      </c>
      <c r="T30" s="157"/>
      <c r="U30" s="158"/>
      <c r="V30" s="159"/>
      <c r="W30" s="160"/>
      <c r="X30" s="5"/>
      <c r="Y30" s="5"/>
      <c r="Z30" s="5"/>
      <c r="AA30" s="5"/>
    </row>
    <row r="31" spans="2:27" x14ac:dyDescent="0.25">
      <c r="B31" s="128" t="s">
        <v>43</v>
      </c>
      <c r="C31" s="129" t="s">
        <v>15</v>
      </c>
      <c r="D31" s="129" t="s">
        <v>16</v>
      </c>
      <c r="E31" s="129"/>
      <c r="F31" s="153">
        <v>1.7265252597881386</v>
      </c>
      <c r="G31" s="127">
        <f t="shared" si="0"/>
        <v>1.7265252597881386</v>
      </c>
      <c r="H31" s="127">
        <f t="shared" si="0"/>
        <v>1.7265252597881386</v>
      </c>
      <c r="I31" s="127">
        <f t="shared" si="0"/>
        <v>1.7265252597881386</v>
      </c>
      <c r="J31" s="129"/>
      <c r="K31" s="125" t="s">
        <v>182</v>
      </c>
      <c r="L31" s="125"/>
      <c r="M31" s="124" t="s">
        <v>51</v>
      </c>
      <c r="T31" s="157"/>
      <c r="U31" s="158"/>
      <c r="V31" s="159"/>
      <c r="W31" s="160"/>
      <c r="X31" s="5"/>
      <c r="Y31" s="5"/>
      <c r="Z31" s="5"/>
      <c r="AA31" s="5"/>
    </row>
    <row r="32" spans="2:27" x14ac:dyDescent="0.25">
      <c r="B32" s="131" t="s">
        <v>44</v>
      </c>
      <c r="C32" s="129" t="s">
        <v>15</v>
      </c>
      <c r="D32" s="129" t="s">
        <v>16</v>
      </c>
      <c r="E32" s="129"/>
      <c r="F32" s="153">
        <v>1.4277743418003486</v>
      </c>
      <c r="G32" s="127">
        <f t="shared" si="0"/>
        <v>1.4277743418003486</v>
      </c>
      <c r="H32" s="127">
        <f t="shared" si="0"/>
        <v>1.4277743418003486</v>
      </c>
      <c r="I32" s="127">
        <f t="shared" si="0"/>
        <v>1.4277743418003486</v>
      </c>
      <c r="J32" s="129"/>
      <c r="K32" s="125" t="s">
        <v>182</v>
      </c>
      <c r="L32" s="125"/>
      <c r="M32" s="124" t="s">
        <v>51</v>
      </c>
      <c r="T32" s="157"/>
      <c r="U32" s="158"/>
      <c r="V32" s="159"/>
      <c r="W32" s="160"/>
      <c r="X32" s="5"/>
      <c r="Y32" s="5"/>
      <c r="Z32" s="5"/>
      <c r="AA32" s="5"/>
    </row>
    <row r="33" spans="2:27" x14ac:dyDescent="0.25">
      <c r="B33" s="130" t="s">
        <v>46</v>
      </c>
      <c r="C33" s="129" t="s">
        <v>15</v>
      </c>
      <c r="D33" s="129" t="s">
        <v>16</v>
      </c>
      <c r="E33" s="129"/>
      <c r="F33" s="153">
        <v>1.4547819491327754</v>
      </c>
      <c r="G33" s="127">
        <f t="shared" si="0"/>
        <v>1.4547819491327754</v>
      </c>
      <c r="H33" s="127">
        <f t="shared" si="0"/>
        <v>1.4547819491327754</v>
      </c>
      <c r="I33" s="127">
        <f t="shared" si="0"/>
        <v>1.4547819491327754</v>
      </c>
      <c r="J33" s="129"/>
      <c r="K33" s="125" t="s">
        <v>182</v>
      </c>
      <c r="L33" s="125"/>
      <c r="M33" s="124" t="s">
        <v>51</v>
      </c>
      <c r="T33" s="157"/>
      <c r="U33" s="158"/>
      <c r="V33" s="159"/>
      <c r="W33" s="160"/>
      <c r="X33" s="5"/>
      <c r="Y33" s="5"/>
      <c r="Z33" s="5"/>
      <c r="AA33" s="5"/>
    </row>
    <row r="34" spans="2:27" x14ac:dyDescent="0.25">
      <c r="B34" s="130" t="s">
        <v>45</v>
      </c>
      <c r="C34" s="129" t="s">
        <v>15</v>
      </c>
      <c r="D34" s="129" t="s">
        <v>16</v>
      </c>
      <c r="E34" s="129"/>
      <c r="F34" s="153">
        <v>1.6203972154280455</v>
      </c>
      <c r="G34" s="127">
        <f t="shared" si="0"/>
        <v>1.6203972154280455</v>
      </c>
      <c r="H34" s="127">
        <f t="shared" si="0"/>
        <v>1.6203972154280455</v>
      </c>
      <c r="I34" s="127">
        <f t="shared" si="0"/>
        <v>1.6203972154280455</v>
      </c>
      <c r="J34" s="129"/>
      <c r="K34" s="125" t="s">
        <v>182</v>
      </c>
      <c r="L34" s="125"/>
      <c r="M34" s="124" t="s">
        <v>51</v>
      </c>
      <c r="T34" s="157"/>
      <c r="U34" s="158"/>
      <c r="V34" s="159"/>
      <c r="W34" s="160"/>
      <c r="X34" s="5"/>
      <c r="Y34" s="5"/>
      <c r="Z34" s="5"/>
      <c r="AA34" s="5"/>
    </row>
    <row r="35" spans="2:27" x14ac:dyDescent="0.25">
      <c r="B35" s="128" t="s">
        <v>47</v>
      </c>
      <c r="C35" s="126" t="s">
        <v>15</v>
      </c>
      <c r="D35" s="126" t="s">
        <v>16</v>
      </c>
      <c r="E35" s="126"/>
      <c r="F35" s="154">
        <v>1.3059018223970553</v>
      </c>
      <c r="G35" s="147">
        <f t="shared" si="0"/>
        <v>1.3059018223970553</v>
      </c>
      <c r="H35" s="147">
        <f t="shared" si="0"/>
        <v>1.3059018223970553</v>
      </c>
      <c r="I35" s="147">
        <f t="shared" si="0"/>
        <v>1.3059018223970553</v>
      </c>
      <c r="J35" s="126"/>
      <c r="K35" s="148" t="s">
        <v>182</v>
      </c>
      <c r="L35" s="149"/>
      <c r="M35" s="150" t="s">
        <v>51</v>
      </c>
      <c r="T35" s="157"/>
      <c r="U35" s="158"/>
      <c r="V35" s="159"/>
      <c r="W35" s="160"/>
      <c r="X35" s="5"/>
      <c r="Y35" s="5"/>
      <c r="Z35" s="5"/>
      <c r="AA35" s="5"/>
    </row>
    <row r="36" spans="2:27" x14ac:dyDescent="0.25">
      <c r="T36" s="5"/>
      <c r="U36" s="5"/>
      <c r="V36" s="5"/>
      <c r="W36" s="5"/>
      <c r="X36" s="5"/>
      <c r="Y36" s="5"/>
      <c r="Z36" s="5"/>
      <c r="AA36" s="5"/>
    </row>
    <row r="37" spans="2:27" x14ac:dyDescent="0.25">
      <c r="T37" s="156"/>
      <c r="U37" s="156"/>
      <c r="V37" s="5"/>
      <c r="W37" s="5"/>
      <c r="X37" s="5"/>
      <c r="Y37" s="5"/>
      <c r="Z37" s="5"/>
      <c r="AA37" s="5"/>
    </row>
  </sheetData>
  <conditionalFormatting sqref="V4:V35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4:G6"/>
  <sheetViews>
    <sheetView tabSelected="1" workbookViewId="0">
      <selection activeCell="F17" sqref="F17"/>
    </sheetView>
  </sheetViews>
  <sheetFormatPr defaultRowHeight="15" x14ac:dyDescent="0.25"/>
  <cols>
    <col min="2" max="2" width="9.42578125" customWidth="1"/>
    <col min="3" max="3" width="10.42578125" bestFit="1" customWidth="1"/>
  </cols>
  <sheetData>
    <row r="4" spans="2:7" x14ac:dyDescent="0.25">
      <c r="B4" s="367" t="s">
        <v>249</v>
      </c>
      <c r="C4" s="14"/>
      <c r="D4" s="14"/>
      <c r="E4" s="14"/>
      <c r="F4" s="14"/>
      <c r="G4" s="14"/>
    </row>
    <row r="5" spans="2:7" x14ac:dyDescent="0.25">
      <c r="B5" s="370" t="s">
        <v>13</v>
      </c>
      <c r="C5" s="368" t="s">
        <v>250</v>
      </c>
      <c r="D5" s="369" t="s">
        <v>98</v>
      </c>
      <c r="E5" s="369" t="s">
        <v>99</v>
      </c>
      <c r="F5" s="369" t="s">
        <v>100</v>
      </c>
      <c r="G5" s="369" t="s">
        <v>101</v>
      </c>
    </row>
    <row r="6" spans="2:7" x14ac:dyDescent="0.25">
      <c r="B6" t="s">
        <v>251</v>
      </c>
      <c r="C6">
        <v>0</v>
      </c>
      <c r="D6">
        <v>1</v>
      </c>
      <c r="E6">
        <v>1</v>
      </c>
      <c r="F6">
        <v>1</v>
      </c>
      <c r="G6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V121"/>
  <sheetViews>
    <sheetView zoomScale="85" zoomScaleNormal="85" workbookViewId="0">
      <selection activeCell="I54" sqref="I54"/>
    </sheetView>
  </sheetViews>
  <sheetFormatPr defaultColWidth="9.140625" defaultRowHeight="15" x14ac:dyDescent="0.25"/>
  <cols>
    <col min="1" max="1" width="9.140625" style="108"/>
    <col min="2" max="2" width="10.140625" style="108" bestFit="1" customWidth="1"/>
    <col min="3" max="3" width="8.85546875" style="108" bestFit="1" customWidth="1"/>
    <col min="4" max="4" width="9.42578125" style="108" bestFit="1" customWidth="1"/>
    <col min="5" max="5" width="5.140625" style="108" bestFit="1" customWidth="1"/>
    <col min="6" max="7" width="8.5703125" style="108" bestFit="1" customWidth="1"/>
    <col min="8" max="9" width="8.5703125" style="108" customWidth="1"/>
    <col min="10" max="10" width="14.7109375" style="108" bestFit="1" customWidth="1"/>
    <col min="11" max="11" width="9.140625" style="108" bestFit="1" customWidth="1"/>
    <col min="12" max="12" width="57.85546875" style="108" bestFit="1" customWidth="1"/>
    <col min="13" max="13" width="34.7109375" style="108" bestFit="1" customWidth="1"/>
    <col min="14" max="14" width="4" style="108" bestFit="1" customWidth="1"/>
    <col min="15" max="15" width="18.7109375" style="108" bestFit="1" customWidth="1"/>
    <col min="16" max="16" width="9.140625" style="108"/>
    <col min="17" max="17" width="14.140625" style="108" bestFit="1" customWidth="1"/>
    <col min="18" max="18" width="14" style="108" bestFit="1" customWidth="1"/>
    <col min="19" max="16384" width="9.140625" style="108"/>
  </cols>
  <sheetData>
    <row r="3" spans="2:22" x14ac:dyDescent="0.25">
      <c r="B3" s="7" t="s">
        <v>5</v>
      </c>
      <c r="J3" s="8"/>
      <c r="K3" s="8"/>
    </row>
    <row r="4" spans="2:22" ht="15.75" thickBot="1" x14ac:dyDescent="0.3">
      <c r="B4" s="9" t="s">
        <v>6</v>
      </c>
      <c r="C4" s="9" t="s">
        <v>7</v>
      </c>
      <c r="D4" s="9" t="s">
        <v>8</v>
      </c>
      <c r="E4" s="9" t="s">
        <v>9</v>
      </c>
      <c r="F4" s="10" t="s">
        <v>98</v>
      </c>
      <c r="G4" s="10" t="s">
        <v>99</v>
      </c>
      <c r="H4" s="10" t="s">
        <v>100</v>
      </c>
      <c r="I4" s="10" t="s">
        <v>101</v>
      </c>
      <c r="J4" s="11" t="s">
        <v>13</v>
      </c>
      <c r="K4" s="108" t="s">
        <v>77</v>
      </c>
      <c r="L4" s="108" t="s">
        <v>78</v>
      </c>
      <c r="M4" s="108" t="s">
        <v>78</v>
      </c>
      <c r="N4" s="6"/>
      <c r="O4" s="6"/>
      <c r="P4" s="6"/>
    </row>
    <row r="5" spans="2:22" x14ac:dyDescent="0.25">
      <c r="B5" s="6"/>
      <c r="C5" s="6" t="s">
        <v>48</v>
      </c>
      <c r="D5" s="6" t="s">
        <v>49</v>
      </c>
      <c r="E5" s="12">
        <v>2012</v>
      </c>
      <c r="F5" s="86">
        <f>'TIMES inputs SE12'!$G$8</f>
        <v>0.19373783926464513</v>
      </c>
      <c r="G5" s="86">
        <f>'TIMES inputs SE12'!$S$8</f>
        <v>0.72597573657867798</v>
      </c>
      <c r="H5" s="86">
        <f>'TIMES inputs SE34'!$G$8</f>
        <v>2.523770206807193</v>
      </c>
      <c r="I5" s="86">
        <f>'TIMES inputs SE34'!$S$8</f>
        <v>0.80371030630083429</v>
      </c>
      <c r="J5" s="13" t="s">
        <v>103</v>
      </c>
      <c r="K5" s="13" t="s">
        <v>79</v>
      </c>
      <c r="L5" s="6" t="s">
        <v>104</v>
      </c>
      <c r="M5" s="6"/>
      <c r="N5" s="6"/>
      <c r="O5" s="5"/>
      <c r="P5" s="6"/>
      <c r="Q5" s="13"/>
      <c r="R5" s="13"/>
      <c r="S5" s="6"/>
      <c r="T5" s="6"/>
      <c r="U5" s="6"/>
      <c r="V5" s="6"/>
    </row>
    <row r="6" spans="2:22" x14ac:dyDescent="0.25">
      <c r="B6" s="6"/>
      <c r="C6" s="6" t="s">
        <v>48</v>
      </c>
      <c r="D6" s="6" t="s">
        <v>49</v>
      </c>
      <c r="E6" s="6">
        <v>2012</v>
      </c>
      <c r="F6" s="86">
        <f>'TIMES inputs SE12'!$H$8</f>
        <v>4.2384976973472946E-2</v>
      </c>
      <c r="G6" s="86">
        <f>'TIMES inputs SE12'!$T$8</f>
        <v>0.10380503721455077</v>
      </c>
      <c r="H6" s="86">
        <f>'TIMES inputs SE34'!$H$8</f>
        <v>0.57628589042927592</v>
      </c>
      <c r="I6" s="86">
        <f>'TIMES inputs SE34'!$T$8</f>
        <v>0.16428269865368944</v>
      </c>
      <c r="J6" s="13" t="s">
        <v>105</v>
      </c>
      <c r="K6" s="13" t="s">
        <v>79</v>
      </c>
      <c r="L6" s="6" t="s">
        <v>106</v>
      </c>
      <c r="M6" s="6"/>
      <c r="N6" s="6"/>
      <c r="O6" s="5"/>
      <c r="P6" s="6"/>
      <c r="Q6" s="13"/>
      <c r="R6" s="13"/>
      <c r="S6" s="6"/>
      <c r="T6" s="6"/>
      <c r="U6" s="6"/>
      <c r="V6" s="6"/>
    </row>
    <row r="7" spans="2:22" x14ac:dyDescent="0.25">
      <c r="B7" s="6"/>
      <c r="C7" s="6" t="s">
        <v>48</v>
      </c>
      <c r="D7" s="6" t="s">
        <v>49</v>
      </c>
      <c r="E7" s="6">
        <v>2012</v>
      </c>
      <c r="F7" s="86">
        <f>'TIMES inputs SE12'!$C$8</f>
        <v>0.37070424197028867</v>
      </c>
      <c r="G7" s="86">
        <f>'TIMES inputs SE12'!$O$8</f>
        <v>1.5635686534305668</v>
      </c>
      <c r="H7" s="86">
        <f>'TIMES inputs SE34'!$C$8</f>
        <v>6.1316440422586442</v>
      </c>
      <c r="I7" s="86">
        <f>'TIMES inputs SE34'!$O$8</f>
        <v>1.9995963775263055</v>
      </c>
      <c r="J7" s="13" t="s">
        <v>107</v>
      </c>
      <c r="K7" s="13" t="s">
        <v>79</v>
      </c>
      <c r="L7" s="6" t="s">
        <v>108</v>
      </c>
      <c r="M7" s="6"/>
      <c r="N7" s="6"/>
      <c r="O7" s="5"/>
      <c r="P7" s="6"/>
      <c r="Q7" s="13"/>
      <c r="R7" s="13"/>
      <c r="S7" s="6"/>
      <c r="T7" s="6"/>
      <c r="U7" s="6"/>
      <c r="V7" s="6"/>
    </row>
    <row r="8" spans="2:22" x14ac:dyDescent="0.25">
      <c r="B8" s="6"/>
      <c r="C8" s="6" t="s">
        <v>48</v>
      </c>
      <c r="D8" s="6" t="s">
        <v>49</v>
      </c>
      <c r="E8" s="6">
        <v>2012</v>
      </c>
      <c r="F8" s="86">
        <f>'TIMES inputs SE12'!$D$8</f>
        <v>5.5646622363619822E-2</v>
      </c>
      <c r="G8" s="86">
        <f>'TIMES inputs SE12'!$P$8</f>
        <v>0.24736766002355517</v>
      </c>
      <c r="H8" s="86">
        <f>'TIMES inputs SE34'!$D$8</f>
        <v>1.3269284852215377</v>
      </c>
      <c r="I8" s="86">
        <f>'TIMES inputs SE34'!$P$8</f>
        <v>0.40401789954502498</v>
      </c>
      <c r="J8" s="13" t="s">
        <v>109</v>
      </c>
      <c r="K8" s="13" t="s">
        <v>79</v>
      </c>
      <c r="L8" s="6" t="s">
        <v>110</v>
      </c>
      <c r="M8" s="6"/>
      <c r="N8" s="6"/>
      <c r="O8" s="5"/>
      <c r="P8" s="6"/>
      <c r="Q8" s="13"/>
      <c r="R8" s="13"/>
      <c r="S8" s="6"/>
      <c r="T8" s="6"/>
      <c r="U8" s="6"/>
      <c r="V8" s="6"/>
    </row>
    <row r="9" spans="2:22" x14ac:dyDescent="0.25">
      <c r="B9" s="6"/>
      <c r="C9" s="6" t="s">
        <v>48</v>
      </c>
      <c r="D9" s="6" t="s">
        <v>49</v>
      </c>
      <c r="E9" s="6">
        <v>2012</v>
      </c>
      <c r="F9" s="86">
        <f>'TIMES inputs SE12'!$K$8</f>
        <v>0.1683018270906014</v>
      </c>
      <c r="G9" s="86">
        <f>'TIMES inputs SE12'!$W$8</f>
        <v>0.79922531537913566</v>
      </c>
      <c r="H9" s="86">
        <f>'TIMES inputs SE34'!$K$8</f>
        <v>5.5016073440864268</v>
      </c>
      <c r="I9" s="86">
        <f>'TIMES inputs SE34'!$W$8</f>
        <v>1.9122838727252214</v>
      </c>
      <c r="J9" s="13" t="s">
        <v>111</v>
      </c>
      <c r="K9" s="13" t="s">
        <v>79</v>
      </c>
      <c r="L9" s="6" t="s">
        <v>112</v>
      </c>
      <c r="M9" s="6"/>
      <c r="N9" s="6"/>
      <c r="O9" s="5"/>
      <c r="P9" s="6"/>
      <c r="Q9" s="13"/>
      <c r="R9" s="13"/>
      <c r="S9" s="6"/>
      <c r="T9" s="6"/>
      <c r="U9" s="6"/>
      <c r="V9" s="6"/>
    </row>
    <row r="10" spans="2:22" x14ac:dyDescent="0.25">
      <c r="B10" s="6"/>
      <c r="C10" s="6" t="s">
        <v>48</v>
      </c>
      <c r="D10" s="6" t="s">
        <v>49</v>
      </c>
      <c r="E10" s="6">
        <v>2012</v>
      </c>
      <c r="F10" s="86">
        <f>'TIMES inputs SE12'!$L$8</f>
        <v>3.8402058755709442E-2</v>
      </c>
      <c r="G10" s="86">
        <f>'TIMES inputs SE12'!$X$8</f>
        <v>0.15754091802876138</v>
      </c>
      <c r="H10" s="86">
        <f>'TIMES inputs SE34'!$L$8</f>
        <v>1.758771700346565</v>
      </c>
      <c r="I10" s="86">
        <f>'TIMES inputs SE34'!$X$8</f>
        <v>0.56762619882304455</v>
      </c>
      <c r="J10" s="13" t="s">
        <v>113</v>
      </c>
      <c r="K10" s="13" t="s">
        <v>79</v>
      </c>
      <c r="L10" s="6" t="s">
        <v>114</v>
      </c>
      <c r="M10" s="6"/>
      <c r="N10" s="6"/>
      <c r="O10" s="5"/>
      <c r="P10" s="6"/>
      <c r="Q10" s="13"/>
      <c r="R10" s="13"/>
      <c r="S10" s="6"/>
      <c r="T10" s="6"/>
      <c r="U10" s="6"/>
      <c r="V10" s="6"/>
    </row>
    <row r="11" spans="2:22" x14ac:dyDescent="0.25">
      <c r="B11" s="6"/>
      <c r="C11" s="6" t="s">
        <v>48</v>
      </c>
      <c r="D11" s="6" t="s">
        <v>49</v>
      </c>
      <c r="E11" s="6">
        <v>2012</v>
      </c>
      <c r="F11" s="86">
        <f>'TIMES inputs SE12'!$I$8</f>
        <v>6.8356339665522153E-2</v>
      </c>
      <c r="G11" s="86">
        <f>'TIMES inputs SE12'!$U$8</f>
        <v>0.19650613257622393</v>
      </c>
      <c r="H11" s="86">
        <f>'TIMES inputs SE34'!$I$8</f>
        <v>1.2461684615525943</v>
      </c>
      <c r="I11" s="86">
        <f>'TIMES inputs SE34'!$U$8</f>
        <v>0.26739511244026359</v>
      </c>
      <c r="J11" s="13" t="s">
        <v>115</v>
      </c>
      <c r="K11" s="13" t="s">
        <v>79</v>
      </c>
      <c r="L11" s="6" t="s">
        <v>116</v>
      </c>
      <c r="M11" s="6"/>
      <c r="N11" s="6"/>
      <c r="O11" s="5"/>
      <c r="P11" s="6"/>
      <c r="Q11" s="13"/>
      <c r="R11" s="13"/>
      <c r="S11" s="6"/>
      <c r="T11" s="6"/>
      <c r="U11" s="6"/>
      <c r="V11" s="6"/>
    </row>
    <row r="12" spans="2:22" x14ac:dyDescent="0.25">
      <c r="B12" s="6"/>
      <c r="C12" s="6" t="s">
        <v>48</v>
      </c>
      <c r="D12" s="6" t="s">
        <v>49</v>
      </c>
      <c r="E12" s="6">
        <v>2012</v>
      </c>
      <c r="F12" s="86">
        <f>'TIMES inputs SE12'!$J$8</f>
        <v>1.9219208825716816E-2</v>
      </c>
      <c r="G12" s="86">
        <f>'TIMES inputs SE12'!$V$8</f>
        <v>3.4585434856869296E-2</v>
      </c>
      <c r="H12" s="86">
        <f>'TIMES inputs SE34'!$J$8</f>
        <v>0.29364817959341249</v>
      </c>
      <c r="I12" s="86">
        <f>'TIMES inputs SE34'!$V$8</f>
        <v>5.0187511904089342E-2</v>
      </c>
      <c r="J12" s="13" t="s">
        <v>117</v>
      </c>
      <c r="K12" s="13" t="s">
        <v>79</v>
      </c>
      <c r="L12" s="6" t="s">
        <v>118</v>
      </c>
      <c r="M12" s="6"/>
      <c r="N12" s="6"/>
      <c r="O12" s="5"/>
      <c r="P12" s="6"/>
      <c r="Q12" s="13"/>
      <c r="R12" s="13"/>
      <c r="S12" s="6"/>
      <c r="T12" s="6"/>
      <c r="U12" s="6"/>
      <c r="V12" s="6"/>
    </row>
    <row r="13" spans="2:22" x14ac:dyDescent="0.25">
      <c r="B13" s="6"/>
      <c r="C13" s="6" t="s">
        <v>48</v>
      </c>
      <c r="D13" s="6" t="s">
        <v>49</v>
      </c>
      <c r="E13" s="6">
        <v>2012</v>
      </c>
      <c r="F13" s="86">
        <f>'TIMES inputs SE12'!$E$8</f>
        <v>0.30057825085085832</v>
      </c>
      <c r="G13" s="86">
        <f>'TIMES inputs SE12'!$Q$8</f>
        <v>1.2083796730734442</v>
      </c>
      <c r="H13" s="86">
        <f>'TIMES inputs SE34'!$E$8</f>
        <v>11.065005088837481</v>
      </c>
      <c r="I13" s="86">
        <f>'TIMES inputs SE34'!$Q$8</f>
        <v>2.5383229637833531</v>
      </c>
      <c r="J13" s="13" t="s">
        <v>119</v>
      </c>
      <c r="K13" s="13" t="s">
        <v>79</v>
      </c>
      <c r="L13" s="6" t="s">
        <v>120</v>
      </c>
      <c r="M13" s="6"/>
      <c r="N13" s="6"/>
      <c r="O13" s="5"/>
      <c r="P13" s="6"/>
      <c r="Q13" s="13"/>
      <c r="R13" s="13"/>
      <c r="S13" s="6"/>
      <c r="T13" s="6"/>
      <c r="U13" s="6"/>
      <c r="V13" s="6"/>
    </row>
    <row r="14" spans="2:22" x14ac:dyDescent="0.25">
      <c r="B14" s="6"/>
      <c r="C14" s="6" t="s">
        <v>48</v>
      </c>
      <c r="D14" s="6" t="s">
        <v>49</v>
      </c>
      <c r="E14" s="6">
        <v>2012</v>
      </c>
      <c r="F14" s="86">
        <f>'TIMES inputs SE12'!$F$8</f>
        <v>4.8187560096416983E-2</v>
      </c>
      <c r="G14" s="86">
        <f>'TIMES inputs SE12'!$R$8</f>
        <v>0.21273304227902784</v>
      </c>
      <c r="H14" s="86">
        <f>'TIMES inputs SE34'!$F$8</f>
        <v>1.6743673006864039</v>
      </c>
      <c r="I14" s="86">
        <f>'TIMES inputs SE34'!$R$8</f>
        <v>0.32658071556267043</v>
      </c>
      <c r="J14" s="13" t="s">
        <v>121</v>
      </c>
      <c r="K14" s="13" t="s">
        <v>79</v>
      </c>
      <c r="L14" s="6" t="s">
        <v>122</v>
      </c>
      <c r="M14" s="6"/>
      <c r="N14" s="6"/>
      <c r="O14" s="5"/>
      <c r="P14" s="6"/>
      <c r="Q14" s="13"/>
      <c r="R14" s="13"/>
      <c r="S14" s="6"/>
      <c r="T14" s="6"/>
      <c r="U14" s="6"/>
      <c r="V14" s="6"/>
    </row>
    <row r="15" spans="2:22" x14ac:dyDescent="0.25">
      <c r="B15" s="6"/>
      <c r="C15" s="6" t="s">
        <v>48</v>
      </c>
      <c r="D15" s="6" t="s">
        <v>49</v>
      </c>
      <c r="E15" s="6">
        <v>2012</v>
      </c>
      <c r="F15" s="86">
        <f>'TIMES inputs SE12'!$M$8</f>
        <v>6.7298259791193603E-3</v>
      </c>
      <c r="G15" s="86">
        <f>'TIMES inputs SE12'!$Y$8</f>
        <v>4.3324185491313429E-2</v>
      </c>
      <c r="H15" s="86">
        <f>'TIMES inputs SE34'!$M$8</f>
        <v>0.37424264729281004</v>
      </c>
      <c r="I15" s="86">
        <f>'TIMES inputs SE34'!$Y$8</f>
        <v>0.14517654243966521</v>
      </c>
      <c r="J15" s="13" t="s">
        <v>123</v>
      </c>
      <c r="K15" s="13" t="s">
        <v>79</v>
      </c>
      <c r="L15" s="6" t="s">
        <v>124</v>
      </c>
      <c r="M15" s="6"/>
      <c r="N15" s="6"/>
      <c r="O15" s="5"/>
      <c r="P15" s="6"/>
      <c r="Q15" s="13"/>
      <c r="R15" s="13"/>
      <c r="S15" s="6"/>
      <c r="T15" s="6"/>
      <c r="U15" s="6"/>
      <c r="V15" s="6"/>
    </row>
    <row r="16" spans="2:22" x14ac:dyDescent="0.25">
      <c r="B16" s="6"/>
      <c r="C16" s="6" t="s">
        <v>48</v>
      </c>
      <c r="D16" s="6" t="s">
        <v>49</v>
      </c>
      <c r="E16" s="6">
        <v>2012</v>
      </c>
      <c r="F16" s="86">
        <f>'TIMES inputs SE12'!$N$8</f>
        <v>3.3033330778679897E-3</v>
      </c>
      <c r="G16" s="86">
        <f>'TIMES inputs SE12'!$Z$8</f>
        <v>7.6312176189208634E-3</v>
      </c>
      <c r="H16" s="86">
        <f>'TIMES inputs SE34'!$N$8</f>
        <v>0.10886808471430244</v>
      </c>
      <c r="I16" s="86">
        <f>'TIMES inputs SE34'!$Z$8</f>
        <v>3.7737155429702594E-2</v>
      </c>
      <c r="J16" s="13" t="s">
        <v>125</v>
      </c>
      <c r="K16" s="13" t="s">
        <v>79</v>
      </c>
      <c r="L16" s="6" t="s">
        <v>126</v>
      </c>
      <c r="M16" s="6"/>
      <c r="N16" s="6"/>
      <c r="O16" s="5"/>
      <c r="P16" s="6"/>
      <c r="Q16" s="13"/>
      <c r="R16" s="13"/>
      <c r="S16" s="6"/>
      <c r="T16" s="6"/>
      <c r="U16" s="6"/>
      <c r="V16" s="6"/>
    </row>
    <row r="17" spans="2:22" x14ac:dyDescent="0.25">
      <c r="B17" s="14"/>
      <c r="C17" s="14" t="s">
        <v>48</v>
      </c>
      <c r="D17" s="14" t="s">
        <v>49</v>
      </c>
      <c r="E17" s="14">
        <v>0</v>
      </c>
      <c r="F17" s="17">
        <v>5</v>
      </c>
      <c r="G17" s="17">
        <v>5</v>
      </c>
      <c r="H17" s="17">
        <v>5</v>
      </c>
      <c r="I17" s="17">
        <v>5</v>
      </c>
      <c r="J17" s="15" t="s">
        <v>127</v>
      </c>
      <c r="K17" s="15"/>
      <c r="L17" s="16" t="s">
        <v>82</v>
      </c>
      <c r="M17" s="6"/>
      <c r="N17" s="6"/>
      <c r="O17" s="5"/>
      <c r="P17" s="13"/>
      <c r="Q17" s="13"/>
      <c r="R17" s="6"/>
      <c r="S17" s="6"/>
      <c r="T17" s="6"/>
      <c r="U17" s="6"/>
      <c r="V17" s="6"/>
    </row>
    <row r="18" spans="2:22" x14ac:dyDescent="0.25">
      <c r="D18" s="5" t="s">
        <v>50</v>
      </c>
      <c r="E18" s="6">
        <v>2012</v>
      </c>
      <c r="F18" s="86">
        <f>'TIMES inputs SE12'!$G$9</f>
        <v>1700.0617509155934</v>
      </c>
      <c r="G18" s="86">
        <f>'TIMES inputs SE12'!$S$9</f>
        <v>1700.0617509155934</v>
      </c>
      <c r="H18" s="86">
        <f>'TIMES inputs SE34'!$G$9</f>
        <v>1700.0617509155934</v>
      </c>
      <c r="I18" s="86">
        <f>'TIMES inputs SE34'!$S$9</f>
        <v>1700.0617509155934</v>
      </c>
      <c r="J18" s="108" t="s">
        <v>103</v>
      </c>
      <c r="K18" s="13" t="s">
        <v>80</v>
      </c>
      <c r="L18" s="6" t="s">
        <v>104</v>
      </c>
      <c r="M18" s="5"/>
      <c r="N18" s="6"/>
      <c r="O18" s="5"/>
      <c r="P18" s="13"/>
      <c r="Q18" s="13"/>
      <c r="R18" s="6"/>
      <c r="S18" s="6"/>
      <c r="T18" s="6"/>
      <c r="U18" s="6"/>
      <c r="V18" s="6"/>
    </row>
    <row r="19" spans="2:22" x14ac:dyDescent="0.25">
      <c r="D19" s="5" t="s">
        <v>50</v>
      </c>
      <c r="E19" s="6">
        <v>2012</v>
      </c>
      <c r="F19" s="86">
        <f>'TIMES inputs SE12'!$H$9</f>
        <v>1837.4928043488806</v>
      </c>
      <c r="G19" s="86">
        <f>'TIMES inputs SE12'!$T$9</f>
        <v>1837.4928043488806</v>
      </c>
      <c r="H19" s="86">
        <f>'TIMES inputs SE34'!$H$9</f>
        <v>1837.4928043488806</v>
      </c>
      <c r="I19" s="86">
        <f>'TIMES inputs SE34'!$T$9</f>
        <v>1837.4928043488806</v>
      </c>
      <c r="J19" s="108" t="s">
        <v>105</v>
      </c>
      <c r="K19" s="13" t="s">
        <v>80</v>
      </c>
      <c r="L19" s="6" t="s">
        <v>106</v>
      </c>
      <c r="M19" s="6"/>
      <c r="N19" s="6"/>
      <c r="O19" s="5"/>
      <c r="P19" s="13"/>
      <c r="Q19" s="13"/>
      <c r="R19" s="6"/>
      <c r="S19" s="6"/>
      <c r="T19" s="6"/>
      <c r="U19" s="6"/>
      <c r="V19" s="6"/>
    </row>
    <row r="20" spans="2:22" x14ac:dyDescent="0.25">
      <c r="D20" s="5" t="s">
        <v>50</v>
      </c>
      <c r="E20" s="6">
        <v>2012</v>
      </c>
      <c r="F20" s="86">
        <f>'TIMES inputs SE12'!$C$9</f>
        <v>2034.7316828965445</v>
      </c>
      <c r="G20" s="86">
        <f>'TIMES inputs SE12'!$O$9</f>
        <v>2034.7316828965445</v>
      </c>
      <c r="H20" s="86">
        <f>'TIMES inputs SE34'!$C$9</f>
        <v>2034.7316828965445</v>
      </c>
      <c r="I20" s="86">
        <f>'TIMES inputs SE34'!$O$9</f>
        <v>2034.7316828965445</v>
      </c>
      <c r="J20" s="108" t="s">
        <v>107</v>
      </c>
      <c r="K20" s="13" t="s">
        <v>80</v>
      </c>
      <c r="L20" s="6" t="s">
        <v>108</v>
      </c>
      <c r="M20" s="6"/>
      <c r="N20" s="6"/>
      <c r="O20" s="5"/>
      <c r="P20" s="13"/>
      <c r="Q20" s="13"/>
      <c r="R20" s="6"/>
      <c r="S20" s="6"/>
      <c r="T20" s="6"/>
      <c r="U20" s="6"/>
      <c r="V20" s="6"/>
    </row>
    <row r="21" spans="2:22" x14ac:dyDescent="0.25">
      <c r="D21" s="5" t="s">
        <v>50</v>
      </c>
      <c r="E21" s="6">
        <v>2012</v>
      </c>
      <c r="F21" s="86">
        <f>'TIMES inputs SE12'!$D$9</f>
        <v>1627.7610570674103</v>
      </c>
      <c r="G21" s="86">
        <f>'TIMES inputs SE12'!$P$9</f>
        <v>1627.7610570674103</v>
      </c>
      <c r="H21" s="86">
        <f>'TIMES inputs SE34'!$D$9</f>
        <v>1627.7610570674103</v>
      </c>
      <c r="I21" s="86">
        <f>'TIMES inputs SE34'!$P$9</f>
        <v>1627.7610570674103</v>
      </c>
      <c r="J21" s="108" t="s">
        <v>109</v>
      </c>
      <c r="K21" s="13" t="s">
        <v>80</v>
      </c>
      <c r="L21" s="6" t="s">
        <v>110</v>
      </c>
      <c r="M21" s="6"/>
      <c r="N21" s="6"/>
      <c r="O21" s="5"/>
      <c r="P21" s="13"/>
      <c r="Q21" s="13"/>
      <c r="R21" s="6"/>
      <c r="S21" s="6"/>
      <c r="T21" s="6"/>
      <c r="U21" s="6"/>
      <c r="V21" s="6"/>
    </row>
    <row r="22" spans="2:22" x14ac:dyDescent="0.25">
      <c r="D22" s="5" t="s">
        <v>50</v>
      </c>
      <c r="E22" s="6">
        <v>2012</v>
      </c>
      <c r="F22" s="86">
        <f>'TIMES inputs SE12'!$K$9</f>
        <v>1868.0068856649573</v>
      </c>
      <c r="G22" s="86">
        <f>'TIMES inputs SE12'!$W$9</f>
        <v>1868.0068856649573</v>
      </c>
      <c r="H22" s="86">
        <f>'TIMES inputs SE34'!$K$9</f>
        <v>1868.0068856649573</v>
      </c>
      <c r="I22" s="86">
        <f>'TIMES inputs SE34'!$W$9</f>
        <v>1868.0068856649573</v>
      </c>
      <c r="J22" s="108" t="s">
        <v>111</v>
      </c>
      <c r="K22" s="13" t="s">
        <v>80</v>
      </c>
      <c r="L22" s="6" t="s">
        <v>112</v>
      </c>
      <c r="M22" s="6"/>
      <c r="N22" s="6"/>
      <c r="O22" s="5"/>
      <c r="P22" s="13"/>
      <c r="Q22" s="13"/>
      <c r="R22" s="6"/>
      <c r="S22" s="6"/>
      <c r="T22" s="6"/>
      <c r="U22" s="6"/>
      <c r="V22" s="6"/>
    </row>
    <row r="23" spans="2:22" x14ac:dyDescent="0.25">
      <c r="B23" s="6"/>
      <c r="C23" s="6"/>
      <c r="D23" s="5" t="s">
        <v>50</v>
      </c>
      <c r="E23" s="6">
        <v>2012</v>
      </c>
      <c r="F23" s="86">
        <f>'TIMES inputs SE12'!$L$9</f>
        <v>2512.9135008735693</v>
      </c>
      <c r="G23" s="86">
        <f>'TIMES inputs SE12'!$X$9</f>
        <v>2512.9135008735693</v>
      </c>
      <c r="H23" s="86">
        <f>'TIMES inputs SE34'!$L$9</f>
        <v>2512.9135008735693</v>
      </c>
      <c r="I23" s="86">
        <f>'TIMES inputs SE34'!$X$9</f>
        <v>2512.9135008735693</v>
      </c>
      <c r="J23" s="108" t="s">
        <v>113</v>
      </c>
      <c r="K23" s="13" t="s">
        <v>80</v>
      </c>
      <c r="L23" s="6" t="s">
        <v>114</v>
      </c>
      <c r="M23" s="6"/>
      <c r="N23" s="6"/>
      <c r="O23" s="5"/>
      <c r="P23" s="13"/>
      <c r="Q23" s="13"/>
      <c r="R23" s="6"/>
      <c r="S23" s="6"/>
      <c r="T23" s="6"/>
      <c r="U23" s="6"/>
      <c r="V23" s="6"/>
    </row>
    <row r="24" spans="2:22" x14ac:dyDescent="0.25">
      <c r="D24" s="5" t="s">
        <v>50</v>
      </c>
      <c r="E24" s="6">
        <v>2012</v>
      </c>
      <c r="F24" s="86">
        <f>'TIMES inputs SE12'!$I$9</f>
        <v>1562.6699239924012</v>
      </c>
      <c r="G24" s="86">
        <f>'TIMES inputs SE12'!$U$9</f>
        <v>1562.6699239924012</v>
      </c>
      <c r="H24" s="86">
        <f>'TIMES inputs SE34'!$I$9</f>
        <v>1562.6699239924012</v>
      </c>
      <c r="I24" s="86">
        <f>'TIMES inputs SE34'!$U$9</f>
        <v>1562.6699239924012</v>
      </c>
      <c r="J24" s="108" t="s">
        <v>115</v>
      </c>
      <c r="K24" s="13" t="s">
        <v>80</v>
      </c>
      <c r="L24" s="6" t="s">
        <v>116</v>
      </c>
      <c r="M24" s="6"/>
      <c r="N24" s="6"/>
      <c r="O24" s="5"/>
      <c r="P24" s="6"/>
      <c r="R24" s="6"/>
    </row>
    <row r="25" spans="2:22" x14ac:dyDescent="0.25">
      <c r="D25" s="5" t="s">
        <v>50</v>
      </c>
      <c r="E25" s="6">
        <v>2012</v>
      </c>
      <c r="F25" s="86">
        <f>'TIMES inputs SE12'!$J$9</f>
        <v>1557.7025564615506</v>
      </c>
      <c r="G25" s="86">
        <f>'TIMES inputs SE12'!$V$9</f>
        <v>1557.7025564615506</v>
      </c>
      <c r="H25" s="86">
        <f>'TIMES inputs SE34'!$J$9</f>
        <v>1557.7025564615506</v>
      </c>
      <c r="I25" s="86">
        <f>'TIMES inputs SE34'!$V$9</f>
        <v>1557.7025564615506</v>
      </c>
      <c r="J25" s="108" t="s">
        <v>117</v>
      </c>
      <c r="K25" s="13" t="s">
        <v>80</v>
      </c>
      <c r="L25" s="6" t="s">
        <v>118</v>
      </c>
      <c r="M25" s="6"/>
      <c r="N25" s="6"/>
      <c r="O25" s="5"/>
      <c r="P25" s="6"/>
      <c r="R25" s="6"/>
    </row>
    <row r="26" spans="2:22" x14ac:dyDescent="0.25">
      <c r="D26" s="5" t="s">
        <v>50</v>
      </c>
      <c r="E26" s="6">
        <v>2012</v>
      </c>
      <c r="F26" s="86">
        <f>'TIMES inputs SE12'!$E$9</f>
        <v>1950.9644676403168</v>
      </c>
      <c r="G26" s="86">
        <f>'TIMES inputs SE12'!$Q$9</f>
        <v>1950.9644676403168</v>
      </c>
      <c r="H26" s="86">
        <f>'TIMES inputs SE34'!$E$9</f>
        <v>1950.9644676403168</v>
      </c>
      <c r="I26" s="86">
        <f>'TIMES inputs SE34'!$Q$9</f>
        <v>1950.9644676403168</v>
      </c>
      <c r="J26" s="108" t="s">
        <v>119</v>
      </c>
      <c r="K26" s="13" t="s">
        <v>80</v>
      </c>
      <c r="L26" s="6" t="s">
        <v>120</v>
      </c>
      <c r="M26" s="6"/>
      <c r="N26" s="6"/>
      <c r="O26" s="5"/>
      <c r="P26" s="6"/>
      <c r="R26" s="6"/>
    </row>
    <row r="27" spans="2:22" x14ac:dyDescent="0.25">
      <c r="D27" s="5" t="s">
        <v>50</v>
      </c>
      <c r="E27" s="6">
        <v>2012</v>
      </c>
      <c r="F27" s="86">
        <f>'TIMES inputs SE12'!$F$9</f>
        <v>2057.6313943068058</v>
      </c>
      <c r="G27" s="86">
        <f>'TIMES inputs SE12'!$R$9</f>
        <v>2057.6313943068058</v>
      </c>
      <c r="H27" s="86">
        <f>'TIMES inputs SE34'!$F$9</f>
        <v>2057.6313943068058</v>
      </c>
      <c r="I27" s="86">
        <f>'TIMES inputs SE34'!$R$9</f>
        <v>2057.6313943068058</v>
      </c>
      <c r="J27" s="108" t="s">
        <v>121</v>
      </c>
      <c r="K27" s="13" t="s">
        <v>80</v>
      </c>
      <c r="L27" s="6" t="s">
        <v>122</v>
      </c>
      <c r="M27" s="6"/>
      <c r="N27" s="6"/>
      <c r="O27" s="5"/>
      <c r="P27" s="6"/>
      <c r="Q27" s="6"/>
      <c r="R27" s="6"/>
    </row>
    <row r="28" spans="2:22" x14ac:dyDescent="0.25">
      <c r="D28" s="5" t="s">
        <v>50</v>
      </c>
      <c r="E28" s="6">
        <v>2012</v>
      </c>
      <c r="F28" s="86">
        <f>'TIMES inputs SE12'!$M$9</f>
        <v>1999.1644509558137</v>
      </c>
      <c r="G28" s="86">
        <f>'TIMES inputs SE12'!$Y$9</f>
        <v>1999.1644509558137</v>
      </c>
      <c r="H28" s="86">
        <f>'TIMES inputs SE34'!$M$9</f>
        <v>1999.1644509558137</v>
      </c>
      <c r="I28" s="86">
        <f>'TIMES inputs SE34'!$Y$9</f>
        <v>1999.1644509558137</v>
      </c>
      <c r="J28" s="108" t="s">
        <v>123</v>
      </c>
      <c r="K28" s="13" t="s">
        <v>80</v>
      </c>
      <c r="L28" s="6" t="s">
        <v>124</v>
      </c>
      <c r="M28" s="6"/>
      <c r="N28" s="6"/>
      <c r="O28" s="5"/>
      <c r="P28" s="6"/>
      <c r="Q28" s="6"/>
      <c r="R28" s="6"/>
    </row>
    <row r="29" spans="2:22" x14ac:dyDescent="0.25">
      <c r="B29" s="14"/>
      <c r="C29" s="14"/>
      <c r="D29" s="16" t="s">
        <v>50</v>
      </c>
      <c r="E29" s="14">
        <v>2012</v>
      </c>
      <c r="F29" s="120">
        <f>'TIMES inputs SE12'!$N$9</f>
        <v>2675.6876679408469</v>
      </c>
      <c r="G29" s="120">
        <f>'TIMES inputs SE12'!$Z$9</f>
        <v>2675.6876679408469</v>
      </c>
      <c r="H29" s="120">
        <f>'TIMES inputs SE34'!$N$9</f>
        <v>2675.6876679408469</v>
      </c>
      <c r="I29" s="120">
        <f>'TIMES inputs SE34'!$Z$9</f>
        <v>2675.6876679408469</v>
      </c>
      <c r="J29" s="14" t="s">
        <v>125</v>
      </c>
      <c r="K29" s="15" t="s">
        <v>80</v>
      </c>
      <c r="L29" s="14" t="s">
        <v>126</v>
      </c>
      <c r="M29" s="6"/>
      <c r="N29" s="6"/>
      <c r="O29" s="5"/>
      <c r="P29" s="6"/>
      <c r="Q29" s="6"/>
      <c r="R29" s="6"/>
    </row>
    <row r="30" spans="2:22" x14ac:dyDescent="0.25">
      <c r="B30" s="6"/>
      <c r="C30" s="6"/>
      <c r="D30" s="5" t="s">
        <v>52</v>
      </c>
      <c r="E30" s="5">
        <v>2012</v>
      </c>
      <c r="F30" s="86">
        <f>'TIMES inputs SE12'!$G$10</f>
        <v>28.506797411124076</v>
      </c>
      <c r="G30" s="86">
        <f>'TIMES inputs SE12'!$S$10</f>
        <v>28.506797411124076</v>
      </c>
      <c r="H30" s="86">
        <f>'TIMES inputs SE34'!$G$10</f>
        <v>28.506797411124076</v>
      </c>
      <c r="I30" s="86">
        <f>'TIMES inputs SE34'!$S$10</f>
        <v>28.506797411124076</v>
      </c>
      <c r="J30" s="6" t="s">
        <v>103</v>
      </c>
      <c r="K30" s="13" t="s">
        <v>81</v>
      </c>
      <c r="L30" s="6" t="s">
        <v>104</v>
      </c>
      <c r="M30" s="5"/>
      <c r="N30" s="6"/>
      <c r="O30" s="5"/>
      <c r="P30" s="6"/>
      <c r="Q30" s="6"/>
      <c r="R30" s="6"/>
    </row>
    <row r="31" spans="2:22" x14ac:dyDescent="0.25">
      <c r="B31" s="6"/>
      <c r="C31" s="6"/>
      <c r="D31" s="5" t="s">
        <v>52</v>
      </c>
      <c r="E31" s="5">
        <v>2012</v>
      </c>
      <c r="F31" s="86">
        <f>'TIMES inputs SE12'!$H$10</f>
        <v>26.668498822846111</v>
      </c>
      <c r="G31" s="86">
        <f>'TIMES inputs SE12'!$T$10</f>
        <v>26.668498822846111</v>
      </c>
      <c r="H31" s="86">
        <f>'TIMES inputs SE34'!$H$10</f>
        <v>26.668498822846111</v>
      </c>
      <c r="I31" s="86">
        <f>'TIMES inputs SE34'!$T$10</f>
        <v>26.668498822846111</v>
      </c>
      <c r="J31" s="108" t="s">
        <v>105</v>
      </c>
      <c r="K31" s="13" t="s">
        <v>81</v>
      </c>
      <c r="L31" s="6" t="s">
        <v>106</v>
      </c>
      <c r="M31" s="6"/>
      <c r="N31" s="6"/>
      <c r="O31" s="5"/>
      <c r="P31" s="6"/>
      <c r="Q31" s="6"/>
      <c r="R31" s="6"/>
    </row>
    <row r="32" spans="2:22" x14ac:dyDescent="0.25">
      <c r="B32" s="6"/>
      <c r="C32" s="6"/>
      <c r="D32" s="5" t="s">
        <v>52</v>
      </c>
      <c r="E32" s="5">
        <v>2012</v>
      </c>
      <c r="F32" s="86">
        <f>'TIMES inputs SE12'!$C$10</f>
        <v>31.245290675891908</v>
      </c>
      <c r="G32" s="86">
        <f>'TIMES inputs SE12'!$O$10</f>
        <v>31.245290675891908</v>
      </c>
      <c r="H32" s="86">
        <f>'TIMES inputs SE34'!$C$10</f>
        <v>31.245290675891908</v>
      </c>
      <c r="I32" s="86">
        <f>'TIMES inputs SE34'!$O$10</f>
        <v>31.245290675891908</v>
      </c>
      <c r="J32" s="108" t="s">
        <v>107</v>
      </c>
      <c r="K32" s="13" t="s">
        <v>81</v>
      </c>
      <c r="L32" s="6" t="s">
        <v>108</v>
      </c>
      <c r="M32" s="6"/>
      <c r="N32" s="6"/>
      <c r="O32" s="5"/>
      <c r="P32" s="6"/>
      <c r="Q32" s="6"/>
      <c r="R32" s="6"/>
    </row>
    <row r="33" spans="2:18" x14ac:dyDescent="0.25">
      <c r="B33" s="6"/>
      <c r="C33" s="6"/>
      <c r="D33" s="5" t="s">
        <v>52</v>
      </c>
      <c r="E33" s="5">
        <v>2012</v>
      </c>
      <c r="F33" s="86">
        <f>'TIMES inputs SE12'!$D$10</f>
        <v>26.086088757448834</v>
      </c>
      <c r="G33" s="86">
        <f>'TIMES inputs SE12'!$P$10</f>
        <v>26.086088757448834</v>
      </c>
      <c r="H33" s="86">
        <f>'TIMES inputs SE34'!$D$10</f>
        <v>26.086088757448834</v>
      </c>
      <c r="I33" s="86">
        <f>'TIMES inputs SE34'!$P$10</f>
        <v>26.086088757448834</v>
      </c>
      <c r="J33" s="108" t="s">
        <v>109</v>
      </c>
      <c r="K33" s="13" t="s">
        <v>81</v>
      </c>
      <c r="L33" s="6" t="s">
        <v>110</v>
      </c>
      <c r="M33" s="6"/>
      <c r="N33" s="6"/>
      <c r="O33" s="5"/>
      <c r="P33" s="6"/>
      <c r="Q33" s="6"/>
      <c r="R33" s="6"/>
    </row>
    <row r="34" spans="2:18" x14ac:dyDescent="0.25">
      <c r="B34" s="6"/>
      <c r="C34" s="6"/>
      <c r="D34" s="5" t="s">
        <v>52</v>
      </c>
      <c r="E34" s="5">
        <v>2012</v>
      </c>
      <c r="F34" s="86">
        <f>'TIMES inputs SE12'!$K$10</f>
        <v>30.306641374117305</v>
      </c>
      <c r="G34" s="86">
        <f>'TIMES inputs SE12'!$W$10</f>
        <v>30.306641374117305</v>
      </c>
      <c r="H34" s="86">
        <f>'TIMES inputs SE34'!$K$10</f>
        <v>30.306641374117305</v>
      </c>
      <c r="I34" s="86">
        <f>'TIMES inputs SE34'!$W$10</f>
        <v>30.306641374117305</v>
      </c>
      <c r="J34" s="108" t="s">
        <v>111</v>
      </c>
      <c r="K34" s="13" t="s">
        <v>81</v>
      </c>
      <c r="L34" s="6" t="s">
        <v>112</v>
      </c>
      <c r="M34" s="6"/>
      <c r="N34" s="6"/>
      <c r="O34" s="5"/>
      <c r="P34" s="6"/>
      <c r="Q34" s="6"/>
      <c r="R34" s="6"/>
    </row>
    <row r="35" spans="2:18" x14ac:dyDescent="0.25">
      <c r="B35" s="6"/>
      <c r="C35" s="6"/>
      <c r="D35" s="5" t="s">
        <v>52</v>
      </c>
      <c r="E35" s="5">
        <v>2012</v>
      </c>
      <c r="F35" s="86">
        <f>'TIMES inputs SE12'!$L$10</f>
        <v>24.514835929520963</v>
      </c>
      <c r="G35" s="86">
        <f>'TIMES inputs SE12'!$X$10</f>
        <v>24.514835929520963</v>
      </c>
      <c r="H35" s="86">
        <f>'TIMES inputs SE34'!$L$10</f>
        <v>24.514835929520963</v>
      </c>
      <c r="I35" s="86">
        <f>'TIMES inputs SE34'!$X$10</f>
        <v>24.514835929520963</v>
      </c>
      <c r="J35" s="108" t="s">
        <v>113</v>
      </c>
      <c r="K35" s="13" t="s">
        <v>81</v>
      </c>
      <c r="L35" s="6" t="s">
        <v>114</v>
      </c>
      <c r="M35" s="6"/>
      <c r="N35" s="6"/>
      <c r="O35" s="5"/>
      <c r="P35" s="6"/>
      <c r="Q35" s="6"/>
      <c r="R35" s="6"/>
    </row>
    <row r="36" spans="2:18" x14ac:dyDescent="0.25">
      <c r="B36" s="6"/>
      <c r="C36" s="6"/>
      <c r="D36" s="5" t="s">
        <v>52</v>
      </c>
      <c r="E36" s="5">
        <v>2012</v>
      </c>
      <c r="F36" s="86">
        <f>'TIMES inputs SE12'!$I$10</f>
        <v>29.983500894446955</v>
      </c>
      <c r="G36" s="86">
        <f>'TIMES inputs SE12'!$U$10</f>
        <v>29.983500894446955</v>
      </c>
      <c r="H36" s="86">
        <f>'TIMES inputs SE34'!$I$10</f>
        <v>29.983500894446955</v>
      </c>
      <c r="I36" s="86">
        <f>'TIMES inputs SE34'!$U$10</f>
        <v>29.983500894446955</v>
      </c>
      <c r="J36" s="108" t="s">
        <v>115</v>
      </c>
      <c r="K36" s="13" t="s">
        <v>81</v>
      </c>
      <c r="L36" s="6" t="s">
        <v>116</v>
      </c>
      <c r="M36" s="6"/>
      <c r="N36" s="6"/>
      <c r="O36" s="5"/>
      <c r="P36" s="6"/>
      <c r="Q36" s="6"/>
      <c r="R36" s="6"/>
    </row>
    <row r="37" spans="2:18" x14ac:dyDescent="0.25">
      <c r="B37" s="6"/>
      <c r="C37" s="6"/>
      <c r="D37" s="5" t="s">
        <v>52</v>
      </c>
      <c r="E37" s="5">
        <v>2012</v>
      </c>
      <c r="F37" s="86">
        <f>'TIMES inputs SE12'!$J$10</f>
        <v>26.397543844998182</v>
      </c>
      <c r="G37" s="86">
        <f>'TIMES inputs SE12'!$V$10</f>
        <v>26.397543844998182</v>
      </c>
      <c r="H37" s="86">
        <f>'TIMES inputs SE34'!$J$10</f>
        <v>26.397543844998182</v>
      </c>
      <c r="I37" s="86">
        <f>'TIMES inputs SE34'!$V$10</f>
        <v>26.397543844998182</v>
      </c>
      <c r="J37" s="108" t="s">
        <v>117</v>
      </c>
      <c r="K37" s="13" t="s">
        <v>81</v>
      </c>
      <c r="L37" s="6" t="s">
        <v>118</v>
      </c>
      <c r="M37" s="6"/>
      <c r="N37" s="6"/>
      <c r="O37" s="5"/>
      <c r="P37" s="6"/>
      <c r="Q37" s="6"/>
      <c r="R37" s="6"/>
    </row>
    <row r="38" spans="2:18" x14ac:dyDescent="0.25">
      <c r="B38" s="6"/>
      <c r="C38" s="6"/>
      <c r="D38" s="5" t="s">
        <v>52</v>
      </c>
      <c r="E38" s="5">
        <v>2012</v>
      </c>
      <c r="F38" s="86">
        <f>'TIMES inputs SE12'!$E$10</f>
        <v>33.275335434273792</v>
      </c>
      <c r="G38" s="86">
        <f>'TIMES inputs SE12'!$Q$10</f>
        <v>33.275335434273792</v>
      </c>
      <c r="H38" s="86">
        <f>'TIMES inputs SE34'!$E$10</f>
        <v>33.275335434273792</v>
      </c>
      <c r="I38" s="86">
        <f>'TIMES inputs SE34'!$Q$10</f>
        <v>33.275335434273792</v>
      </c>
      <c r="J38" s="108" t="s">
        <v>119</v>
      </c>
      <c r="K38" s="13" t="s">
        <v>81</v>
      </c>
      <c r="L38" s="6" t="s">
        <v>120</v>
      </c>
      <c r="M38" s="6"/>
      <c r="N38" s="6"/>
      <c r="O38" s="5"/>
      <c r="P38" s="6"/>
      <c r="Q38" s="6"/>
      <c r="R38" s="6"/>
    </row>
    <row r="39" spans="2:18" x14ac:dyDescent="0.25">
      <c r="B39" s="6"/>
      <c r="C39" s="6"/>
      <c r="D39" s="5" t="s">
        <v>52</v>
      </c>
      <c r="E39" s="5">
        <v>2012</v>
      </c>
      <c r="F39" s="86">
        <f>'TIMES inputs SE12'!$F$10</f>
        <v>25.606699995412384</v>
      </c>
      <c r="G39" s="86">
        <f>'TIMES inputs SE12'!$R$10</f>
        <v>25.606699995412384</v>
      </c>
      <c r="H39" s="86">
        <f>'TIMES inputs SE34'!$F$10</f>
        <v>25.606699995412384</v>
      </c>
      <c r="I39" s="86">
        <f>'TIMES inputs SE34'!$R$10</f>
        <v>25.606699995412384</v>
      </c>
      <c r="J39" s="108" t="s">
        <v>121</v>
      </c>
      <c r="K39" s="13" t="s">
        <v>81</v>
      </c>
      <c r="L39" s="6" t="s">
        <v>122</v>
      </c>
      <c r="M39" s="6"/>
      <c r="N39" s="6"/>
      <c r="O39" s="5"/>
      <c r="P39" s="6"/>
      <c r="Q39" s="6"/>
      <c r="R39" s="6"/>
    </row>
    <row r="40" spans="2:18" x14ac:dyDescent="0.25">
      <c r="B40" s="6"/>
      <c r="C40" s="6"/>
      <c r="D40" s="5" t="s">
        <v>52</v>
      </c>
      <c r="E40" s="5">
        <v>2012</v>
      </c>
      <c r="F40" s="86">
        <f>'TIMES inputs SE12'!$M$10</f>
        <v>32.773309589127926</v>
      </c>
      <c r="G40" s="86">
        <f>'TIMES inputs SE12'!$Y$10</f>
        <v>32.773309589127926</v>
      </c>
      <c r="H40" s="86">
        <f>'TIMES inputs SE34'!$M$10</f>
        <v>32.773309589127926</v>
      </c>
      <c r="I40" s="86">
        <f>'TIMES inputs SE34'!$Y$10</f>
        <v>32.773309589127926</v>
      </c>
      <c r="J40" s="108" t="s">
        <v>123</v>
      </c>
      <c r="K40" s="13" t="s">
        <v>81</v>
      </c>
      <c r="L40" s="6" t="s">
        <v>124</v>
      </c>
      <c r="M40" s="6"/>
      <c r="N40" s="6"/>
      <c r="O40" s="5"/>
      <c r="P40" s="6"/>
      <c r="Q40" s="6"/>
      <c r="R40" s="6"/>
    </row>
    <row r="41" spans="2:18" x14ac:dyDescent="0.25">
      <c r="B41" s="14"/>
      <c r="C41" s="14"/>
      <c r="D41" s="16" t="s">
        <v>52</v>
      </c>
      <c r="E41" s="16">
        <v>2012</v>
      </c>
      <c r="F41" s="120">
        <f>'TIMES inputs SE12'!$N$10</f>
        <v>24.01954762629358</v>
      </c>
      <c r="G41" s="120">
        <f>'TIMES inputs SE12'!$Z$10</f>
        <v>24.01954762629358</v>
      </c>
      <c r="H41" s="120">
        <f>'TIMES inputs SE34'!$N$10</f>
        <v>24.01954762629358</v>
      </c>
      <c r="I41" s="120">
        <f>'TIMES inputs SE34'!$Z$10</f>
        <v>24.01954762629358</v>
      </c>
      <c r="J41" s="14" t="s">
        <v>125</v>
      </c>
      <c r="K41" s="15" t="s">
        <v>81</v>
      </c>
      <c r="L41" s="14" t="s">
        <v>126</v>
      </c>
      <c r="M41" s="6"/>
      <c r="N41" s="6"/>
      <c r="O41" s="5"/>
      <c r="P41" s="6"/>
      <c r="Q41" s="6"/>
      <c r="R41" s="6"/>
    </row>
    <row r="42" spans="2:18" x14ac:dyDescent="0.25">
      <c r="B42" s="6"/>
      <c r="C42" s="6" t="s">
        <v>48</v>
      </c>
      <c r="D42" s="6" t="s">
        <v>49</v>
      </c>
      <c r="E42" s="6">
        <v>2012</v>
      </c>
      <c r="F42" s="86">
        <f>'TIMES inputs SE12'!$G$11</f>
        <v>0.30370378155871947</v>
      </c>
      <c r="G42" s="86">
        <f>'TIMES inputs SE12'!$S$11</f>
        <v>1.1380408564258029</v>
      </c>
      <c r="H42" s="86">
        <f>'TIMES inputs SE34'!$G$11</f>
        <v>3.956266666861961</v>
      </c>
      <c r="I42" s="86">
        <f>'TIMES inputs SE34'!$S$11</f>
        <v>1.2598977062392769</v>
      </c>
      <c r="J42" s="13" t="s">
        <v>128</v>
      </c>
      <c r="K42" s="13" t="s">
        <v>79</v>
      </c>
      <c r="L42" s="6" t="s">
        <v>129</v>
      </c>
      <c r="M42" s="6"/>
      <c r="N42" s="6"/>
      <c r="O42" s="5"/>
      <c r="P42" s="6"/>
      <c r="Q42" s="6"/>
    </row>
    <row r="43" spans="2:18" x14ac:dyDescent="0.25">
      <c r="C43" s="108" t="s">
        <v>48</v>
      </c>
      <c r="D43" s="108" t="s">
        <v>49</v>
      </c>
      <c r="E43" s="6">
        <v>2012</v>
      </c>
      <c r="F43" s="86">
        <f>'TIMES inputs SE12'!$H$11</f>
        <v>5.8094704906984172E-2</v>
      </c>
      <c r="G43" s="86">
        <f>'TIMES inputs SE12'!$T$11</f>
        <v>0.14227972823040813</v>
      </c>
      <c r="H43" s="86">
        <f>'TIMES inputs SE34'!$H$11</f>
        <v>0.78988266921793215</v>
      </c>
      <c r="I43" s="86">
        <f>'TIMES inputs SE34'!$T$11</f>
        <v>0.22517305850094649</v>
      </c>
      <c r="J43" s="13" t="s">
        <v>130</v>
      </c>
      <c r="K43" s="13" t="s">
        <v>79</v>
      </c>
      <c r="L43" s="6" t="s">
        <v>131</v>
      </c>
      <c r="M43" s="6"/>
      <c r="N43" s="6"/>
      <c r="O43" s="5"/>
      <c r="P43" s="6"/>
      <c r="Q43" s="6"/>
    </row>
    <row r="44" spans="2:18" x14ac:dyDescent="0.25">
      <c r="C44" s="108" t="s">
        <v>48</v>
      </c>
      <c r="D44" s="108" t="s">
        <v>49</v>
      </c>
      <c r="E44" s="6">
        <v>2012</v>
      </c>
      <c r="F44" s="86">
        <f>'TIMES inputs SE12'!$C$11</f>
        <v>0.37070424197028867</v>
      </c>
      <c r="G44" s="86">
        <f>'TIMES inputs SE12'!$O$11</f>
        <v>1.5635686534305668</v>
      </c>
      <c r="H44" s="86">
        <f>'TIMES inputs SE34'!$C$11</f>
        <v>6.1316440422586442</v>
      </c>
      <c r="I44" s="86">
        <f>'TIMES inputs SE34'!$O$11</f>
        <v>1.9995963775263055</v>
      </c>
      <c r="J44" s="13" t="s">
        <v>132</v>
      </c>
      <c r="K44" s="13" t="s">
        <v>79</v>
      </c>
      <c r="L44" s="6" t="s">
        <v>133</v>
      </c>
      <c r="M44" s="6"/>
      <c r="N44" s="6"/>
      <c r="O44" s="5"/>
      <c r="P44" s="6"/>
      <c r="Q44" s="6"/>
    </row>
    <row r="45" spans="2:18" x14ac:dyDescent="0.25">
      <c r="C45" s="108" t="s">
        <v>48</v>
      </c>
      <c r="D45" s="108" t="s">
        <v>49</v>
      </c>
      <c r="E45" s="6">
        <v>2012</v>
      </c>
      <c r="F45" s="86">
        <f>'TIMES inputs SE12'!$D$11</f>
        <v>8.8308712114968546E-2</v>
      </c>
      <c r="G45" s="86">
        <f>'TIMES inputs SE12'!$P$11</f>
        <v>0.39256146281135296</v>
      </c>
      <c r="H45" s="86">
        <f>'TIMES inputs SE34'!$D$11</f>
        <v>2.1057764266962695</v>
      </c>
      <c r="I45" s="86">
        <f>'TIMES inputs SE34'!$P$11</f>
        <v>0.64115841833270637</v>
      </c>
      <c r="J45" s="13" t="s">
        <v>134</v>
      </c>
      <c r="K45" s="13" t="s">
        <v>79</v>
      </c>
      <c r="L45" s="6" t="s">
        <v>135</v>
      </c>
      <c r="M45" s="6"/>
      <c r="N45" s="6"/>
      <c r="O45" s="5"/>
      <c r="P45" s="18"/>
      <c r="Q45" s="6"/>
    </row>
    <row r="46" spans="2:18" x14ac:dyDescent="0.25">
      <c r="C46" s="108" t="s">
        <v>48</v>
      </c>
      <c r="D46" s="108" t="s">
        <v>49</v>
      </c>
      <c r="E46" s="6">
        <v>2012</v>
      </c>
      <c r="F46" s="86">
        <f>'TIMES inputs SE12'!$K$11</f>
        <v>0.2077064668716232</v>
      </c>
      <c r="G46" s="86">
        <f>'TIMES inputs SE12'!$W$11</f>
        <v>0.98634857007461041</v>
      </c>
      <c r="H46" s="86">
        <f>'TIMES inputs SE34'!$K$11</f>
        <v>6.7897030193261632</v>
      </c>
      <c r="I46" s="86">
        <f>'TIMES inputs SE34'!$W$11</f>
        <v>2.3600084070716614</v>
      </c>
      <c r="J46" s="13" t="s">
        <v>136</v>
      </c>
      <c r="K46" s="13" t="s">
        <v>79</v>
      </c>
      <c r="L46" s="6" t="s">
        <v>137</v>
      </c>
      <c r="M46" s="6"/>
      <c r="N46" s="6"/>
      <c r="O46" s="5"/>
      <c r="P46" s="6"/>
      <c r="Q46" s="6"/>
    </row>
    <row r="47" spans="2:18" x14ac:dyDescent="0.25">
      <c r="C47" s="108" t="s">
        <v>48</v>
      </c>
      <c r="D47" s="108" t="s">
        <v>49</v>
      </c>
      <c r="E47" s="6">
        <v>2012</v>
      </c>
      <c r="F47" s="86">
        <f>'TIMES inputs SE12'!$L$11</f>
        <v>3.8818260371230748E-2</v>
      </c>
      <c r="G47" s="86">
        <f>'TIMES inputs SE12'!$X$11</f>
        <v>0.15924834691978487</v>
      </c>
      <c r="H47" s="86">
        <f>'TIMES inputs SE34'!$L$11</f>
        <v>1.7778332727397004</v>
      </c>
      <c r="I47" s="86">
        <f>'TIMES inputs SE34'!$X$11</f>
        <v>0.5737781330843098</v>
      </c>
      <c r="J47" s="13" t="s">
        <v>138</v>
      </c>
      <c r="K47" s="13" t="s">
        <v>79</v>
      </c>
      <c r="L47" s="6" t="s">
        <v>139</v>
      </c>
      <c r="M47" s="6"/>
      <c r="N47" s="6"/>
      <c r="O47" s="5"/>
      <c r="P47" s="6"/>
      <c r="Q47" s="6"/>
    </row>
    <row r="48" spans="2:18" x14ac:dyDescent="0.25">
      <c r="C48" s="108" t="s">
        <v>48</v>
      </c>
      <c r="D48" s="108" t="s">
        <v>49</v>
      </c>
      <c r="E48" s="6">
        <v>2012</v>
      </c>
      <c r="F48" s="86">
        <f>'TIMES inputs SE12'!$I$11</f>
        <v>8.3771912096681389E-2</v>
      </c>
      <c r="G48" s="86">
        <f>'TIMES inputs SE12'!$U$11</f>
        <v>0.24082176642552533</v>
      </c>
      <c r="H48" s="86">
        <f>'TIMES inputs SE34'!$I$11</f>
        <v>1.5272016513706808</v>
      </c>
      <c r="I48" s="86">
        <f>'TIMES inputs SE34'!$U$11</f>
        <v>0.32769747420700907</v>
      </c>
      <c r="J48" s="13" t="s">
        <v>140</v>
      </c>
      <c r="K48" s="13" t="s">
        <v>79</v>
      </c>
      <c r="L48" s="6" t="s">
        <v>141</v>
      </c>
      <c r="M48" s="6"/>
      <c r="N48" s="6"/>
      <c r="O48" s="5"/>
      <c r="P48" s="6"/>
      <c r="Q48" s="6"/>
    </row>
    <row r="49" spans="2:17" x14ac:dyDescent="0.25">
      <c r="C49" s="108" t="s">
        <v>48</v>
      </c>
      <c r="D49" s="108" t="s">
        <v>49</v>
      </c>
      <c r="E49" s="6">
        <v>2012</v>
      </c>
      <c r="F49" s="86">
        <f>'TIMES inputs SE12'!$J$11</f>
        <v>4.2349642742260621E-2</v>
      </c>
      <c r="G49" s="86">
        <f>'TIMES inputs SE12'!$V$11</f>
        <v>7.6209214622523044E-2</v>
      </c>
      <c r="H49" s="86">
        <f>'TIMES inputs SE34'!$J$11</f>
        <v>0.64705553753367795</v>
      </c>
      <c r="I49" s="86">
        <f>'TIMES inputs SE34'!$V$11</f>
        <v>0.1105884856413627</v>
      </c>
      <c r="J49" s="13" t="s">
        <v>142</v>
      </c>
      <c r="K49" s="13" t="s">
        <v>79</v>
      </c>
      <c r="L49" s="6" t="s">
        <v>143</v>
      </c>
      <c r="M49" s="6"/>
      <c r="N49" s="6"/>
      <c r="O49" s="5"/>
      <c r="P49" s="6"/>
      <c r="Q49" s="6"/>
    </row>
    <row r="50" spans="2:17" x14ac:dyDescent="0.25">
      <c r="C50" s="108" t="s">
        <v>48</v>
      </c>
      <c r="D50" s="108" t="s">
        <v>49</v>
      </c>
      <c r="E50" s="6">
        <v>2012</v>
      </c>
      <c r="F50" s="86">
        <f>'TIMES inputs SE12'!$E$11</f>
        <v>0.20045596831906853</v>
      </c>
      <c r="G50" s="86">
        <f>'TIMES inputs SE12'!$Q$11</f>
        <v>0.80586974199675376</v>
      </c>
      <c r="H50" s="86">
        <f>'TIMES inputs SE34'!$E$11</f>
        <v>7.379264145890895</v>
      </c>
      <c r="I50" s="86">
        <f>'TIMES inputs SE34'!$Q$11</f>
        <v>1.6928103952011773</v>
      </c>
      <c r="J50" s="13" t="s">
        <v>144</v>
      </c>
      <c r="K50" s="13" t="s">
        <v>79</v>
      </c>
      <c r="L50" s="6" t="s">
        <v>145</v>
      </c>
      <c r="M50" s="6"/>
      <c r="N50" s="6"/>
      <c r="O50" s="5"/>
      <c r="P50" s="6"/>
      <c r="Q50" s="6"/>
    </row>
    <row r="51" spans="2:17" x14ac:dyDescent="0.25">
      <c r="C51" s="108" t="s">
        <v>48</v>
      </c>
      <c r="D51" s="108" t="s">
        <v>49</v>
      </c>
      <c r="E51" s="6">
        <v>2012</v>
      </c>
      <c r="F51" s="86">
        <f>'TIMES inputs SE12'!$F$11</f>
        <v>4.6531356152410282E-2</v>
      </c>
      <c r="G51" s="86">
        <f>'TIMES inputs SE12'!$R$11</f>
        <v>0.20542141863719776</v>
      </c>
      <c r="H51" s="86">
        <f>'TIMES inputs SE34'!$F$11</f>
        <v>1.616819383307643</v>
      </c>
      <c r="I51" s="86">
        <f>'TIMES inputs SE34'!$R$11</f>
        <v>0.31535615328831607</v>
      </c>
      <c r="J51" s="13" t="s">
        <v>146</v>
      </c>
      <c r="K51" s="13" t="s">
        <v>79</v>
      </c>
      <c r="L51" s="6" t="s">
        <v>147</v>
      </c>
      <c r="M51" s="6"/>
      <c r="N51" s="6"/>
      <c r="O51" s="5"/>
      <c r="P51" s="6"/>
    </row>
    <row r="52" spans="2:17" x14ac:dyDescent="0.25">
      <c r="C52" s="108" t="s">
        <v>48</v>
      </c>
      <c r="D52" s="108" t="s">
        <v>49</v>
      </c>
      <c r="E52" s="6">
        <v>2012</v>
      </c>
      <c r="F52" s="86">
        <f>'TIMES inputs SE12'!$M$11</f>
        <v>5.1600809500910944E-3</v>
      </c>
      <c r="G52" s="86">
        <f>'TIMES inputs SE12'!$Y$11</f>
        <v>3.3218734767521158E-2</v>
      </c>
      <c r="H52" s="86">
        <f>'TIMES inputs SE34'!$M$11</f>
        <v>0.28694982024780213</v>
      </c>
      <c r="I52" s="86">
        <f>'TIMES inputs SE34'!$Y$11</f>
        <v>0.11131383090250946</v>
      </c>
      <c r="J52" s="13" t="s">
        <v>148</v>
      </c>
      <c r="K52" s="13" t="s">
        <v>79</v>
      </c>
      <c r="L52" s="6" t="s">
        <v>149</v>
      </c>
      <c r="M52" s="6"/>
      <c r="N52" s="6"/>
      <c r="O52" s="5"/>
      <c r="P52" s="6"/>
    </row>
    <row r="53" spans="2:17" x14ac:dyDescent="0.25">
      <c r="B53" s="6"/>
      <c r="C53" s="6" t="s">
        <v>48</v>
      </c>
      <c r="D53" s="108" t="s">
        <v>49</v>
      </c>
      <c r="E53" s="6">
        <v>2012</v>
      </c>
      <c r="F53" s="86">
        <f>'TIMES inputs SE12'!$N$11</f>
        <v>2.3004148030835048E-3</v>
      </c>
      <c r="G53" s="86">
        <f>'TIMES inputs SE12'!$Z$11</f>
        <v>5.3143190717683825E-3</v>
      </c>
      <c r="H53" s="86">
        <f>'TIMES inputs SE34'!$N$11</f>
        <v>7.5814865699758149E-2</v>
      </c>
      <c r="I53" s="86">
        <f>'TIMES inputs SE34'!$Z$11</f>
        <v>2.6279853993040211E-2</v>
      </c>
      <c r="J53" s="13" t="s">
        <v>150</v>
      </c>
      <c r="K53" s="13" t="s">
        <v>79</v>
      </c>
      <c r="L53" s="6" t="s">
        <v>151</v>
      </c>
      <c r="M53" s="6"/>
      <c r="N53" s="6"/>
      <c r="O53" s="5"/>
      <c r="P53" s="6"/>
    </row>
    <row r="54" spans="2:17" x14ac:dyDescent="0.25">
      <c r="B54" s="14"/>
      <c r="C54" s="14" t="s">
        <v>48</v>
      </c>
      <c r="D54" s="14" t="s">
        <v>49</v>
      </c>
      <c r="E54" s="14">
        <v>0</v>
      </c>
      <c r="F54" s="17">
        <v>5</v>
      </c>
      <c r="G54" s="17">
        <v>5</v>
      </c>
      <c r="H54" s="17">
        <v>5</v>
      </c>
      <c r="I54" s="17">
        <v>5</v>
      </c>
      <c r="J54" s="15" t="s">
        <v>152</v>
      </c>
      <c r="K54" s="15"/>
      <c r="L54" s="16" t="s">
        <v>82</v>
      </c>
      <c r="M54" s="6"/>
      <c r="N54" s="6"/>
      <c r="O54" s="5"/>
      <c r="P54" s="6"/>
    </row>
    <row r="55" spans="2:17" x14ac:dyDescent="0.25">
      <c r="D55" s="5" t="s">
        <v>50</v>
      </c>
      <c r="E55" s="6">
        <v>2012</v>
      </c>
      <c r="F55" s="86">
        <f>'TIMES inputs SE12'!$G$12</f>
        <v>4677.4938954175323</v>
      </c>
      <c r="G55" s="86">
        <f>'TIMES inputs SE12'!$S$12</f>
        <v>4677.4938954175323</v>
      </c>
      <c r="H55" s="86">
        <f>'TIMES inputs SE34'!$G$12</f>
        <v>4677.4938954175323</v>
      </c>
      <c r="I55" s="86">
        <f>'TIMES inputs SE34'!$S$12</f>
        <v>4677.4938954175323</v>
      </c>
      <c r="J55" s="108" t="s">
        <v>128</v>
      </c>
      <c r="K55" s="13" t="s">
        <v>80</v>
      </c>
      <c r="L55" s="6" t="s">
        <v>129</v>
      </c>
      <c r="M55" s="5"/>
      <c r="N55" s="6"/>
      <c r="O55" s="5"/>
      <c r="P55" s="6"/>
    </row>
    <row r="56" spans="2:17" x14ac:dyDescent="0.25">
      <c r="D56" s="5" t="s">
        <v>50</v>
      </c>
      <c r="E56" s="6">
        <v>2012</v>
      </c>
      <c r="F56" s="86">
        <f>'TIMES inputs SE12'!$H$12</f>
        <v>6416.5010196981802</v>
      </c>
      <c r="G56" s="86">
        <f>'TIMES inputs SE12'!$T$12</f>
        <v>6416.5010196981802</v>
      </c>
      <c r="H56" s="86">
        <f>'TIMES inputs SE34'!$H$12</f>
        <v>6416.5010196981802</v>
      </c>
      <c r="I56" s="86">
        <f>'TIMES inputs SE34'!$T$12</f>
        <v>6416.5010196981802</v>
      </c>
      <c r="J56" s="108" t="s">
        <v>130</v>
      </c>
      <c r="K56" s="13" t="s">
        <v>80</v>
      </c>
      <c r="L56" s="6" t="s">
        <v>131</v>
      </c>
      <c r="M56" s="6"/>
      <c r="N56" s="6"/>
      <c r="O56" s="5"/>
      <c r="P56" s="6"/>
    </row>
    <row r="57" spans="2:17" x14ac:dyDescent="0.25">
      <c r="D57" s="5" t="s">
        <v>50</v>
      </c>
      <c r="E57" s="6">
        <v>2012</v>
      </c>
      <c r="F57" s="86">
        <f>'TIMES inputs SE12'!$C$12</f>
        <v>5048.7892506307044</v>
      </c>
      <c r="G57" s="86">
        <f>'TIMES inputs SE12'!$O$12</f>
        <v>5048.7892506307044</v>
      </c>
      <c r="H57" s="86">
        <f>'TIMES inputs SE34'!$C$12</f>
        <v>5048.7892506307044</v>
      </c>
      <c r="I57" s="86">
        <f>'TIMES inputs SE34'!$O$12</f>
        <v>5048.7892506307044</v>
      </c>
      <c r="J57" s="108" t="s">
        <v>132</v>
      </c>
      <c r="K57" s="13" t="s">
        <v>80</v>
      </c>
      <c r="L57" s="6" t="s">
        <v>133</v>
      </c>
      <c r="M57" s="6"/>
      <c r="N57" s="6"/>
      <c r="O57" s="5"/>
      <c r="P57" s="6"/>
    </row>
    <row r="58" spans="2:17" x14ac:dyDescent="0.25">
      <c r="D58" s="5" t="s">
        <v>50</v>
      </c>
      <c r="E58" s="6">
        <v>2012</v>
      </c>
      <c r="F58" s="86">
        <f>'TIMES inputs SE12'!$D$12</f>
        <v>6548.8222650787757</v>
      </c>
      <c r="G58" s="86">
        <f>'TIMES inputs SE12'!$P$12</f>
        <v>6548.8222650787757</v>
      </c>
      <c r="H58" s="86">
        <f>'TIMES inputs SE34'!$D$12</f>
        <v>6548.8222650787757</v>
      </c>
      <c r="I58" s="86">
        <f>'TIMES inputs SE34'!$P$12</f>
        <v>6548.8222650787757</v>
      </c>
      <c r="J58" s="108" t="s">
        <v>134</v>
      </c>
      <c r="K58" s="13" t="s">
        <v>80</v>
      </c>
      <c r="L58" s="6" t="s">
        <v>135</v>
      </c>
      <c r="M58" s="6"/>
      <c r="N58" s="6"/>
      <c r="O58" s="5"/>
      <c r="P58" s="6"/>
    </row>
    <row r="59" spans="2:17" x14ac:dyDescent="0.25">
      <c r="D59" s="5" t="s">
        <v>50</v>
      </c>
      <c r="E59" s="6">
        <v>2012</v>
      </c>
      <c r="F59" s="86">
        <f>'TIMES inputs SE12'!$K$12</f>
        <v>4889.4378282921753</v>
      </c>
      <c r="G59" s="86">
        <f>'TIMES inputs SE12'!$W$12</f>
        <v>4889.4378282921753</v>
      </c>
      <c r="H59" s="86">
        <f>'TIMES inputs SE34'!$K$12</f>
        <v>4889.4378282921753</v>
      </c>
      <c r="I59" s="86">
        <f>'TIMES inputs SE34'!$W$12</f>
        <v>4889.4378282921753</v>
      </c>
      <c r="J59" s="108" t="s">
        <v>136</v>
      </c>
      <c r="K59" s="13" t="s">
        <v>80</v>
      </c>
      <c r="L59" s="6" t="s">
        <v>137</v>
      </c>
      <c r="M59" s="6"/>
      <c r="N59" s="6"/>
      <c r="O59" s="5"/>
      <c r="P59" s="6"/>
    </row>
    <row r="60" spans="2:17" x14ac:dyDescent="0.25">
      <c r="C60" s="6"/>
      <c r="D60" s="5" t="s">
        <v>50</v>
      </c>
      <c r="E60" s="6">
        <v>2012</v>
      </c>
      <c r="F60" s="86">
        <f>'TIMES inputs SE12'!$L$12</f>
        <v>6816.2680823745577</v>
      </c>
      <c r="G60" s="86">
        <f>'TIMES inputs SE12'!$X$12</f>
        <v>6816.2680823745577</v>
      </c>
      <c r="H60" s="86">
        <f>'TIMES inputs SE34'!$L$12</f>
        <v>6816.2680823745577</v>
      </c>
      <c r="I60" s="86">
        <f>'TIMES inputs SE34'!$X$12</f>
        <v>6816.2680823745577</v>
      </c>
      <c r="J60" s="108" t="s">
        <v>138</v>
      </c>
      <c r="K60" s="13" t="s">
        <v>80</v>
      </c>
      <c r="L60" s="6" t="s">
        <v>139</v>
      </c>
      <c r="M60" s="6"/>
      <c r="N60" s="6"/>
      <c r="O60" s="5"/>
      <c r="P60" s="6"/>
    </row>
    <row r="61" spans="2:17" x14ac:dyDescent="0.25">
      <c r="D61" s="5" t="s">
        <v>50</v>
      </c>
      <c r="E61" s="6">
        <v>2012</v>
      </c>
      <c r="F61" s="86">
        <f>'TIMES inputs SE12'!$I$12</f>
        <v>3515.7121290042514</v>
      </c>
      <c r="G61" s="86">
        <f>'TIMES inputs SE12'!$U$12</f>
        <v>3515.7121290042514</v>
      </c>
      <c r="H61" s="86">
        <f>'TIMES inputs SE34'!$I$12</f>
        <v>3515.7121290042514</v>
      </c>
      <c r="I61" s="86">
        <f>'TIMES inputs SE34'!$U$12</f>
        <v>3515.7121290042514</v>
      </c>
      <c r="J61" s="108" t="s">
        <v>140</v>
      </c>
      <c r="K61" s="13" t="s">
        <v>80</v>
      </c>
      <c r="L61" s="6" t="s">
        <v>141</v>
      </c>
      <c r="M61" s="6"/>
      <c r="N61" s="6"/>
      <c r="O61" s="5"/>
      <c r="P61" s="6"/>
    </row>
    <row r="62" spans="2:17" x14ac:dyDescent="0.25">
      <c r="D62" s="5" t="s">
        <v>50</v>
      </c>
      <c r="E62" s="6">
        <v>2012</v>
      </c>
      <c r="F62" s="86">
        <f>'TIMES inputs SE12'!$J$12</f>
        <v>5711.2256482634311</v>
      </c>
      <c r="G62" s="86">
        <f>'TIMES inputs SE12'!$V$12</f>
        <v>5711.2256482634311</v>
      </c>
      <c r="H62" s="86">
        <f>'TIMES inputs SE34'!$J$12</f>
        <v>5711.2256482634311</v>
      </c>
      <c r="I62" s="86">
        <f>'TIMES inputs SE34'!$V$12</f>
        <v>5711.2256482634311</v>
      </c>
      <c r="J62" s="108" t="s">
        <v>142</v>
      </c>
      <c r="K62" s="13" t="s">
        <v>80</v>
      </c>
      <c r="L62" s="6" t="s">
        <v>143</v>
      </c>
      <c r="M62" s="6"/>
      <c r="N62" s="6"/>
      <c r="O62" s="5"/>
      <c r="P62" s="6"/>
    </row>
    <row r="63" spans="2:17" x14ac:dyDescent="0.25">
      <c r="D63" s="5" t="s">
        <v>50</v>
      </c>
      <c r="E63" s="6">
        <v>2012</v>
      </c>
      <c r="F63" s="86">
        <f>'TIMES inputs SE12'!$E$12</f>
        <v>3974.3819930214786</v>
      </c>
      <c r="G63" s="86">
        <f>'TIMES inputs SE12'!$Q$12</f>
        <v>3974.3819930214786</v>
      </c>
      <c r="H63" s="86">
        <f>'TIMES inputs SE34'!$E$12</f>
        <v>3974.3819930214786</v>
      </c>
      <c r="I63" s="86">
        <f>'TIMES inputs SE34'!$Q$12</f>
        <v>3974.3819930214786</v>
      </c>
      <c r="J63" s="108" t="s">
        <v>144</v>
      </c>
      <c r="K63" s="13" t="s">
        <v>80</v>
      </c>
      <c r="L63" s="6" t="s">
        <v>145</v>
      </c>
      <c r="M63" s="6"/>
      <c r="N63" s="6"/>
      <c r="O63" s="5"/>
      <c r="P63" s="6"/>
    </row>
    <row r="64" spans="2:17" x14ac:dyDescent="0.25">
      <c r="D64" s="5" t="s">
        <v>50</v>
      </c>
      <c r="E64" s="6">
        <v>2012</v>
      </c>
      <c r="F64" s="86">
        <f>'TIMES inputs SE12'!$F$12</f>
        <v>5388.4526836103942</v>
      </c>
      <c r="G64" s="86">
        <f>'TIMES inputs SE12'!$R$12</f>
        <v>5388.4526836103942</v>
      </c>
      <c r="H64" s="86">
        <f>'TIMES inputs SE34'!$F$12</f>
        <v>5388.4526836103942</v>
      </c>
      <c r="I64" s="86">
        <f>'TIMES inputs SE34'!$R$12</f>
        <v>5388.4526836103942</v>
      </c>
      <c r="J64" s="108" t="s">
        <v>146</v>
      </c>
      <c r="K64" s="13" t="s">
        <v>80</v>
      </c>
      <c r="L64" s="6" t="s">
        <v>147</v>
      </c>
      <c r="M64" s="6"/>
      <c r="N64" s="6"/>
      <c r="O64" s="5"/>
      <c r="P64" s="6"/>
    </row>
    <row r="65" spans="2:18" x14ac:dyDescent="0.25">
      <c r="D65" s="5" t="s">
        <v>50</v>
      </c>
      <c r="E65" s="6">
        <v>2012</v>
      </c>
      <c r="F65" s="86">
        <f>'TIMES inputs SE12'!$M$12</f>
        <v>4307.467386000656</v>
      </c>
      <c r="G65" s="86">
        <f>'TIMES inputs SE12'!$Y$12</f>
        <v>4307.467386000656</v>
      </c>
      <c r="H65" s="86">
        <f>'TIMES inputs SE34'!$M$12</f>
        <v>4307.467386000656</v>
      </c>
      <c r="I65" s="86">
        <f>'TIMES inputs SE34'!$Y$12</f>
        <v>4307.467386000656</v>
      </c>
      <c r="J65" s="108" t="s">
        <v>148</v>
      </c>
      <c r="K65" s="13" t="s">
        <v>80</v>
      </c>
      <c r="L65" s="6" t="s">
        <v>149</v>
      </c>
      <c r="M65" s="6"/>
      <c r="N65" s="6"/>
      <c r="O65" s="5"/>
      <c r="P65" s="6"/>
    </row>
    <row r="66" spans="2:18" x14ac:dyDescent="0.25">
      <c r="B66" s="14"/>
      <c r="C66" s="14"/>
      <c r="D66" s="16" t="s">
        <v>50</v>
      </c>
      <c r="E66" s="14">
        <v>2012</v>
      </c>
      <c r="F66" s="120">
        <f>'TIMES inputs SE12'!$N$12</f>
        <v>5680.5579034481871</v>
      </c>
      <c r="G66" s="120">
        <f>'TIMES inputs SE12'!$Z$12</f>
        <v>5680.5579034481871</v>
      </c>
      <c r="H66" s="120">
        <f>'TIMES inputs SE34'!$N$12</f>
        <v>5680.5579034481871</v>
      </c>
      <c r="I66" s="120">
        <f>'TIMES inputs SE34'!$Z$12</f>
        <v>5680.5579034481871</v>
      </c>
      <c r="J66" s="14" t="s">
        <v>150</v>
      </c>
      <c r="K66" s="15" t="s">
        <v>80</v>
      </c>
      <c r="L66" s="14" t="s">
        <v>151</v>
      </c>
      <c r="M66" s="6"/>
      <c r="N66" s="6"/>
      <c r="O66" s="5"/>
      <c r="P66" s="6"/>
    </row>
    <row r="67" spans="2:18" x14ac:dyDescent="0.25">
      <c r="B67" s="6"/>
      <c r="C67" s="6"/>
      <c r="D67" s="5" t="s">
        <v>52</v>
      </c>
      <c r="E67" s="5">
        <v>2012</v>
      </c>
      <c r="F67" s="86">
        <f>'TIMES inputs SE12'!$G$13</f>
        <v>28.351028951711093</v>
      </c>
      <c r="G67" s="86">
        <f>'TIMES inputs SE12'!$S$13</f>
        <v>28.351028951711093</v>
      </c>
      <c r="H67" s="86">
        <f>'TIMES inputs SE34'!$G$13</f>
        <v>28.351028951711093</v>
      </c>
      <c r="I67" s="86">
        <f>'TIMES inputs SE34'!$S$13</f>
        <v>28.351028951711093</v>
      </c>
      <c r="J67" s="6" t="s">
        <v>128</v>
      </c>
      <c r="K67" s="13" t="s">
        <v>81</v>
      </c>
      <c r="L67" s="6" t="s">
        <v>129</v>
      </c>
      <c r="M67" s="6"/>
      <c r="N67" s="6"/>
      <c r="O67" s="5"/>
      <c r="P67" s="6"/>
      <c r="Q67" s="13"/>
      <c r="R67" s="6"/>
    </row>
    <row r="68" spans="2:18" x14ac:dyDescent="0.25">
      <c r="B68" s="6"/>
      <c r="C68" s="6"/>
      <c r="D68" s="5" t="s">
        <v>52</v>
      </c>
      <c r="E68" s="5">
        <v>2012</v>
      </c>
      <c r="F68" s="86">
        <f>'TIMES inputs SE12'!$H$13</f>
        <v>20.2809108465508</v>
      </c>
      <c r="G68" s="86">
        <f>'TIMES inputs SE12'!$T$13</f>
        <v>20.2809108465508</v>
      </c>
      <c r="H68" s="86">
        <f>'TIMES inputs SE34'!$H$13</f>
        <v>20.2809108465508</v>
      </c>
      <c r="I68" s="86">
        <f>'TIMES inputs SE34'!$T$13</f>
        <v>20.2809108465508</v>
      </c>
      <c r="J68" s="108" t="s">
        <v>130</v>
      </c>
      <c r="K68" s="13" t="s">
        <v>81</v>
      </c>
      <c r="L68" s="6" t="s">
        <v>131</v>
      </c>
      <c r="M68" s="6"/>
      <c r="N68" s="6"/>
      <c r="O68" s="5"/>
      <c r="P68" s="6"/>
      <c r="Q68" s="13"/>
      <c r="R68" s="6"/>
    </row>
    <row r="69" spans="2:18" x14ac:dyDescent="0.25">
      <c r="B69" s="6"/>
      <c r="C69" s="6"/>
      <c r="D69" s="5" t="s">
        <v>52</v>
      </c>
      <c r="E69" s="5">
        <v>2012</v>
      </c>
      <c r="F69" s="86">
        <f>'TIMES inputs SE12'!$C$13</f>
        <v>38.723661479621754</v>
      </c>
      <c r="G69" s="86">
        <f>'TIMES inputs SE12'!$O$13</f>
        <v>38.723661479621754</v>
      </c>
      <c r="H69" s="86">
        <f>'TIMES inputs SE34'!$C$13</f>
        <v>38.723661479621754</v>
      </c>
      <c r="I69" s="86">
        <f>'TIMES inputs SE34'!$O$13</f>
        <v>38.723661479621754</v>
      </c>
      <c r="J69" s="108" t="s">
        <v>132</v>
      </c>
      <c r="K69" s="13" t="s">
        <v>81</v>
      </c>
      <c r="L69" s="6" t="s">
        <v>133</v>
      </c>
      <c r="M69" s="6"/>
      <c r="N69" s="6"/>
      <c r="O69" s="5"/>
      <c r="P69" s="6"/>
      <c r="Q69" s="13"/>
      <c r="R69" s="6"/>
    </row>
    <row r="70" spans="2:18" x14ac:dyDescent="0.25">
      <c r="B70" s="6"/>
      <c r="C70" s="6"/>
      <c r="D70" s="5" t="s">
        <v>52</v>
      </c>
      <c r="E70" s="5">
        <v>2012</v>
      </c>
      <c r="F70" s="86">
        <f>'TIMES inputs SE12'!$D$13</f>
        <v>22.493118551164411</v>
      </c>
      <c r="G70" s="86">
        <f>'TIMES inputs SE12'!$P$13</f>
        <v>22.493118551164411</v>
      </c>
      <c r="H70" s="86">
        <f>'TIMES inputs SE34'!$D$13</f>
        <v>22.493118551164411</v>
      </c>
      <c r="I70" s="86">
        <f>'TIMES inputs SE34'!$P$13</f>
        <v>22.493118551164411</v>
      </c>
      <c r="J70" s="108" t="s">
        <v>134</v>
      </c>
      <c r="K70" s="13" t="s">
        <v>81</v>
      </c>
      <c r="L70" s="6" t="s">
        <v>135</v>
      </c>
      <c r="M70" s="6"/>
      <c r="N70" s="6"/>
      <c r="O70" s="5"/>
      <c r="P70" s="6"/>
      <c r="Q70" s="13"/>
      <c r="R70" s="6"/>
    </row>
    <row r="71" spans="2:18" x14ac:dyDescent="0.25">
      <c r="B71" s="6"/>
      <c r="C71" s="6"/>
      <c r="D71" s="5" t="s">
        <v>52</v>
      </c>
      <c r="E71" s="5">
        <v>2012</v>
      </c>
      <c r="F71" s="86">
        <f>'TIMES inputs SE12'!$K$13</f>
        <v>39.696875510601743</v>
      </c>
      <c r="G71" s="86">
        <f>'TIMES inputs SE12'!$W$13</f>
        <v>39.696875510601743</v>
      </c>
      <c r="H71" s="86">
        <f>'TIMES inputs SE34'!$K$13</f>
        <v>39.696875510601743</v>
      </c>
      <c r="I71" s="86">
        <f>'TIMES inputs SE34'!$W$13</f>
        <v>39.696875510601743</v>
      </c>
      <c r="J71" s="108" t="s">
        <v>136</v>
      </c>
      <c r="K71" s="13" t="s">
        <v>81</v>
      </c>
      <c r="L71" s="6" t="s">
        <v>137</v>
      </c>
      <c r="M71" s="6"/>
      <c r="N71" s="6"/>
      <c r="O71" s="5"/>
      <c r="P71" s="6"/>
      <c r="Q71" s="13"/>
      <c r="R71" s="6"/>
    </row>
    <row r="72" spans="2:18" x14ac:dyDescent="0.25">
      <c r="B72" s="6"/>
      <c r="C72" s="6"/>
      <c r="D72" s="5" t="s">
        <v>52</v>
      </c>
      <c r="E72" s="5">
        <v>2012</v>
      </c>
      <c r="F72" s="86">
        <f>'TIMES inputs SE12'!$L$13</f>
        <v>25.220797660123758</v>
      </c>
      <c r="G72" s="86">
        <f>'TIMES inputs SE12'!$X$13</f>
        <v>25.220797660123758</v>
      </c>
      <c r="H72" s="86">
        <f>'TIMES inputs SE34'!$L$13</f>
        <v>25.220797660123758</v>
      </c>
      <c r="I72" s="86">
        <f>'TIMES inputs SE34'!$X$13</f>
        <v>25.220797660123758</v>
      </c>
      <c r="J72" s="108" t="s">
        <v>138</v>
      </c>
      <c r="K72" s="13" t="s">
        <v>81</v>
      </c>
      <c r="L72" s="6" t="s">
        <v>139</v>
      </c>
      <c r="M72" s="6"/>
      <c r="N72" s="6"/>
      <c r="O72" s="5"/>
      <c r="P72" s="6"/>
      <c r="Q72" s="13"/>
      <c r="R72" s="6"/>
    </row>
    <row r="73" spans="2:18" x14ac:dyDescent="0.25">
      <c r="B73" s="6"/>
      <c r="C73" s="6"/>
      <c r="D73" s="5" t="s">
        <v>52</v>
      </c>
      <c r="E73" s="5">
        <v>2012</v>
      </c>
      <c r="F73" s="86">
        <f>'TIMES inputs SE12'!$I$13</f>
        <v>39.706832551643814</v>
      </c>
      <c r="G73" s="86">
        <f>'TIMES inputs SE12'!$U$13</f>
        <v>39.706832551643814</v>
      </c>
      <c r="H73" s="86">
        <f>'TIMES inputs SE34'!$I$13</f>
        <v>39.706832551643814</v>
      </c>
      <c r="I73" s="86">
        <f>'TIMES inputs SE34'!$U$13</f>
        <v>39.706832551643814</v>
      </c>
      <c r="J73" s="108" t="s">
        <v>140</v>
      </c>
      <c r="K73" s="13" t="s">
        <v>81</v>
      </c>
      <c r="L73" s="6" t="s">
        <v>141</v>
      </c>
      <c r="M73" s="6"/>
      <c r="N73" s="6"/>
      <c r="O73" s="5"/>
      <c r="P73" s="6"/>
      <c r="Q73" s="13"/>
      <c r="R73" s="6"/>
    </row>
    <row r="74" spans="2:18" x14ac:dyDescent="0.25">
      <c r="B74" s="6"/>
      <c r="C74" s="6"/>
      <c r="D74" s="5" t="s">
        <v>52</v>
      </c>
      <c r="E74" s="5">
        <v>2012</v>
      </c>
      <c r="F74" s="86">
        <f>'TIMES inputs SE12'!$J$13</f>
        <v>22.015344916939014</v>
      </c>
      <c r="G74" s="86">
        <f>'TIMES inputs SE12'!$V$13</f>
        <v>22.015344916939014</v>
      </c>
      <c r="H74" s="86">
        <f>'TIMES inputs SE34'!$J$13</f>
        <v>22.015344916939014</v>
      </c>
      <c r="I74" s="86">
        <f>'TIMES inputs SE34'!$V$13</f>
        <v>22.015344916939014</v>
      </c>
      <c r="J74" s="108" t="s">
        <v>142</v>
      </c>
      <c r="K74" s="13" t="s">
        <v>81</v>
      </c>
      <c r="L74" s="6" t="s">
        <v>143</v>
      </c>
      <c r="M74" s="6"/>
      <c r="N74" s="6"/>
      <c r="O74" s="5"/>
      <c r="P74" s="6"/>
      <c r="Q74" s="13"/>
      <c r="R74" s="6"/>
    </row>
    <row r="75" spans="2:18" x14ac:dyDescent="0.25">
      <c r="B75" s="6"/>
      <c r="C75" s="6"/>
      <c r="D75" s="5" t="s">
        <v>52</v>
      </c>
      <c r="E75" s="5">
        <v>2012</v>
      </c>
      <c r="F75" s="86">
        <f>'TIMES inputs SE12'!$E$13</f>
        <v>37.388359590145456</v>
      </c>
      <c r="G75" s="86">
        <f>'TIMES inputs SE12'!$Q$13</f>
        <v>37.388359590145456</v>
      </c>
      <c r="H75" s="86">
        <f>'TIMES inputs SE34'!$E$13</f>
        <v>37.388359590145456</v>
      </c>
      <c r="I75" s="86">
        <f>'TIMES inputs SE34'!$Q$13</f>
        <v>37.388359590145456</v>
      </c>
      <c r="J75" s="108" t="s">
        <v>144</v>
      </c>
      <c r="K75" s="13" t="s">
        <v>81</v>
      </c>
      <c r="L75" s="6" t="s">
        <v>145</v>
      </c>
      <c r="M75" s="6"/>
      <c r="N75" s="6"/>
      <c r="O75" s="5"/>
      <c r="P75" s="6"/>
      <c r="Q75" s="13"/>
      <c r="R75" s="6"/>
    </row>
    <row r="76" spans="2:18" x14ac:dyDescent="0.25">
      <c r="B76" s="6"/>
      <c r="C76" s="6"/>
      <c r="D76" s="5" t="s">
        <v>52</v>
      </c>
      <c r="E76" s="5">
        <v>2012</v>
      </c>
      <c r="F76" s="86">
        <f>'TIMES inputs SE12'!$F$13</f>
        <v>20.303222644229553</v>
      </c>
      <c r="G76" s="86">
        <f>'TIMES inputs SE12'!$R$13</f>
        <v>20.303222644229553</v>
      </c>
      <c r="H76" s="86">
        <f>'TIMES inputs SE34'!$F$13</f>
        <v>20.303222644229553</v>
      </c>
      <c r="I76" s="86">
        <f>'TIMES inputs SE34'!$R$13</f>
        <v>20.303222644229553</v>
      </c>
      <c r="J76" s="108" t="s">
        <v>146</v>
      </c>
      <c r="K76" s="13" t="s">
        <v>81</v>
      </c>
      <c r="L76" s="6" t="s">
        <v>147</v>
      </c>
      <c r="M76" s="6"/>
      <c r="N76" s="6"/>
      <c r="O76" s="5"/>
      <c r="P76" s="6"/>
      <c r="Q76" s="13"/>
      <c r="R76" s="6"/>
    </row>
    <row r="77" spans="2:18" x14ac:dyDescent="0.25">
      <c r="B77" s="6"/>
      <c r="C77" s="6"/>
      <c r="D77" s="5" t="s">
        <v>52</v>
      </c>
      <c r="E77" s="5">
        <v>2012</v>
      </c>
      <c r="F77" s="86">
        <f>'TIMES inputs SE12'!$M$13</f>
        <v>35.974843333603424</v>
      </c>
      <c r="G77" s="86">
        <f>'TIMES inputs SE12'!$Y$13</f>
        <v>35.974843333603424</v>
      </c>
      <c r="H77" s="86">
        <f>'TIMES inputs SE34'!$M$13</f>
        <v>35.974843333603424</v>
      </c>
      <c r="I77" s="86">
        <f>'TIMES inputs SE34'!$Y$13</f>
        <v>35.974843333603424</v>
      </c>
      <c r="J77" s="108" t="s">
        <v>148</v>
      </c>
      <c r="K77" s="13" t="s">
        <v>81</v>
      </c>
      <c r="L77" s="6" t="s">
        <v>149</v>
      </c>
      <c r="M77" s="6"/>
      <c r="N77" s="6"/>
      <c r="O77" s="5"/>
      <c r="P77" s="6"/>
      <c r="Q77" s="13"/>
      <c r="R77" s="6"/>
    </row>
    <row r="78" spans="2:18" x14ac:dyDescent="0.25">
      <c r="B78" s="14"/>
      <c r="C78" s="14"/>
      <c r="D78" s="16" t="s">
        <v>52</v>
      </c>
      <c r="E78" s="16">
        <v>2012</v>
      </c>
      <c r="F78" s="120">
        <f>'TIMES inputs SE12'!$N$13</f>
        <v>20.614691689718079</v>
      </c>
      <c r="G78" s="120">
        <f>'TIMES inputs SE12'!$Z$13</f>
        <v>20.614691689718079</v>
      </c>
      <c r="H78" s="120">
        <f>'TIMES inputs SE34'!$N$13</f>
        <v>20.614691689718079</v>
      </c>
      <c r="I78" s="120">
        <f>'TIMES inputs SE34'!$Z$13</f>
        <v>20.614691689718079</v>
      </c>
      <c r="J78" s="14" t="s">
        <v>150</v>
      </c>
      <c r="K78" s="15" t="s">
        <v>81</v>
      </c>
      <c r="L78" s="14" t="s">
        <v>151</v>
      </c>
      <c r="M78" s="6"/>
      <c r="N78" s="6"/>
      <c r="O78" s="5"/>
      <c r="P78" s="6"/>
      <c r="Q78" s="13"/>
      <c r="R78" s="6"/>
    </row>
    <row r="79" spans="2:18" x14ac:dyDescent="0.25">
      <c r="B79" s="6"/>
      <c r="C79" s="6" t="s">
        <v>48</v>
      </c>
      <c r="D79" s="6" t="s">
        <v>49</v>
      </c>
      <c r="E79" s="6">
        <v>2012</v>
      </c>
      <c r="F79" s="86">
        <f>'TIMES inputs SE12'!$G$14</f>
        <v>0.36358487005537787</v>
      </c>
      <c r="G79" s="86">
        <f>'TIMES inputs SE12'!$S$14</f>
        <v>1.3624276746823627</v>
      </c>
      <c r="H79" s="86">
        <f>'TIMES inputs SE34'!$G$14</f>
        <v>4.7363213411200622</v>
      </c>
      <c r="I79" s="86">
        <f>'TIMES inputs SE34'!$S$14</f>
        <v>1.5083109648982385</v>
      </c>
      <c r="J79" s="13" t="s">
        <v>153</v>
      </c>
      <c r="K79" s="13" t="s">
        <v>79</v>
      </c>
      <c r="L79" s="6" t="s">
        <v>154</v>
      </c>
      <c r="M79" s="6"/>
      <c r="N79" s="6"/>
      <c r="O79" s="5"/>
      <c r="P79" s="6"/>
    </row>
    <row r="80" spans="2:18" x14ac:dyDescent="0.25">
      <c r="B80" s="6"/>
      <c r="C80" s="6" t="s">
        <v>48</v>
      </c>
      <c r="D80" s="108" t="s">
        <v>49</v>
      </c>
      <c r="E80" s="6">
        <v>2012</v>
      </c>
      <c r="F80" s="86">
        <f>'TIMES inputs SE12'!$H$14</f>
        <v>6.3259906897733698E-2</v>
      </c>
      <c r="G80" s="86">
        <f>'TIMES inputs SE12'!$T$14</f>
        <v>0.15492982322057403</v>
      </c>
      <c r="H80" s="86">
        <f>'TIMES inputs SE34'!$H$14</f>
        <v>0.86011116150540257</v>
      </c>
      <c r="I80" s="86">
        <f>'TIMES inputs SE34'!$T$14</f>
        <v>0.24519320202167597</v>
      </c>
      <c r="J80" s="13" t="s">
        <v>155</v>
      </c>
      <c r="K80" s="13" t="s">
        <v>79</v>
      </c>
      <c r="L80" s="6" t="s">
        <v>156</v>
      </c>
      <c r="M80" s="6"/>
      <c r="N80" s="6"/>
      <c r="O80" s="5"/>
      <c r="P80" s="6"/>
    </row>
    <row r="81" spans="2:16" x14ac:dyDescent="0.25">
      <c r="B81" s="6"/>
      <c r="C81" s="6" t="s">
        <v>48</v>
      </c>
      <c r="D81" s="108" t="s">
        <v>49</v>
      </c>
      <c r="E81" s="6">
        <v>2012</v>
      </c>
      <c r="F81" s="86">
        <f>'TIMES inputs SE12'!$C$14</f>
        <v>0.45713558121581988</v>
      </c>
      <c r="G81" s="86">
        <f>'TIMES inputs SE12'!$O$14</f>
        <v>1.9281216242842616</v>
      </c>
      <c r="H81" s="86">
        <f>'TIMES inputs SE34'!$C$14</f>
        <v>7.5612640636874069</v>
      </c>
      <c r="I81" s="86">
        <f>'TIMES inputs SE34'!$O$14</f>
        <v>2.4658111473965763</v>
      </c>
      <c r="J81" s="13" t="s">
        <v>157</v>
      </c>
      <c r="K81" s="13" t="s">
        <v>79</v>
      </c>
      <c r="L81" s="6" t="s">
        <v>158</v>
      </c>
      <c r="M81" s="6"/>
      <c r="N81" s="6"/>
      <c r="O81" s="5"/>
      <c r="P81" s="6"/>
    </row>
    <row r="82" spans="2:16" x14ac:dyDescent="0.25">
      <c r="B82" s="6"/>
      <c r="C82" s="6" t="s">
        <v>48</v>
      </c>
      <c r="D82" s="108" t="s">
        <v>49</v>
      </c>
      <c r="E82" s="6">
        <v>2012</v>
      </c>
      <c r="F82" s="86">
        <f>'TIMES inputs SE12'!$D$14</f>
        <v>7.1348052409135651E-2</v>
      </c>
      <c r="G82" s="86">
        <f>'TIMES inputs SE12'!$P$14</f>
        <v>0.31716571504301061</v>
      </c>
      <c r="H82" s="86">
        <f>'TIMES inputs SE34'!$D$14</f>
        <v>1.7013388968717762</v>
      </c>
      <c r="I82" s="86">
        <f>'TIMES inputs SE34'!$P$14</f>
        <v>0.51801689027244346</v>
      </c>
      <c r="J82" s="13" t="s">
        <v>159</v>
      </c>
      <c r="K82" s="13" t="s">
        <v>79</v>
      </c>
      <c r="L82" s="6" t="s">
        <v>160</v>
      </c>
      <c r="M82" s="6"/>
      <c r="N82" s="6"/>
      <c r="O82" s="5"/>
      <c r="P82" s="6"/>
    </row>
    <row r="83" spans="2:16" x14ac:dyDescent="0.25">
      <c r="B83" s="6"/>
      <c r="C83" s="6" t="s">
        <v>48</v>
      </c>
      <c r="D83" s="108" t="s">
        <v>49</v>
      </c>
      <c r="E83" s="6">
        <v>2012</v>
      </c>
      <c r="F83" s="86">
        <f>'TIMES inputs SE12'!$K$14</f>
        <v>0.21177202584106694</v>
      </c>
      <c r="G83" s="86">
        <f>'TIMES inputs SE12'!$W$14</f>
        <v>1.0056549418812395</v>
      </c>
      <c r="H83" s="86">
        <f>'TIMES inputs SE34'!$K$14</f>
        <v>6.9226018087853376</v>
      </c>
      <c r="I83" s="86">
        <f>'TIMES inputs SE34'!$W$14</f>
        <v>2.4062022184240215</v>
      </c>
      <c r="J83" s="13" t="s">
        <v>161</v>
      </c>
      <c r="K83" s="13" t="s">
        <v>79</v>
      </c>
      <c r="L83" s="6" t="s">
        <v>162</v>
      </c>
      <c r="M83" s="6"/>
      <c r="N83" s="6"/>
      <c r="O83" s="5"/>
      <c r="P83" s="6"/>
    </row>
    <row r="84" spans="2:16" x14ac:dyDescent="0.25">
      <c r="B84" s="6"/>
      <c r="C84" s="6" t="s">
        <v>48</v>
      </c>
      <c r="D84" s="108" t="s">
        <v>49</v>
      </c>
      <c r="E84" s="6">
        <v>2012</v>
      </c>
      <c r="F84" s="86">
        <f>'TIMES inputs SE12'!$L$14</f>
        <v>3.1205847975818726E-2</v>
      </c>
      <c r="G84" s="86">
        <f>'TIMES inputs SE12'!$X$14</f>
        <v>0.12801912442377922</v>
      </c>
      <c r="H84" s="86">
        <f>'TIMES inputs SE34'!$L$14</f>
        <v>1.429193227746604</v>
      </c>
      <c r="I84" s="86">
        <f>'TIMES inputs SE34'!$X$14</f>
        <v>0.46125800130260608</v>
      </c>
      <c r="J84" s="13" t="s">
        <v>163</v>
      </c>
      <c r="K84" s="13" t="s">
        <v>79</v>
      </c>
      <c r="L84" s="6" t="s">
        <v>164</v>
      </c>
      <c r="M84" s="6"/>
      <c r="N84" s="6"/>
      <c r="O84" s="5"/>
      <c r="P84" s="6"/>
    </row>
    <row r="85" spans="2:16" x14ac:dyDescent="0.25">
      <c r="B85" s="6"/>
      <c r="C85" s="6" t="s">
        <v>48</v>
      </c>
      <c r="D85" s="108" t="s">
        <v>49</v>
      </c>
      <c r="E85" s="6">
        <v>2012</v>
      </c>
      <c r="F85" s="86">
        <f>'TIMES inputs SE12'!$I$14</f>
        <v>8.8284852518579732E-2</v>
      </c>
      <c r="G85" s="86">
        <f>'TIMES inputs SE12'!$U$14</f>
        <v>0.25379525905537503</v>
      </c>
      <c r="H85" s="86">
        <f>'TIMES inputs SE34'!$I$14</f>
        <v>1.6094746936393873</v>
      </c>
      <c r="I85" s="86">
        <f>'TIMES inputs SE34'!$U$14</f>
        <v>0.34535111419789311</v>
      </c>
      <c r="J85" s="13" t="s">
        <v>165</v>
      </c>
      <c r="K85" s="13" t="s">
        <v>79</v>
      </c>
      <c r="L85" s="6" t="s">
        <v>166</v>
      </c>
      <c r="M85" s="6"/>
      <c r="N85" s="6"/>
      <c r="O85" s="5"/>
      <c r="P85" s="6"/>
    </row>
    <row r="86" spans="2:16" x14ac:dyDescent="0.25">
      <c r="B86" s="6"/>
      <c r="C86" s="6" t="s">
        <v>48</v>
      </c>
      <c r="D86" s="108" t="s">
        <v>49</v>
      </c>
      <c r="E86" s="6">
        <v>2012</v>
      </c>
      <c r="F86" s="86">
        <f>'TIMES inputs SE12'!$J$14</f>
        <v>1.496028225308707E-2</v>
      </c>
      <c r="G86" s="86">
        <f>'TIMES inputs SE12'!$V$14</f>
        <v>2.6921392654425405E-2</v>
      </c>
      <c r="H86" s="86">
        <f>'TIMES inputs SE34'!$J$14</f>
        <v>0.22857650851602135</v>
      </c>
      <c r="I86" s="86">
        <f>'TIMES inputs SE34'!$V$14</f>
        <v>3.9066090101518035E-2</v>
      </c>
      <c r="J86" s="13" t="s">
        <v>167</v>
      </c>
      <c r="K86" s="13" t="s">
        <v>79</v>
      </c>
      <c r="L86" s="6" t="s">
        <v>168</v>
      </c>
      <c r="M86" s="6"/>
      <c r="N86" s="6"/>
      <c r="O86" s="5"/>
      <c r="P86" s="6"/>
    </row>
    <row r="87" spans="2:16" x14ac:dyDescent="0.25">
      <c r="B87" s="6"/>
      <c r="C87" s="6" t="s">
        <v>48</v>
      </c>
      <c r="D87" s="108" t="s">
        <v>49</v>
      </c>
      <c r="E87" s="6">
        <v>2012</v>
      </c>
      <c r="F87" s="86">
        <f>'TIMES inputs SE12'!$E$14</f>
        <v>0.17940754521322835</v>
      </c>
      <c r="G87" s="86">
        <f>'TIMES inputs SE12'!$Q$14</f>
        <v>0.72125122232891914</v>
      </c>
      <c r="H87" s="86">
        <f>'TIMES inputs SE34'!$E$14</f>
        <v>6.604421295089665</v>
      </c>
      <c r="I87" s="86">
        <f>'TIMES inputs SE34'!$Q$14</f>
        <v>1.5150606891936986</v>
      </c>
      <c r="J87" s="13" t="s">
        <v>169</v>
      </c>
      <c r="K87" s="13" t="s">
        <v>79</v>
      </c>
      <c r="L87" s="6" t="s">
        <v>170</v>
      </c>
      <c r="M87" s="6"/>
      <c r="N87" s="6"/>
      <c r="O87" s="5"/>
      <c r="P87" s="6"/>
    </row>
    <row r="88" spans="2:16" x14ac:dyDescent="0.25">
      <c r="B88" s="6"/>
      <c r="C88" s="6" t="s">
        <v>48</v>
      </c>
      <c r="D88" s="108" t="s">
        <v>49</v>
      </c>
      <c r="E88" s="6">
        <v>2012</v>
      </c>
      <c r="F88" s="86">
        <f>'TIMES inputs SE12'!$F$14</f>
        <v>3.6601840932529051E-2</v>
      </c>
      <c r="G88" s="86">
        <f>'TIMES inputs SE12'!$R$14</f>
        <v>0.16158570716198012</v>
      </c>
      <c r="H88" s="86">
        <f>'TIMES inputs SE34'!$F$14</f>
        <v>1.2717997234084626</v>
      </c>
      <c r="I88" s="86">
        <f>'TIMES inputs SE34'!$R$14</f>
        <v>0.24806102194713908</v>
      </c>
      <c r="J88" s="13" t="s">
        <v>171</v>
      </c>
      <c r="K88" s="13" t="s">
        <v>79</v>
      </c>
      <c r="L88" s="6" t="s">
        <v>172</v>
      </c>
      <c r="M88" s="6"/>
      <c r="N88" s="6"/>
      <c r="O88" s="5"/>
      <c r="P88" s="6"/>
    </row>
    <row r="89" spans="2:16" x14ac:dyDescent="0.25">
      <c r="B89" s="6"/>
      <c r="C89" s="6" t="s">
        <v>48</v>
      </c>
      <c r="D89" s="108" t="s">
        <v>49</v>
      </c>
      <c r="E89" s="6">
        <v>2012</v>
      </c>
      <c r="F89" s="86">
        <f>'TIMES inputs SE12'!$M$14</f>
        <v>4.2970303153002801E-3</v>
      </c>
      <c r="G89" s="86">
        <f>'TIMES inputs SE12'!$Y$14</f>
        <v>2.766272694412631E-2</v>
      </c>
      <c r="H89" s="86">
        <f>'TIMES inputs SE34'!$M$14</f>
        <v>0.23895595602100089</v>
      </c>
      <c r="I89" s="86">
        <f>'TIMES inputs SE34'!$Y$14</f>
        <v>9.2696008168602129E-2</v>
      </c>
      <c r="J89" s="13" t="s">
        <v>173</v>
      </c>
      <c r="K89" s="13" t="s">
        <v>79</v>
      </c>
      <c r="L89" s="6" t="s">
        <v>174</v>
      </c>
      <c r="M89" s="6"/>
      <c r="N89" s="6"/>
      <c r="O89" s="5"/>
      <c r="P89" s="6"/>
    </row>
    <row r="90" spans="2:16" x14ac:dyDescent="0.25">
      <c r="B90" s="6"/>
      <c r="C90" s="6" t="s">
        <v>48</v>
      </c>
      <c r="D90" s="108" t="s">
        <v>49</v>
      </c>
      <c r="E90" s="6">
        <v>2012</v>
      </c>
      <c r="F90" s="86">
        <f>'TIMES inputs SE12'!$N$14</f>
        <v>2.351532820257316E-3</v>
      </c>
      <c r="G90" s="86">
        <f>'TIMES inputs SE12'!$Z$14</f>
        <v>5.4324097105582364E-3</v>
      </c>
      <c r="H90" s="86">
        <f>'TIMES inputs SE34'!$N$14</f>
        <v>7.7499564303538493E-2</v>
      </c>
      <c r="I90" s="86">
        <f>'TIMES inputs SE34'!$Z$14</f>
        <v>2.6863824338710394E-2</v>
      </c>
      <c r="J90" s="13" t="s">
        <v>175</v>
      </c>
      <c r="K90" s="13" t="s">
        <v>79</v>
      </c>
      <c r="L90" s="6" t="s">
        <v>176</v>
      </c>
      <c r="M90" s="6"/>
      <c r="N90" s="6"/>
      <c r="O90" s="5"/>
      <c r="P90" s="6"/>
    </row>
    <row r="91" spans="2:16" x14ac:dyDescent="0.25">
      <c r="B91" s="14"/>
      <c r="C91" s="14" t="s">
        <v>48</v>
      </c>
      <c r="D91" s="14" t="s">
        <v>49</v>
      </c>
      <c r="E91" s="14">
        <v>0</v>
      </c>
      <c r="F91" s="17">
        <v>5</v>
      </c>
      <c r="G91" s="17">
        <v>5</v>
      </c>
      <c r="H91" s="17">
        <v>5</v>
      </c>
      <c r="I91" s="17">
        <v>5</v>
      </c>
      <c r="J91" s="15" t="s">
        <v>177</v>
      </c>
      <c r="K91" s="15"/>
      <c r="L91" s="16" t="s">
        <v>82</v>
      </c>
      <c r="M91" s="6"/>
      <c r="N91" s="6"/>
      <c r="O91" s="5"/>
      <c r="P91" s="6"/>
    </row>
    <row r="92" spans="2:16" x14ac:dyDescent="0.25">
      <c r="D92" s="5" t="s">
        <v>50</v>
      </c>
      <c r="E92" s="6">
        <v>2012</v>
      </c>
      <c r="F92" s="86">
        <f>'TIMES inputs SE12'!$G$15</f>
        <v>6822.5581617466487</v>
      </c>
      <c r="G92" s="86">
        <f>'TIMES inputs SE12'!$S$15</f>
        <v>6822.5581617466487</v>
      </c>
      <c r="H92" s="86">
        <f>'TIMES inputs SE34'!$G$15</f>
        <v>6822.5581617466487</v>
      </c>
      <c r="I92" s="86">
        <f>'TIMES inputs SE34'!$S$15</f>
        <v>6822.5581617466487</v>
      </c>
      <c r="J92" s="108" t="s">
        <v>153</v>
      </c>
      <c r="K92" s="13" t="s">
        <v>80</v>
      </c>
      <c r="L92" s="6" t="s">
        <v>154</v>
      </c>
      <c r="M92" s="5"/>
      <c r="N92" s="6"/>
      <c r="O92" s="5"/>
      <c r="P92" s="6"/>
    </row>
    <row r="93" spans="2:16" x14ac:dyDescent="0.25">
      <c r="D93" s="5" t="s">
        <v>50</v>
      </c>
      <c r="E93" s="6">
        <v>2012</v>
      </c>
      <c r="F93" s="86">
        <f>'TIMES inputs SE12'!$H$15</f>
        <v>15550.675540834949</v>
      </c>
      <c r="G93" s="86">
        <f>'TIMES inputs SE12'!$T$15</f>
        <v>15550.675540834949</v>
      </c>
      <c r="H93" s="86">
        <f>'TIMES inputs SE34'!$H$15</f>
        <v>15550.675540834949</v>
      </c>
      <c r="I93" s="86">
        <f>'TIMES inputs SE34'!$T$15</f>
        <v>15550.675540834949</v>
      </c>
      <c r="J93" s="108" t="s">
        <v>155</v>
      </c>
      <c r="K93" s="13" t="s">
        <v>80</v>
      </c>
      <c r="L93" s="6" t="s">
        <v>156</v>
      </c>
      <c r="M93" s="6"/>
      <c r="N93" s="6"/>
      <c r="O93" s="5"/>
      <c r="P93" s="6"/>
    </row>
    <row r="94" spans="2:16" x14ac:dyDescent="0.25">
      <c r="D94" s="5" t="s">
        <v>50</v>
      </c>
      <c r="E94" s="6">
        <v>2012</v>
      </c>
      <c r="F94" s="86">
        <f>'TIMES inputs SE12'!$C$15</f>
        <v>6815.4500435753998</v>
      </c>
      <c r="G94" s="86">
        <f>'TIMES inputs SE12'!$O$15</f>
        <v>6815.4500435753998</v>
      </c>
      <c r="H94" s="86">
        <f>'TIMES inputs SE34'!$C$15</f>
        <v>6815.4500435753998</v>
      </c>
      <c r="I94" s="86">
        <f>'TIMES inputs SE34'!$O$15</f>
        <v>6815.4500435753998</v>
      </c>
      <c r="J94" s="108" t="s">
        <v>157</v>
      </c>
      <c r="K94" s="13" t="s">
        <v>80</v>
      </c>
      <c r="L94" s="6" t="s">
        <v>158</v>
      </c>
      <c r="M94" s="6"/>
      <c r="N94" s="6"/>
      <c r="O94" s="5"/>
      <c r="P94" s="6"/>
    </row>
    <row r="95" spans="2:16" x14ac:dyDescent="0.25">
      <c r="D95" s="5" t="s">
        <v>50</v>
      </c>
      <c r="E95" s="6">
        <v>2012</v>
      </c>
      <c r="F95" s="86">
        <f>'TIMES inputs SE12'!$D$15</f>
        <v>17813.924956293507</v>
      </c>
      <c r="G95" s="86">
        <f>'TIMES inputs SE12'!$P$15</f>
        <v>17813.924956293507</v>
      </c>
      <c r="H95" s="86">
        <f>'TIMES inputs SE34'!$D$15</f>
        <v>17813.924956293507</v>
      </c>
      <c r="I95" s="86">
        <f>'TIMES inputs SE34'!$P$15</f>
        <v>17813.924956293507</v>
      </c>
      <c r="J95" s="108" t="s">
        <v>159</v>
      </c>
      <c r="K95" s="13" t="s">
        <v>80</v>
      </c>
      <c r="L95" s="6" t="s">
        <v>160</v>
      </c>
      <c r="M95" s="6"/>
      <c r="N95" s="6"/>
      <c r="O95" s="5"/>
      <c r="P95" s="6"/>
    </row>
    <row r="96" spans="2:16" x14ac:dyDescent="0.25">
      <c r="D96" s="5" t="s">
        <v>50</v>
      </c>
      <c r="E96" s="6">
        <v>2012</v>
      </c>
      <c r="F96" s="86">
        <f>'TIMES inputs SE12'!$K$15</f>
        <v>6670.2137172819312</v>
      </c>
      <c r="G96" s="86">
        <f>'TIMES inputs SE12'!$W$15</f>
        <v>6670.2137172819312</v>
      </c>
      <c r="H96" s="86">
        <f>'TIMES inputs SE34'!$K$15</f>
        <v>6670.2137172819312</v>
      </c>
      <c r="I96" s="86">
        <f>'TIMES inputs SE34'!$W$15</f>
        <v>6670.2137172819312</v>
      </c>
      <c r="J96" s="108" t="s">
        <v>161</v>
      </c>
      <c r="K96" s="13" t="s">
        <v>80</v>
      </c>
      <c r="L96" s="6" t="s">
        <v>162</v>
      </c>
      <c r="M96" s="6"/>
      <c r="N96" s="6"/>
      <c r="O96" s="5"/>
      <c r="P96" s="6"/>
    </row>
    <row r="97" spans="2:16" x14ac:dyDescent="0.25">
      <c r="C97" s="6"/>
      <c r="D97" s="5" t="s">
        <v>50</v>
      </c>
      <c r="E97" s="6">
        <v>2012</v>
      </c>
      <c r="F97" s="86">
        <f>'TIMES inputs SE12'!$L$15</f>
        <v>18674.357004376659</v>
      </c>
      <c r="G97" s="86">
        <f>'TIMES inputs SE12'!$X$15</f>
        <v>18674.357004376659</v>
      </c>
      <c r="H97" s="86">
        <f>'TIMES inputs SE34'!$L$15</f>
        <v>18674.357004376659</v>
      </c>
      <c r="I97" s="86">
        <f>'TIMES inputs SE34'!$X$15</f>
        <v>18674.357004376659</v>
      </c>
      <c r="J97" s="108" t="s">
        <v>163</v>
      </c>
      <c r="K97" s="13" t="s">
        <v>80</v>
      </c>
      <c r="L97" s="6" t="s">
        <v>164</v>
      </c>
      <c r="M97" s="6"/>
      <c r="N97" s="6"/>
      <c r="O97" s="5"/>
      <c r="P97" s="6"/>
    </row>
    <row r="98" spans="2:16" x14ac:dyDescent="0.25">
      <c r="D98" s="5" t="s">
        <v>50</v>
      </c>
      <c r="E98" s="6">
        <v>2012</v>
      </c>
      <c r="F98" s="86">
        <f>'TIMES inputs SE12'!$I$15</f>
        <v>5650.5512254664491</v>
      </c>
      <c r="G98" s="86">
        <f>'TIMES inputs SE12'!$U$15</f>
        <v>5650.5512254664491</v>
      </c>
      <c r="H98" s="86">
        <f>'TIMES inputs SE34'!$I$15</f>
        <v>5650.5512254664491</v>
      </c>
      <c r="I98" s="86">
        <f>'TIMES inputs SE34'!$U$15</f>
        <v>5650.5512254664491</v>
      </c>
      <c r="J98" s="108" t="s">
        <v>165</v>
      </c>
      <c r="K98" s="13" t="s">
        <v>80</v>
      </c>
      <c r="L98" s="6" t="s">
        <v>166</v>
      </c>
      <c r="M98" s="6"/>
      <c r="N98" s="6"/>
      <c r="O98" s="5"/>
      <c r="P98" s="6"/>
    </row>
    <row r="99" spans="2:16" x14ac:dyDescent="0.25">
      <c r="D99" s="5" t="s">
        <v>50</v>
      </c>
      <c r="E99" s="6">
        <v>2012</v>
      </c>
      <c r="F99" s="86">
        <f>'TIMES inputs SE12'!$J$15</f>
        <v>19802.757241336734</v>
      </c>
      <c r="G99" s="86">
        <f>'TIMES inputs SE12'!$V$15</f>
        <v>19802.757241336734</v>
      </c>
      <c r="H99" s="86">
        <f>'TIMES inputs SE34'!$J$15</f>
        <v>19802.757241336734</v>
      </c>
      <c r="I99" s="86">
        <f>'TIMES inputs SE34'!$V$15</f>
        <v>19802.757241336734</v>
      </c>
      <c r="J99" s="108" t="s">
        <v>167</v>
      </c>
      <c r="K99" s="13" t="s">
        <v>80</v>
      </c>
      <c r="L99" s="6" t="s">
        <v>168</v>
      </c>
      <c r="M99" s="6"/>
      <c r="N99" s="6"/>
      <c r="O99" s="5"/>
      <c r="P99" s="6"/>
    </row>
    <row r="100" spans="2:16" x14ac:dyDescent="0.25">
      <c r="D100" s="5" t="s">
        <v>50</v>
      </c>
      <c r="E100" s="6">
        <v>2012</v>
      </c>
      <c r="F100" s="86">
        <f>'TIMES inputs SE12'!$E$15</f>
        <v>5758.2369404777437</v>
      </c>
      <c r="G100" s="86">
        <f>'TIMES inputs SE12'!$Q$15</f>
        <v>5758.2369404777437</v>
      </c>
      <c r="H100" s="86">
        <f>'TIMES inputs SE34'!$E$15</f>
        <v>5758.2369404777437</v>
      </c>
      <c r="I100" s="86">
        <f>'TIMES inputs SE34'!$Q$15</f>
        <v>5758.2369404777437</v>
      </c>
      <c r="J100" s="108" t="s">
        <v>169</v>
      </c>
      <c r="K100" s="13" t="s">
        <v>80</v>
      </c>
      <c r="L100" s="6" t="s">
        <v>170</v>
      </c>
      <c r="M100" s="6"/>
      <c r="N100" s="6"/>
      <c r="O100" s="5"/>
      <c r="P100" s="6"/>
    </row>
    <row r="101" spans="2:16" x14ac:dyDescent="0.25">
      <c r="D101" s="5" t="s">
        <v>50</v>
      </c>
      <c r="E101" s="6">
        <v>2012</v>
      </c>
      <c r="F101" s="86">
        <f>'TIMES inputs SE12'!$F$15</f>
        <v>15816.334082408701</v>
      </c>
      <c r="G101" s="86">
        <f>'TIMES inputs SE12'!$R$15</f>
        <v>15816.334082408701</v>
      </c>
      <c r="H101" s="86">
        <f>'TIMES inputs SE34'!$F$15</f>
        <v>15816.334082408701</v>
      </c>
      <c r="I101" s="86">
        <f>'TIMES inputs SE34'!$R$15</f>
        <v>15816.334082408701</v>
      </c>
      <c r="J101" s="108" t="s">
        <v>171</v>
      </c>
      <c r="K101" s="13" t="s">
        <v>80</v>
      </c>
      <c r="L101" s="6" t="s">
        <v>172</v>
      </c>
      <c r="M101" s="6"/>
      <c r="N101" s="6"/>
      <c r="O101" s="5"/>
      <c r="P101" s="6"/>
    </row>
    <row r="102" spans="2:16" x14ac:dyDescent="0.25">
      <c r="D102" s="5" t="s">
        <v>50</v>
      </c>
      <c r="E102" s="6">
        <v>2012</v>
      </c>
      <c r="F102" s="86">
        <f>'TIMES inputs SE12'!$M$15</f>
        <v>5913.2576032016459</v>
      </c>
      <c r="G102" s="86">
        <f>'TIMES inputs SE12'!$Y$15</f>
        <v>5913.2576032016459</v>
      </c>
      <c r="H102" s="86">
        <f>'TIMES inputs SE34'!$M$15</f>
        <v>5913.2576032016459</v>
      </c>
      <c r="I102" s="86">
        <f>'TIMES inputs SE34'!$Y$15</f>
        <v>5913.2576032016459</v>
      </c>
      <c r="J102" s="108" t="s">
        <v>173</v>
      </c>
      <c r="K102" s="13" t="s">
        <v>80</v>
      </c>
      <c r="L102" s="6" t="s">
        <v>174</v>
      </c>
      <c r="M102" s="6"/>
      <c r="N102" s="6"/>
      <c r="O102" s="5"/>
      <c r="P102" s="6"/>
    </row>
    <row r="103" spans="2:16" x14ac:dyDescent="0.25">
      <c r="B103" s="14"/>
      <c r="C103" s="14"/>
      <c r="D103" s="16" t="s">
        <v>50</v>
      </c>
      <c r="E103" s="14">
        <v>2012</v>
      </c>
      <c r="F103" s="120">
        <f>'TIMES inputs SE12'!$N$15</f>
        <v>16312.087304108381</v>
      </c>
      <c r="G103" s="120">
        <f>'TIMES inputs SE12'!$Z$15</f>
        <v>16312.087304108381</v>
      </c>
      <c r="H103" s="120">
        <f>'TIMES inputs SE34'!$N$15</f>
        <v>16312.087304108381</v>
      </c>
      <c r="I103" s="120">
        <f>'TIMES inputs SE34'!$Z$15</f>
        <v>16312.087304108381</v>
      </c>
      <c r="J103" s="14" t="s">
        <v>175</v>
      </c>
      <c r="K103" s="15" t="s">
        <v>80</v>
      </c>
      <c r="L103" s="14" t="s">
        <v>176</v>
      </c>
      <c r="M103" s="6"/>
      <c r="N103" s="6"/>
      <c r="O103" s="5"/>
      <c r="P103" s="6"/>
    </row>
    <row r="104" spans="2:16" x14ac:dyDescent="0.25">
      <c r="B104" s="6"/>
      <c r="C104" s="6"/>
      <c r="D104" s="5" t="s">
        <v>52</v>
      </c>
      <c r="E104" s="5">
        <v>2012</v>
      </c>
      <c r="F104" s="86">
        <f>'TIMES inputs SE12'!$G$16</f>
        <v>28.720120859096255</v>
      </c>
      <c r="G104" s="86">
        <f>'TIMES inputs SE12'!$S$16</f>
        <v>28.720120859096255</v>
      </c>
      <c r="H104" s="86">
        <f>'TIMES inputs SE34'!$G$16</f>
        <v>28.720120859096255</v>
      </c>
      <c r="I104" s="86">
        <f>'TIMES inputs SE34'!$S$16</f>
        <v>28.720120859096255</v>
      </c>
      <c r="J104" s="6" t="s">
        <v>153</v>
      </c>
      <c r="K104" s="13" t="s">
        <v>81</v>
      </c>
      <c r="L104" s="6" t="s">
        <v>154</v>
      </c>
      <c r="M104" s="6"/>
      <c r="N104" s="6"/>
      <c r="O104" s="5"/>
      <c r="P104" s="6"/>
    </row>
    <row r="105" spans="2:16" x14ac:dyDescent="0.25">
      <c r="D105" s="5" t="s">
        <v>52</v>
      </c>
      <c r="E105" s="5">
        <v>2012</v>
      </c>
      <c r="F105" s="86">
        <f>'TIMES inputs SE12'!$H$16</f>
        <v>37.381382964940997</v>
      </c>
      <c r="G105" s="86">
        <f>'TIMES inputs SE12'!$T$16</f>
        <v>37.381382964940997</v>
      </c>
      <c r="H105" s="86">
        <f>'TIMES inputs SE34'!$H$16</f>
        <v>37.381382964940997</v>
      </c>
      <c r="I105" s="86">
        <f>'TIMES inputs SE34'!$T$16</f>
        <v>37.381382964940997</v>
      </c>
      <c r="J105" s="108" t="s">
        <v>155</v>
      </c>
      <c r="K105" s="13" t="s">
        <v>81</v>
      </c>
      <c r="L105" s="6" t="s">
        <v>156</v>
      </c>
      <c r="M105" s="6"/>
      <c r="N105" s="6"/>
      <c r="O105" s="5"/>
      <c r="P105" s="6"/>
    </row>
    <row r="106" spans="2:16" x14ac:dyDescent="0.25">
      <c r="D106" s="5" t="s">
        <v>52</v>
      </c>
      <c r="E106" s="5">
        <v>2012</v>
      </c>
      <c r="F106" s="86">
        <f>'TIMES inputs SE12'!$C$16</f>
        <v>28.274679457892496</v>
      </c>
      <c r="G106" s="86">
        <f>'TIMES inputs SE12'!$O$16</f>
        <v>28.274679457892496</v>
      </c>
      <c r="H106" s="86">
        <f>'TIMES inputs SE34'!$C$16</f>
        <v>28.274679457892496</v>
      </c>
      <c r="I106" s="86">
        <f>'TIMES inputs SE34'!$O$16</f>
        <v>28.274679457892496</v>
      </c>
      <c r="J106" s="108" t="s">
        <v>157</v>
      </c>
      <c r="K106" s="13" t="s">
        <v>81</v>
      </c>
      <c r="L106" s="6" t="s">
        <v>158</v>
      </c>
      <c r="M106" s="6"/>
      <c r="N106" s="6"/>
      <c r="O106" s="5"/>
      <c r="P106" s="6"/>
    </row>
    <row r="107" spans="2:16" x14ac:dyDescent="0.25">
      <c r="D107" s="5" t="s">
        <v>52</v>
      </c>
      <c r="E107" s="5">
        <v>2012</v>
      </c>
      <c r="F107" s="86">
        <f>'TIMES inputs SE12'!$D$16</f>
        <v>39.204663508262563</v>
      </c>
      <c r="G107" s="86">
        <f>'TIMES inputs SE12'!$P$16</f>
        <v>39.204663508262563</v>
      </c>
      <c r="H107" s="86">
        <f>'TIMES inputs SE34'!$D$16</f>
        <v>39.204663508262563</v>
      </c>
      <c r="I107" s="86">
        <f>'TIMES inputs SE34'!$P$16</f>
        <v>39.204663508262563</v>
      </c>
      <c r="J107" s="108" t="s">
        <v>159</v>
      </c>
      <c r="K107" s="13" t="s">
        <v>81</v>
      </c>
      <c r="L107" s="6" t="s">
        <v>160</v>
      </c>
      <c r="M107" s="6"/>
      <c r="N107" s="6"/>
      <c r="O107" s="5"/>
      <c r="P107" s="6"/>
    </row>
    <row r="108" spans="2:16" x14ac:dyDescent="0.25">
      <c r="D108" s="5" t="s">
        <v>52</v>
      </c>
      <c r="E108" s="5">
        <v>2012</v>
      </c>
      <c r="F108" s="86">
        <f>'TIMES inputs SE12'!$K$16</f>
        <v>27.150844129249052</v>
      </c>
      <c r="G108" s="86">
        <f>'TIMES inputs SE12'!$W$16</f>
        <v>27.150844129249052</v>
      </c>
      <c r="H108" s="86">
        <f>'TIMES inputs SE34'!$K$16</f>
        <v>27.150844129249052</v>
      </c>
      <c r="I108" s="86">
        <f>'TIMES inputs SE34'!$W$16</f>
        <v>27.150844129249052</v>
      </c>
      <c r="J108" s="108" t="s">
        <v>161</v>
      </c>
      <c r="K108" s="13" t="s">
        <v>81</v>
      </c>
      <c r="L108" s="6" t="s">
        <v>162</v>
      </c>
      <c r="M108" s="6"/>
      <c r="N108" s="6"/>
      <c r="O108" s="5"/>
      <c r="P108" s="6"/>
    </row>
    <row r="109" spans="2:16" x14ac:dyDescent="0.25">
      <c r="D109" s="5" t="s">
        <v>52</v>
      </c>
      <c r="E109" s="5">
        <v>2012</v>
      </c>
      <c r="F109" s="86">
        <f>'TIMES inputs SE12'!$L$16</f>
        <v>39.560589987318281</v>
      </c>
      <c r="G109" s="86">
        <f>'TIMES inputs SE12'!$X$16</f>
        <v>39.560589987318281</v>
      </c>
      <c r="H109" s="86">
        <f>'TIMES inputs SE34'!$L$16</f>
        <v>39.560589987318281</v>
      </c>
      <c r="I109" s="86">
        <f>'TIMES inputs SE34'!$X$16</f>
        <v>39.560589987318281</v>
      </c>
      <c r="J109" s="108" t="s">
        <v>163</v>
      </c>
      <c r="K109" s="13" t="s">
        <v>81</v>
      </c>
      <c r="L109" s="6" t="s">
        <v>164</v>
      </c>
      <c r="M109" s="6"/>
      <c r="N109" s="6"/>
      <c r="O109" s="5"/>
      <c r="P109" s="6"/>
    </row>
    <row r="110" spans="2:16" x14ac:dyDescent="0.25">
      <c r="D110" s="5" t="s">
        <v>52</v>
      </c>
      <c r="E110" s="5">
        <v>2012</v>
      </c>
      <c r="F110" s="86">
        <f>'TIMES inputs SE12'!$I$16</f>
        <v>24.255023243047436</v>
      </c>
      <c r="G110" s="86">
        <f>'TIMES inputs SE12'!$U$16</f>
        <v>24.255023243047436</v>
      </c>
      <c r="H110" s="86">
        <f>'TIMES inputs SE34'!$I$16</f>
        <v>24.255023243047436</v>
      </c>
      <c r="I110" s="86">
        <f>'TIMES inputs SE34'!$U$16</f>
        <v>24.255023243047436</v>
      </c>
      <c r="J110" s="108" t="s">
        <v>165</v>
      </c>
      <c r="K110" s="13" t="s">
        <v>81</v>
      </c>
      <c r="L110" s="6" t="s">
        <v>166</v>
      </c>
      <c r="M110" s="6"/>
      <c r="N110" s="6"/>
      <c r="O110" s="5"/>
      <c r="P110" s="6"/>
    </row>
    <row r="111" spans="2:16" x14ac:dyDescent="0.25">
      <c r="D111" s="5" t="s">
        <v>52</v>
      </c>
      <c r="E111" s="5">
        <v>2012</v>
      </c>
      <c r="F111" s="86">
        <f>'TIMES inputs SE12'!$J$16</f>
        <v>39.535509139157291</v>
      </c>
      <c r="G111" s="86">
        <f>'TIMES inputs SE12'!$V$16</f>
        <v>39.535509139157291</v>
      </c>
      <c r="H111" s="86">
        <f>'TIMES inputs SE34'!$J$16</f>
        <v>39.535509139157291</v>
      </c>
      <c r="I111" s="86">
        <f>'TIMES inputs SE34'!$V$16</f>
        <v>39.535509139157291</v>
      </c>
      <c r="J111" s="108" t="s">
        <v>167</v>
      </c>
      <c r="K111" s="13" t="s">
        <v>81</v>
      </c>
      <c r="L111" s="6" t="s">
        <v>168</v>
      </c>
      <c r="M111" s="6"/>
      <c r="N111" s="6"/>
      <c r="O111" s="5"/>
      <c r="P111" s="6"/>
    </row>
    <row r="112" spans="2:16" x14ac:dyDescent="0.25">
      <c r="D112" s="5" t="s">
        <v>52</v>
      </c>
      <c r="E112" s="5">
        <v>2012</v>
      </c>
      <c r="F112" s="86">
        <f>'TIMES inputs SE12'!$E$16</f>
        <v>22.017761380021216</v>
      </c>
      <c r="G112" s="86">
        <f>'TIMES inputs SE12'!$Q$16</f>
        <v>22.017761380021216</v>
      </c>
      <c r="H112" s="86">
        <f>'TIMES inputs SE34'!$E$16</f>
        <v>22.017761380021216</v>
      </c>
      <c r="I112" s="86">
        <f>'TIMES inputs SE34'!$Q$16</f>
        <v>22.017761380021216</v>
      </c>
      <c r="J112" s="108" t="s">
        <v>169</v>
      </c>
      <c r="K112" s="13" t="s">
        <v>81</v>
      </c>
      <c r="L112" s="6" t="s">
        <v>170</v>
      </c>
      <c r="M112" s="6"/>
      <c r="N112" s="6"/>
      <c r="O112" s="5"/>
      <c r="P112" s="6"/>
    </row>
    <row r="113" spans="2:16" x14ac:dyDescent="0.25">
      <c r="D113" s="5" t="s">
        <v>52</v>
      </c>
      <c r="E113" s="5">
        <v>2012</v>
      </c>
      <c r="F113" s="86">
        <f>'TIMES inputs SE12'!$F$16</f>
        <v>37.249859690214947</v>
      </c>
      <c r="G113" s="86">
        <f>'TIMES inputs SE12'!$R$16</f>
        <v>37.249859690214947</v>
      </c>
      <c r="H113" s="86">
        <f>'TIMES inputs SE34'!$F$16</f>
        <v>37.249859690214947</v>
      </c>
      <c r="I113" s="86">
        <f>'TIMES inputs SE34'!$R$16</f>
        <v>37.249859690214947</v>
      </c>
      <c r="J113" s="108" t="s">
        <v>171</v>
      </c>
      <c r="K113" s="13" t="s">
        <v>81</v>
      </c>
      <c r="L113" s="6" t="s">
        <v>172</v>
      </c>
      <c r="M113" s="6"/>
      <c r="N113" s="6"/>
      <c r="O113" s="5"/>
      <c r="P113" s="6"/>
    </row>
    <row r="114" spans="2:16" x14ac:dyDescent="0.25">
      <c r="D114" s="5" t="s">
        <v>52</v>
      </c>
      <c r="E114" s="5">
        <v>2012</v>
      </c>
      <c r="F114" s="86">
        <f>'TIMES inputs SE12'!$M$16</f>
        <v>22.556527922468259</v>
      </c>
      <c r="G114" s="86">
        <f>'TIMES inputs SE12'!$Y$16</f>
        <v>22.556527922468259</v>
      </c>
      <c r="H114" s="86">
        <f>'TIMES inputs SE34'!$M$16</f>
        <v>22.556527922468259</v>
      </c>
      <c r="I114" s="86">
        <f>'TIMES inputs SE34'!$Y$16</f>
        <v>22.556527922468259</v>
      </c>
      <c r="J114" s="108" t="s">
        <v>173</v>
      </c>
      <c r="K114" s="13" t="s">
        <v>81</v>
      </c>
      <c r="L114" s="6" t="s">
        <v>174</v>
      </c>
      <c r="M114" s="6"/>
      <c r="N114" s="6"/>
      <c r="O114" s="5"/>
      <c r="P114" s="6"/>
    </row>
    <row r="115" spans="2:16" x14ac:dyDescent="0.25">
      <c r="B115" s="14"/>
      <c r="C115" s="14"/>
      <c r="D115" s="16" t="s">
        <v>52</v>
      </c>
      <c r="E115" s="16">
        <v>2012</v>
      </c>
      <c r="F115" s="120">
        <f>'TIMES inputs SE12'!$N$16</f>
        <v>36.890184230563008</v>
      </c>
      <c r="G115" s="120">
        <f>'TIMES inputs SE12'!$Z$16</f>
        <v>36.890184230563008</v>
      </c>
      <c r="H115" s="120">
        <f>'TIMES inputs SE34'!$N$16</f>
        <v>36.890184230563008</v>
      </c>
      <c r="I115" s="120">
        <f>'TIMES inputs SE34'!$Z$16</f>
        <v>36.890184230563008</v>
      </c>
      <c r="J115" s="14" t="s">
        <v>175</v>
      </c>
      <c r="K115" s="15" t="s">
        <v>81</v>
      </c>
      <c r="L115" s="14" t="s">
        <v>176</v>
      </c>
      <c r="M115" s="6"/>
      <c r="N115" s="6"/>
      <c r="O115" s="5"/>
      <c r="P115" s="6"/>
    </row>
    <row r="116" spans="2:16" x14ac:dyDescent="0.25">
      <c r="B116" s="6"/>
      <c r="C116" s="6"/>
      <c r="D116" s="6"/>
      <c r="E116" s="6"/>
      <c r="F116" s="6"/>
      <c r="G116" s="6"/>
      <c r="H116" s="6"/>
      <c r="I116" s="6"/>
      <c r="J116" s="6"/>
      <c r="L116" s="6"/>
      <c r="M116" s="6"/>
      <c r="N116" s="6"/>
      <c r="O116" s="6"/>
      <c r="P116" s="6"/>
    </row>
    <row r="117" spans="2:16" x14ac:dyDescent="0.25">
      <c r="L117" s="6"/>
      <c r="M117" s="6"/>
      <c r="N117" s="6"/>
      <c r="O117" s="6"/>
      <c r="P117" s="6"/>
    </row>
    <row r="118" spans="2:16" x14ac:dyDescent="0.25">
      <c r="L118" s="6"/>
      <c r="M118" s="6"/>
      <c r="N118" s="6"/>
      <c r="O118" s="6"/>
      <c r="P118" s="6"/>
    </row>
    <row r="119" spans="2:16" x14ac:dyDescent="0.25">
      <c r="L119" s="6"/>
      <c r="M119" s="6"/>
      <c r="N119" s="6"/>
      <c r="O119" s="6"/>
      <c r="P119" s="6"/>
    </row>
    <row r="120" spans="2:16" x14ac:dyDescent="0.25">
      <c r="L120" s="6"/>
      <c r="M120" s="6"/>
      <c r="N120" s="6"/>
      <c r="O120" s="6"/>
      <c r="P120" s="6"/>
    </row>
    <row r="121" spans="2:16" x14ac:dyDescent="0.25">
      <c r="L121" s="6"/>
      <c r="M121" s="6"/>
      <c r="N121" s="6"/>
      <c r="O121" s="6"/>
      <c r="P121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00B0F0"/>
  </sheetPr>
  <dimension ref="A1:AI53"/>
  <sheetViews>
    <sheetView zoomScale="85" zoomScaleNormal="85" workbookViewId="0">
      <selection activeCell="F41" sqref="F41"/>
    </sheetView>
  </sheetViews>
  <sheetFormatPr defaultColWidth="9.140625" defaultRowHeight="15" x14ac:dyDescent="0.25"/>
  <cols>
    <col min="1" max="1" width="9.140625" style="4"/>
    <col min="2" max="2" width="25.5703125" style="4" bestFit="1" customWidth="1"/>
    <col min="3" max="3" width="11.42578125" style="4" customWidth="1"/>
    <col min="4" max="5" width="13" style="4" bestFit="1" customWidth="1"/>
    <col min="6" max="24" width="9.140625" style="4"/>
    <col min="25" max="25" width="7.28515625" style="4" customWidth="1"/>
    <col min="26" max="29" width="9.140625" style="4"/>
    <col min="30" max="30" width="12.28515625" style="4" bestFit="1" customWidth="1"/>
    <col min="31" max="31" width="11.28515625" style="4" bestFit="1" customWidth="1"/>
    <col min="32" max="32" width="12.42578125" style="4" bestFit="1" customWidth="1"/>
    <col min="33" max="33" width="10.7109375" style="4" bestFit="1" customWidth="1"/>
    <col min="34" max="34" width="12.42578125" style="4" bestFit="1" customWidth="1"/>
    <col min="35" max="35" width="10.7109375" style="4" bestFit="1" customWidth="1"/>
    <col min="36" max="16384" width="9.140625" style="4"/>
  </cols>
  <sheetData>
    <row r="1" spans="1:35" x14ac:dyDescent="0.25">
      <c r="A1" s="108"/>
      <c r="B1" s="108"/>
      <c r="C1" s="108" t="s">
        <v>76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 spans="1:35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</row>
    <row r="3" spans="1:35" ht="17.25" thickTop="1" thickBot="1" x14ac:dyDescent="0.3">
      <c r="A3" s="108"/>
      <c r="B3" s="108"/>
      <c r="C3" s="338" t="s">
        <v>56</v>
      </c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40"/>
      <c r="AA3" s="108"/>
      <c r="AD3" s="322" t="s">
        <v>57</v>
      </c>
      <c r="AE3" s="323"/>
      <c r="AF3" s="323"/>
      <c r="AG3" s="323"/>
      <c r="AH3" s="323"/>
      <c r="AI3" s="324"/>
    </row>
    <row r="4" spans="1:35" ht="16.5" thickTop="1" thickBot="1" x14ac:dyDescent="0.3">
      <c r="A4" s="108"/>
      <c r="B4" s="108"/>
      <c r="C4" s="341" t="s">
        <v>10</v>
      </c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3" t="s">
        <v>11</v>
      </c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4"/>
      <c r="AA4" s="108"/>
      <c r="AD4" s="19"/>
      <c r="AE4" s="20"/>
      <c r="AF4" s="325" t="s">
        <v>54</v>
      </c>
      <c r="AG4" s="326"/>
      <c r="AH4" s="21" t="s">
        <v>55</v>
      </c>
      <c r="AI4" s="22"/>
    </row>
    <row r="5" spans="1:35" x14ac:dyDescent="0.25">
      <c r="A5" s="108"/>
      <c r="B5" s="108"/>
      <c r="C5" s="345" t="s">
        <v>58</v>
      </c>
      <c r="D5" s="346"/>
      <c r="E5" s="346"/>
      <c r="F5" s="346"/>
      <c r="G5" s="347" t="s">
        <v>59</v>
      </c>
      <c r="H5" s="346"/>
      <c r="I5" s="346"/>
      <c r="J5" s="348"/>
      <c r="K5" s="346" t="s">
        <v>60</v>
      </c>
      <c r="L5" s="346"/>
      <c r="M5" s="346"/>
      <c r="N5" s="346"/>
      <c r="O5" s="351" t="s">
        <v>58</v>
      </c>
      <c r="P5" s="346"/>
      <c r="Q5" s="346"/>
      <c r="R5" s="346"/>
      <c r="S5" s="347" t="s">
        <v>59</v>
      </c>
      <c r="T5" s="346"/>
      <c r="U5" s="346"/>
      <c r="V5" s="348"/>
      <c r="W5" s="346" t="s">
        <v>60</v>
      </c>
      <c r="X5" s="346"/>
      <c r="Y5" s="346"/>
      <c r="Z5" s="352"/>
      <c r="AA5" s="108"/>
      <c r="AD5" s="23"/>
      <c r="AE5" s="6"/>
      <c r="AF5" s="3" t="s">
        <v>61</v>
      </c>
      <c r="AG5" s="3" t="s">
        <v>62</v>
      </c>
      <c r="AH5" s="3" t="s">
        <v>61</v>
      </c>
      <c r="AI5" s="24" t="s">
        <v>62</v>
      </c>
    </row>
    <row r="6" spans="1:35" x14ac:dyDescent="0.25">
      <c r="A6" s="108"/>
      <c r="B6" s="108"/>
      <c r="C6" s="349" t="s">
        <v>63</v>
      </c>
      <c r="D6" s="335"/>
      <c r="E6" s="335" t="s">
        <v>64</v>
      </c>
      <c r="F6" s="335"/>
      <c r="G6" s="336" t="s">
        <v>63</v>
      </c>
      <c r="H6" s="335"/>
      <c r="I6" s="335" t="s">
        <v>64</v>
      </c>
      <c r="J6" s="337"/>
      <c r="K6" s="335" t="s">
        <v>63</v>
      </c>
      <c r="L6" s="335"/>
      <c r="M6" s="335" t="s">
        <v>64</v>
      </c>
      <c r="N6" s="335"/>
      <c r="O6" s="334" t="s">
        <v>63</v>
      </c>
      <c r="P6" s="335"/>
      <c r="Q6" s="335" t="s">
        <v>64</v>
      </c>
      <c r="R6" s="335"/>
      <c r="S6" s="336" t="s">
        <v>63</v>
      </c>
      <c r="T6" s="335"/>
      <c r="U6" s="335" t="s">
        <v>64</v>
      </c>
      <c r="V6" s="337"/>
      <c r="W6" s="335" t="s">
        <v>63</v>
      </c>
      <c r="X6" s="335"/>
      <c r="Y6" s="335" t="s">
        <v>64</v>
      </c>
      <c r="Z6" s="350"/>
      <c r="AA6" s="108"/>
      <c r="AD6" s="329" t="s">
        <v>2</v>
      </c>
      <c r="AE6" s="25" t="s">
        <v>3</v>
      </c>
      <c r="AF6" s="26">
        <v>16.260264398284722</v>
      </c>
      <c r="AG6" s="26">
        <v>11.268825062895125</v>
      </c>
      <c r="AH6" s="26">
        <v>25.496437167789633</v>
      </c>
      <c r="AI6" s="27">
        <v>21.315135762203379</v>
      </c>
    </row>
    <row r="7" spans="1:35" ht="15.75" thickBot="1" x14ac:dyDescent="0.3">
      <c r="A7" s="108"/>
      <c r="B7" s="108"/>
      <c r="C7" s="28" t="s">
        <v>65</v>
      </c>
      <c r="D7" s="1" t="s">
        <v>66</v>
      </c>
      <c r="E7" s="1" t="s">
        <v>65</v>
      </c>
      <c r="F7" s="1" t="s">
        <v>66</v>
      </c>
      <c r="G7" s="77" t="s">
        <v>65</v>
      </c>
      <c r="H7" s="1" t="s">
        <v>66</v>
      </c>
      <c r="I7" s="1" t="s">
        <v>65</v>
      </c>
      <c r="J7" s="29" t="s">
        <v>66</v>
      </c>
      <c r="K7" s="1" t="s">
        <v>65</v>
      </c>
      <c r="L7" s="1" t="s">
        <v>66</v>
      </c>
      <c r="M7" s="1" t="s">
        <v>65</v>
      </c>
      <c r="N7" s="1" t="s">
        <v>66</v>
      </c>
      <c r="O7" s="78" t="s">
        <v>65</v>
      </c>
      <c r="P7" s="1" t="s">
        <v>66</v>
      </c>
      <c r="Q7" s="1" t="s">
        <v>65</v>
      </c>
      <c r="R7" s="1" t="s">
        <v>66</v>
      </c>
      <c r="S7" s="77" t="s">
        <v>65</v>
      </c>
      <c r="T7" s="1" t="s">
        <v>66</v>
      </c>
      <c r="U7" s="1" t="s">
        <v>65</v>
      </c>
      <c r="V7" s="29" t="s">
        <v>66</v>
      </c>
      <c r="W7" s="6" t="s">
        <v>65</v>
      </c>
      <c r="X7" s="6" t="s">
        <v>66</v>
      </c>
      <c r="Y7" s="6" t="s">
        <v>65</v>
      </c>
      <c r="Z7" s="30" t="s">
        <v>66</v>
      </c>
      <c r="AA7" s="108"/>
      <c r="AD7" s="330"/>
      <c r="AE7" s="25" t="s">
        <v>4</v>
      </c>
      <c r="AF7" s="26">
        <v>16.601608811524365</v>
      </c>
      <c r="AG7" s="26">
        <v>5.7668421798441063</v>
      </c>
      <c r="AH7" s="26">
        <v>19.938561833634289</v>
      </c>
      <c r="AI7" s="27">
        <v>15.84696230373755</v>
      </c>
    </row>
    <row r="8" spans="1:35" ht="15.75" thickTop="1" x14ac:dyDescent="0.25">
      <c r="A8" s="320" t="s">
        <v>67</v>
      </c>
      <c r="B8" s="31" t="s">
        <v>68</v>
      </c>
      <c r="C8" s="32">
        <v>1.8</v>
      </c>
      <c r="D8" s="33">
        <v>0.36000000000000004</v>
      </c>
      <c r="E8" s="33">
        <v>6.12</v>
      </c>
      <c r="F8" s="34">
        <v>0.72000000000000008</v>
      </c>
      <c r="G8" s="35">
        <v>0.72000000000000008</v>
      </c>
      <c r="H8" s="33">
        <v>0.72000000000000008</v>
      </c>
      <c r="I8" s="33">
        <v>0.72000000000000008</v>
      </c>
      <c r="J8" s="36">
        <v>0.18000000000000002</v>
      </c>
      <c r="K8" s="35">
        <v>1.8</v>
      </c>
      <c r="L8" s="33">
        <v>0.72000000000000008</v>
      </c>
      <c r="M8" s="33">
        <v>7.2000000000000008E-2</v>
      </c>
      <c r="N8" s="37">
        <v>3.6000000000000004E-2</v>
      </c>
      <c r="O8" s="33">
        <v>2.16</v>
      </c>
      <c r="P8" s="33">
        <v>1.08</v>
      </c>
      <c r="Q8" s="33">
        <v>1.8</v>
      </c>
      <c r="R8" s="33">
        <v>0.28800000000000003</v>
      </c>
      <c r="S8" s="35">
        <v>2.8800000000000003</v>
      </c>
      <c r="T8" s="33">
        <v>1.4400000000000002</v>
      </c>
      <c r="U8" s="33">
        <v>0.72000000000000008</v>
      </c>
      <c r="V8" s="36">
        <v>0.18000000000000002</v>
      </c>
      <c r="W8" s="33">
        <v>4.32</v>
      </c>
      <c r="X8" s="33">
        <v>0.72000000000000008</v>
      </c>
      <c r="Y8" s="33">
        <v>0.25200000000000006</v>
      </c>
      <c r="Z8" s="38">
        <v>1.8000000000000002E-2</v>
      </c>
      <c r="AA8" s="108"/>
      <c r="AD8" s="331"/>
      <c r="AE8" s="25" t="s">
        <v>0</v>
      </c>
      <c r="AF8" s="26">
        <v>18.268754962227746</v>
      </c>
      <c r="AG8" s="26">
        <v>5.9810614165144784</v>
      </c>
      <c r="AH8" s="26">
        <v>39.68131083380036</v>
      </c>
      <c r="AI8" s="27">
        <v>11.550181131908179</v>
      </c>
    </row>
    <row r="9" spans="1:35" x14ac:dyDescent="0.25">
      <c r="A9" s="321"/>
      <c r="B9" s="151" t="s">
        <v>75</v>
      </c>
      <c r="C9" s="152">
        <v>2047.7452463606701</v>
      </c>
      <c r="D9" s="110">
        <v>1465.0748100058477</v>
      </c>
      <c r="E9" s="110">
        <v>2158.7550958882975</v>
      </c>
      <c r="F9" s="111">
        <v>2587.7138367821922</v>
      </c>
      <c r="G9" s="112">
        <v>1180.1089278299082</v>
      </c>
      <c r="H9" s="110">
        <v>1847.864536401285</v>
      </c>
      <c r="I9" s="110">
        <v>1806.525748990294</v>
      </c>
      <c r="J9" s="113">
        <v>1554.0432032399133</v>
      </c>
      <c r="K9" s="112">
        <v>1838.8514267704306</v>
      </c>
      <c r="L9" s="110">
        <v>3720.7465380078957</v>
      </c>
      <c r="M9" s="110">
        <v>1455.2507472196723</v>
      </c>
      <c r="N9" s="114">
        <v>3852.5187900290571</v>
      </c>
      <c r="O9" s="110">
        <v>2021.7181194324187</v>
      </c>
      <c r="P9" s="110">
        <v>1790.447304128973</v>
      </c>
      <c r="Q9" s="110">
        <v>1743.1738393923358</v>
      </c>
      <c r="R9" s="110">
        <v>1527.5489518314196</v>
      </c>
      <c r="S9" s="112">
        <v>2220.0145740012786</v>
      </c>
      <c r="T9" s="110">
        <v>1827.1210722964761</v>
      </c>
      <c r="U9" s="110">
        <v>1318.8140989945084</v>
      </c>
      <c r="V9" s="113">
        <v>1561.3619096831878</v>
      </c>
      <c r="W9" s="110">
        <v>1897.1623445594837</v>
      </c>
      <c r="X9" s="110">
        <v>1305.0804637392434</v>
      </c>
      <c r="Y9" s="110">
        <v>2543.0781546919552</v>
      </c>
      <c r="Z9" s="115">
        <v>1498.8565458526366</v>
      </c>
      <c r="AA9" s="108"/>
      <c r="AD9" s="329" t="s">
        <v>1</v>
      </c>
      <c r="AE9" s="25" t="s">
        <v>3</v>
      </c>
      <c r="AF9" s="26">
        <v>6.7640199905105227</v>
      </c>
      <c r="AG9" s="39">
        <v>3.0515457021674508</v>
      </c>
      <c r="AH9" s="26">
        <v>7.916013373783807</v>
      </c>
      <c r="AI9" s="40">
        <v>3.2947212563397263</v>
      </c>
    </row>
    <row r="10" spans="1:35" ht="15.75" thickBot="1" x14ac:dyDescent="0.3">
      <c r="A10" s="321"/>
      <c r="B10" s="41" t="s">
        <v>69</v>
      </c>
      <c r="C10" s="87">
        <v>31.683451509162925</v>
      </c>
      <c r="D10" s="88">
        <v>25.628215773786277</v>
      </c>
      <c r="E10" s="88">
        <v>34.377593107434997</v>
      </c>
      <c r="F10" s="89">
        <v>24.896747195979877</v>
      </c>
      <c r="G10" s="90">
        <v>24.999999999999996</v>
      </c>
      <c r="H10" s="88">
        <v>26.67257442561294</v>
      </c>
      <c r="I10" s="88">
        <v>31.980762973319202</v>
      </c>
      <c r="J10" s="91">
        <v>26.619118324867724</v>
      </c>
      <c r="K10" s="90">
        <v>30.047765361588134</v>
      </c>
      <c r="L10" s="88">
        <v>23.733912473731252</v>
      </c>
      <c r="M10" s="88">
        <v>30.237030803916443</v>
      </c>
      <c r="N10" s="92">
        <v>22.255016353762983</v>
      </c>
      <c r="O10" s="88">
        <v>30.807129842620895</v>
      </c>
      <c r="P10" s="88">
        <v>26.543961741111396</v>
      </c>
      <c r="Q10" s="88">
        <v>32.173077761112587</v>
      </c>
      <c r="R10" s="88">
        <v>26.316652794844895</v>
      </c>
      <c r="S10" s="90">
        <v>32.013594822248152</v>
      </c>
      <c r="T10" s="88">
        <v>26.664423220079279</v>
      </c>
      <c r="U10" s="88">
        <v>27.986238815574705</v>
      </c>
      <c r="V10" s="91">
        <v>26.175969365128644</v>
      </c>
      <c r="W10" s="88">
        <v>30.56551738664648</v>
      </c>
      <c r="X10" s="88">
        <v>25.295759385310678</v>
      </c>
      <c r="Y10" s="88">
        <v>35.309588374339405</v>
      </c>
      <c r="Z10" s="93">
        <v>25.784078898824173</v>
      </c>
      <c r="AA10" s="108"/>
      <c r="AD10" s="330"/>
      <c r="AE10" s="25" t="s">
        <v>4</v>
      </c>
      <c r="AF10" s="26">
        <v>30.311189426387813</v>
      </c>
      <c r="AG10" s="39">
        <v>6.5772893629672522</v>
      </c>
      <c r="AH10" s="26">
        <v>15.671080155654499</v>
      </c>
      <c r="AI10" s="40">
        <v>5.1367738966410732</v>
      </c>
    </row>
    <row r="11" spans="1:35" ht="16.5" thickTop="1" thickBot="1" x14ac:dyDescent="0.3">
      <c r="A11" s="327" t="s">
        <v>70</v>
      </c>
      <c r="B11" s="49" t="s">
        <v>68</v>
      </c>
      <c r="C11" s="50">
        <v>1.8</v>
      </c>
      <c r="D11" s="51">
        <v>0.54</v>
      </c>
      <c r="E11" s="51">
        <v>2.8800000000000003</v>
      </c>
      <c r="F11" s="52">
        <v>0.35999999999999993</v>
      </c>
      <c r="G11" s="53">
        <v>2.1600000000000006</v>
      </c>
      <c r="H11" s="51">
        <v>1.08</v>
      </c>
      <c r="I11" s="51">
        <v>0.72000000000000008</v>
      </c>
      <c r="J11" s="54">
        <v>0.43200000000000005</v>
      </c>
      <c r="K11" s="53">
        <v>2.52</v>
      </c>
      <c r="L11" s="51">
        <v>0.35999999999999993</v>
      </c>
      <c r="M11" s="51">
        <v>0.10800000000000001</v>
      </c>
      <c r="N11" s="55">
        <v>7.2000000000000007E-3</v>
      </c>
      <c r="O11" s="51">
        <v>2.16</v>
      </c>
      <c r="P11" s="51">
        <v>1.8</v>
      </c>
      <c r="Q11" s="51">
        <v>1.8</v>
      </c>
      <c r="R11" s="51">
        <v>0.54000000000000015</v>
      </c>
      <c r="S11" s="53">
        <v>2.8800000000000003</v>
      </c>
      <c r="T11" s="51">
        <v>1.8</v>
      </c>
      <c r="U11" s="51">
        <v>1.08</v>
      </c>
      <c r="V11" s="54">
        <v>0.36</v>
      </c>
      <c r="W11" s="51">
        <v>4.6800000000000006</v>
      </c>
      <c r="X11" s="51">
        <v>1.44</v>
      </c>
      <c r="Y11" s="51">
        <v>0.108</v>
      </c>
      <c r="Z11" s="56">
        <v>3.5999999999999997E-2</v>
      </c>
      <c r="AA11" s="108"/>
      <c r="AD11" s="333"/>
      <c r="AE11" s="57" t="s">
        <v>0</v>
      </c>
      <c r="AF11" s="58">
        <v>0.7699507442540815</v>
      </c>
      <c r="AG11" s="59">
        <v>0.27474357530736582</v>
      </c>
      <c r="AH11" s="58">
        <v>1.2463458323532781</v>
      </c>
      <c r="AI11" s="60">
        <v>0.35546674720410998</v>
      </c>
    </row>
    <row r="12" spans="1:35" ht="15.75" thickTop="1" x14ac:dyDescent="0.25">
      <c r="A12" s="321"/>
      <c r="B12" s="151" t="s">
        <v>75</v>
      </c>
      <c r="C12" s="152">
        <v>4912.0536109061595</v>
      </c>
      <c r="D12" s="110">
        <v>6295.8978754543687</v>
      </c>
      <c r="E12" s="110">
        <v>4336.2769850939831</v>
      </c>
      <c r="F12" s="111">
        <v>5423.502675630155</v>
      </c>
      <c r="G12" s="112">
        <v>3961.5489912869848</v>
      </c>
      <c r="H12" s="110">
        <v>6432.9353203354376</v>
      </c>
      <c r="I12" s="110">
        <v>3683.1850532217154</v>
      </c>
      <c r="J12" s="113">
        <v>5917.3203798540872</v>
      </c>
      <c r="K12" s="112">
        <v>4902.0690729672106</v>
      </c>
      <c r="L12" s="110">
        <v>6985.2256436788894</v>
      </c>
      <c r="M12" s="110">
        <v>3683.8019433655668</v>
      </c>
      <c r="N12" s="114">
        <v>5961.6715848765771</v>
      </c>
      <c r="O12" s="110">
        <v>5185.5248903552492</v>
      </c>
      <c r="P12" s="110">
        <v>6801.7466547031818</v>
      </c>
      <c r="Q12" s="110">
        <v>3612.4870009489746</v>
      </c>
      <c r="R12" s="110">
        <v>5353.4026915906325</v>
      </c>
      <c r="S12" s="112">
        <v>5393.4387995480793</v>
      </c>
      <c r="T12" s="110">
        <v>6400.0667190609229</v>
      </c>
      <c r="U12" s="110">
        <v>3348.239204786787</v>
      </c>
      <c r="V12" s="113">
        <v>5505.1309166727742</v>
      </c>
      <c r="W12" s="110">
        <v>4876.806583617139</v>
      </c>
      <c r="X12" s="110">
        <v>6647.3105210702251</v>
      </c>
      <c r="Y12" s="110">
        <v>4931.1328286357448</v>
      </c>
      <c r="Z12" s="115">
        <v>5399.4442220197961</v>
      </c>
      <c r="AA12" s="108"/>
    </row>
    <row r="13" spans="1:35" ht="15.75" thickBot="1" x14ac:dyDescent="0.3">
      <c r="A13" s="328"/>
      <c r="B13" s="41" t="s">
        <v>69</v>
      </c>
      <c r="C13" s="94">
        <v>39.258820378405773</v>
      </c>
      <c r="D13" s="95">
        <v>21.157675436666903</v>
      </c>
      <c r="E13" s="95">
        <v>35.040594002421578</v>
      </c>
      <c r="F13" s="96">
        <v>20.118017390543855</v>
      </c>
      <c r="G13" s="97">
        <v>37.285678225049104</v>
      </c>
      <c r="H13" s="95">
        <v>20.561821693101599</v>
      </c>
      <c r="I13" s="95">
        <v>39.565168583573183</v>
      </c>
      <c r="J13" s="98">
        <v>23.877744613512885</v>
      </c>
      <c r="K13" s="97">
        <v>39.659127029189165</v>
      </c>
      <c r="L13" s="95">
        <v>25.743542667763538</v>
      </c>
      <c r="M13" s="95">
        <v>39.678143378878644</v>
      </c>
      <c r="N13" s="99">
        <v>20.544504226575437</v>
      </c>
      <c r="O13" s="95">
        <v>38.188502580837728</v>
      </c>
      <c r="P13" s="95">
        <v>23.828561665661919</v>
      </c>
      <c r="Q13" s="95">
        <v>39.73612517786934</v>
      </c>
      <c r="R13" s="95">
        <v>20.488427897915251</v>
      </c>
      <c r="S13" s="97">
        <v>19.416379678373087</v>
      </c>
      <c r="T13" s="95">
        <v>20</v>
      </c>
      <c r="U13" s="95">
        <v>39.848496519714452</v>
      </c>
      <c r="V13" s="98">
        <v>20.152945220365147</v>
      </c>
      <c r="W13" s="95">
        <v>39.73462399201432</v>
      </c>
      <c r="X13" s="95">
        <v>24.69805265248398</v>
      </c>
      <c r="Y13" s="95">
        <v>32.271543288328203</v>
      </c>
      <c r="Z13" s="100">
        <v>20.684879152860724</v>
      </c>
      <c r="AA13" s="108"/>
    </row>
    <row r="14" spans="1:35" ht="16.5" thickTop="1" thickBot="1" x14ac:dyDescent="0.3">
      <c r="A14" s="321" t="s">
        <v>71</v>
      </c>
      <c r="B14" s="2" t="s">
        <v>68</v>
      </c>
      <c r="C14" s="42">
        <v>2.2793040051823668</v>
      </c>
      <c r="D14" s="43">
        <v>0.55930343469501986</v>
      </c>
      <c r="E14" s="43">
        <v>1.9820794394840193</v>
      </c>
      <c r="F14" s="44">
        <v>0.40198859237304985</v>
      </c>
      <c r="G14" s="45">
        <v>2.7574993366043237</v>
      </c>
      <c r="H14" s="43">
        <v>1.0372308570912445</v>
      </c>
      <c r="I14" s="43">
        <v>0.86447961832002906</v>
      </c>
      <c r="J14" s="46">
        <v>8.9968733673441673E-2</v>
      </c>
      <c r="K14" s="45">
        <v>2.2804343844573016</v>
      </c>
      <c r="L14" s="43">
        <v>0.46648940014736634</v>
      </c>
      <c r="M14" s="43">
        <v>9.4184391924483288E-2</v>
      </c>
      <c r="N14" s="47">
        <v>1.6579071934645254E-2</v>
      </c>
      <c r="O14" s="43">
        <v>2.5933321055419598</v>
      </c>
      <c r="P14" s="43">
        <v>1.1159866624356816</v>
      </c>
      <c r="Q14" s="43">
        <v>1.9081866933405782</v>
      </c>
      <c r="R14" s="43">
        <v>0.33195304293432504</v>
      </c>
      <c r="S14" s="45">
        <v>3.1758337987538305</v>
      </c>
      <c r="T14" s="43">
        <v>2.2189260726933129</v>
      </c>
      <c r="U14" s="43">
        <v>1.0095417433090597</v>
      </c>
      <c r="V14" s="46">
        <v>0.19204563357846124</v>
      </c>
      <c r="W14" s="43">
        <v>5.4019424364270492</v>
      </c>
      <c r="X14" s="43">
        <v>0.81470805476424835</v>
      </c>
      <c r="Y14" s="43">
        <v>8.30793607194628E-2</v>
      </c>
      <c r="Z14" s="48">
        <v>2.4694546524051571E-2</v>
      </c>
      <c r="AA14" s="108"/>
      <c r="AD14" s="322" t="s">
        <v>72</v>
      </c>
      <c r="AE14" s="323"/>
      <c r="AF14" s="323"/>
      <c r="AG14" s="323"/>
      <c r="AH14" s="323"/>
      <c r="AI14" s="324"/>
    </row>
    <row r="15" spans="1:35" ht="15.75" thickTop="1" x14ac:dyDescent="0.25">
      <c r="A15" s="321"/>
      <c r="B15" s="151" t="s">
        <v>75</v>
      </c>
      <c r="C15" s="152">
        <v>6715.5270152087551</v>
      </c>
      <c r="D15" s="110">
        <v>16011.804632210482</v>
      </c>
      <c r="E15" s="110">
        <v>5859.1363202227667</v>
      </c>
      <c r="F15" s="111">
        <v>15896.37143496417</v>
      </c>
      <c r="G15" s="112">
        <v>6747.2162470100984</v>
      </c>
      <c r="H15" s="110">
        <v>16366.161792454346</v>
      </c>
      <c r="I15" s="110">
        <v>5603.8434350936623</v>
      </c>
      <c r="J15" s="113">
        <v>21759.922893056439</v>
      </c>
      <c r="K15" s="112">
        <v>6712.649157567872</v>
      </c>
      <c r="L15" s="110">
        <v>18202.703424043681</v>
      </c>
      <c r="M15" s="110">
        <v>5765.5880477458895</v>
      </c>
      <c r="N15" s="114">
        <v>18106.081883051949</v>
      </c>
      <c r="O15" s="110">
        <v>6915.3730719420446</v>
      </c>
      <c r="P15" s="110">
        <v>19616.045280376537</v>
      </c>
      <c r="Q15" s="110">
        <v>5657.3375607327198</v>
      </c>
      <c r="R15" s="110">
        <v>15736.296729853231</v>
      </c>
      <c r="S15" s="112">
        <v>6897.9000764831981</v>
      </c>
      <c r="T15" s="110">
        <v>14735.18928921555</v>
      </c>
      <c r="U15" s="110">
        <v>5697.2590158392359</v>
      </c>
      <c r="V15" s="113">
        <v>17845.59158961703</v>
      </c>
      <c r="W15" s="110">
        <v>6627.7782769959913</v>
      </c>
      <c r="X15" s="110">
        <v>19146.010584709635</v>
      </c>
      <c r="Y15" s="110">
        <v>6060.9271586574014</v>
      </c>
      <c r="Z15" s="115">
        <v>14518.092725164814</v>
      </c>
      <c r="AA15" s="108"/>
      <c r="AD15" s="19"/>
      <c r="AE15" s="20"/>
      <c r="AF15" s="325" t="s">
        <v>54</v>
      </c>
      <c r="AG15" s="326"/>
      <c r="AH15" s="21" t="s">
        <v>55</v>
      </c>
      <c r="AI15" s="22"/>
    </row>
    <row r="16" spans="1:35" ht="15.75" thickBot="1" x14ac:dyDescent="0.3">
      <c r="A16" s="332"/>
      <c r="B16" s="41" t="s">
        <v>69</v>
      </c>
      <c r="C16" s="101">
        <v>28.11352293585967</v>
      </c>
      <c r="D16" s="102">
        <v>38.636703655688358</v>
      </c>
      <c r="E16" s="102">
        <v>20.220191102746014</v>
      </c>
      <c r="F16" s="103">
        <v>37.235026841117516</v>
      </c>
      <c r="G16" s="104">
        <v>29.460558382279999</v>
      </c>
      <c r="H16" s="102">
        <v>38.598936943254877</v>
      </c>
      <c r="I16" s="102">
        <v>25.038050035086791</v>
      </c>
      <c r="J16" s="105">
        <v>39.936493125112683</v>
      </c>
      <c r="K16" s="104">
        <v>27.258060939962945</v>
      </c>
      <c r="L16" s="102">
        <v>39.351162200284328</v>
      </c>
      <c r="M16" s="102">
        <v>23.772096570807662</v>
      </c>
      <c r="N16" s="106">
        <v>38.478479007716587</v>
      </c>
      <c r="O16" s="102">
        <v>28.435835979925326</v>
      </c>
      <c r="P16" s="102">
        <v>39.772623360836768</v>
      </c>
      <c r="Q16" s="102">
        <v>23.815331657296419</v>
      </c>
      <c r="R16" s="102">
        <v>37.264692539312378</v>
      </c>
      <c r="S16" s="104">
        <v>27.979683335912508</v>
      </c>
      <c r="T16" s="102">
        <v>36.163828986627109</v>
      </c>
      <c r="U16" s="102">
        <v>23.471996451008081</v>
      </c>
      <c r="V16" s="105">
        <v>39.134525153201899</v>
      </c>
      <c r="W16" s="102">
        <v>27.043627318535158</v>
      </c>
      <c r="X16" s="102">
        <v>39.770017774352226</v>
      </c>
      <c r="Y16" s="102">
        <v>21.340959274128856</v>
      </c>
      <c r="Z16" s="107">
        <v>35.30188945340943</v>
      </c>
      <c r="AA16" s="108"/>
      <c r="AD16" s="23"/>
      <c r="AE16" s="6"/>
      <c r="AF16" s="3" t="s">
        <v>61</v>
      </c>
      <c r="AG16" s="3" t="s">
        <v>62</v>
      </c>
      <c r="AH16" s="3" t="s">
        <v>61</v>
      </c>
      <c r="AI16" s="24" t="s">
        <v>62</v>
      </c>
    </row>
    <row r="17" spans="1:35" ht="15.75" thickTop="1" x14ac:dyDescent="0.2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329" t="s">
        <v>2</v>
      </c>
      <c r="AE17" s="25" t="s">
        <v>3</v>
      </c>
      <c r="AF17" s="26">
        <v>8.4530235041988995</v>
      </c>
      <c r="AG17" s="26">
        <v>4.3533395310299587</v>
      </c>
      <c r="AH17" s="26">
        <v>13.398372359596237</v>
      </c>
      <c r="AI17" s="27">
        <v>8.1202636786615034</v>
      </c>
    </row>
    <row r="18" spans="1:35" ht="15.75" thickBot="1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330"/>
      <c r="AE18" s="25" t="s">
        <v>4</v>
      </c>
      <c r="AF18" s="26">
        <v>8.798453449852806</v>
      </c>
      <c r="AG18" s="26">
        <v>2.1618442285196871</v>
      </c>
      <c r="AH18" s="26">
        <v>10.370780622552111</v>
      </c>
      <c r="AI18" s="27">
        <v>5.9452210330257413</v>
      </c>
    </row>
    <row r="19" spans="1:35" ht="17.25" thickTop="1" thickBot="1" x14ac:dyDescent="0.3">
      <c r="A19" s="108"/>
      <c r="B19" s="108"/>
      <c r="C19" s="338" t="s">
        <v>73</v>
      </c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40"/>
      <c r="AA19" s="6"/>
      <c r="AD19" s="331"/>
      <c r="AE19" s="25" t="s">
        <v>0</v>
      </c>
      <c r="AF19" s="26">
        <v>9.9179904651535828</v>
      </c>
      <c r="AG19" s="26">
        <v>2.3160650044053628</v>
      </c>
      <c r="AH19" s="26">
        <v>21.640294676246466</v>
      </c>
      <c r="AI19" s="27">
        <v>4.4847162382110861</v>
      </c>
    </row>
    <row r="20" spans="1:35" ht="16.5" thickTop="1" thickBot="1" x14ac:dyDescent="0.3">
      <c r="A20" s="108"/>
      <c r="B20" s="108"/>
      <c r="C20" s="341" t="s">
        <v>10</v>
      </c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3" t="s">
        <v>11</v>
      </c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4"/>
      <c r="AA20" s="108"/>
      <c r="AD20" s="329" t="s">
        <v>1</v>
      </c>
      <c r="AE20" s="25" t="s">
        <v>3</v>
      </c>
      <c r="AF20" s="26">
        <v>3.3639722299169263</v>
      </c>
      <c r="AG20" s="39">
        <v>1.1090160035157366</v>
      </c>
      <c r="AH20" s="26">
        <v>4.0943569823280175</v>
      </c>
      <c r="AI20" s="40">
        <v>1.148592335548104</v>
      </c>
    </row>
    <row r="21" spans="1:35" x14ac:dyDescent="0.25">
      <c r="A21" s="108"/>
      <c r="B21" s="108"/>
      <c r="C21" s="345" t="s">
        <v>58</v>
      </c>
      <c r="D21" s="346"/>
      <c r="E21" s="346"/>
      <c r="F21" s="346"/>
      <c r="G21" s="347" t="s">
        <v>59</v>
      </c>
      <c r="H21" s="346"/>
      <c r="I21" s="346"/>
      <c r="J21" s="348"/>
      <c r="K21" s="346" t="s">
        <v>60</v>
      </c>
      <c r="L21" s="346"/>
      <c r="M21" s="346"/>
      <c r="N21" s="346"/>
      <c r="O21" s="351" t="s">
        <v>58</v>
      </c>
      <c r="P21" s="346"/>
      <c r="Q21" s="346"/>
      <c r="R21" s="346"/>
      <c r="S21" s="347" t="s">
        <v>59</v>
      </c>
      <c r="T21" s="346"/>
      <c r="U21" s="346"/>
      <c r="V21" s="348"/>
      <c r="W21" s="346" t="s">
        <v>60</v>
      </c>
      <c r="X21" s="346"/>
      <c r="Y21" s="346"/>
      <c r="Z21" s="352"/>
      <c r="AA21" s="108"/>
      <c r="AD21" s="330"/>
      <c r="AE21" s="25" t="s">
        <v>4</v>
      </c>
      <c r="AF21" s="26">
        <v>16.091179836416433</v>
      </c>
      <c r="AG21" s="39">
        <v>2.3582917697793193</v>
      </c>
      <c r="AH21" s="26">
        <v>8.0303298377876811</v>
      </c>
      <c r="AI21" s="40">
        <v>1.8422863010476525</v>
      </c>
    </row>
    <row r="22" spans="1:35" ht="15.75" thickBot="1" x14ac:dyDescent="0.3">
      <c r="A22" s="108"/>
      <c r="B22" s="108"/>
      <c r="C22" s="349" t="s">
        <v>63</v>
      </c>
      <c r="D22" s="335"/>
      <c r="E22" s="335" t="s">
        <v>64</v>
      </c>
      <c r="F22" s="335"/>
      <c r="G22" s="336" t="s">
        <v>63</v>
      </c>
      <c r="H22" s="335"/>
      <c r="I22" s="335" t="s">
        <v>64</v>
      </c>
      <c r="J22" s="337"/>
      <c r="K22" s="335" t="s">
        <v>63</v>
      </c>
      <c r="L22" s="335"/>
      <c r="M22" s="335" t="s">
        <v>64</v>
      </c>
      <c r="N22" s="335"/>
      <c r="O22" s="334" t="s">
        <v>63</v>
      </c>
      <c r="P22" s="335"/>
      <c r="Q22" s="335" t="s">
        <v>64</v>
      </c>
      <c r="R22" s="335"/>
      <c r="S22" s="336" t="s">
        <v>63</v>
      </c>
      <c r="T22" s="335"/>
      <c r="U22" s="335" t="s">
        <v>64</v>
      </c>
      <c r="V22" s="337"/>
      <c r="W22" s="335" t="s">
        <v>63</v>
      </c>
      <c r="X22" s="335"/>
      <c r="Y22" s="335" t="s">
        <v>64</v>
      </c>
      <c r="Z22" s="350"/>
      <c r="AA22" s="108"/>
      <c r="AD22" s="333"/>
      <c r="AE22" s="57" t="s">
        <v>0</v>
      </c>
      <c r="AF22" s="58">
        <v>0.39649420808325331</v>
      </c>
      <c r="AG22" s="59">
        <v>8.8615206800819954E-2</v>
      </c>
      <c r="AH22" s="58">
        <v>0.64002250809300643</v>
      </c>
      <c r="AI22" s="60">
        <v>0.11635913277974096</v>
      </c>
    </row>
    <row r="23" spans="1:35" ht="16.5" thickTop="1" thickBot="1" x14ac:dyDescent="0.3">
      <c r="A23" s="108"/>
      <c r="B23" s="108"/>
      <c r="C23" s="28" t="s">
        <v>65</v>
      </c>
      <c r="D23" s="1" t="s">
        <v>66</v>
      </c>
      <c r="E23" s="1" t="s">
        <v>65</v>
      </c>
      <c r="F23" s="1" t="s">
        <v>66</v>
      </c>
      <c r="G23" s="77" t="s">
        <v>65</v>
      </c>
      <c r="H23" s="1" t="s">
        <v>66</v>
      </c>
      <c r="I23" s="1" t="s">
        <v>65</v>
      </c>
      <c r="J23" s="29" t="s">
        <v>66</v>
      </c>
      <c r="K23" s="1" t="s">
        <v>65</v>
      </c>
      <c r="L23" s="1" t="s">
        <v>66</v>
      </c>
      <c r="M23" s="1" t="s">
        <v>65</v>
      </c>
      <c r="N23" s="1" t="s">
        <v>66</v>
      </c>
      <c r="O23" s="78" t="s">
        <v>65</v>
      </c>
      <c r="P23" s="1" t="s">
        <v>66</v>
      </c>
      <c r="Q23" s="1" t="s">
        <v>65</v>
      </c>
      <c r="R23" s="1" t="s">
        <v>66</v>
      </c>
      <c r="S23" s="77" t="s">
        <v>65</v>
      </c>
      <c r="T23" s="1" t="s">
        <v>66</v>
      </c>
      <c r="U23" s="1" t="s">
        <v>65</v>
      </c>
      <c r="V23" s="29" t="s">
        <v>66</v>
      </c>
      <c r="W23" s="6" t="s">
        <v>65</v>
      </c>
      <c r="X23" s="6" t="s">
        <v>66</v>
      </c>
      <c r="Y23" s="6" t="s">
        <v>65</v>
      </c>
      <c r="Z23" s="30" t="s">
        <v>66</v>
      </c>
      <c r="AA23" s="108"/>
    </row>
    <row r="24" spans="1:35" ht="16.5" thickTop="1" thickBot="1" x14ac:dyDescent="0.3">
      <c r="A24" s="320" t="s">
        <v>67</v>
      </c>
      <c r="B24" s="31" t="s">
        <v>68</v>
      </c>
      <c r="C24" s="32">
        <v>3.6</v>
      </c>
      <c r="D24" s="33">
        <v>0.36000000000000004</v>
      </c>
      <c r="E24" s="33">
        <v>3.6</v>
      </c>
      <c r="F24" s="34">
        <v>0.64800000000000002</v>
      </c>
      <c r="G24" s="35">
        <v>2.8800000000000003</v>
      </c>
      <c r="H24" s="33">
        <v>0.36000000000000004</v>
      </c>
      <c r="I24" s="33">
        <v>0.72000000000000008</v>
      </c>
      <c r="J24" s="36">
        <v>0.36000000000000004</v>
      </c>
      <c r="K24" s="35">
        <v>1.8</v>
      </c>
      <c r="L24" s="33">
        <v>0.36000000000000004</v>
      </c>
      <c r="M24" s="33">
        <v>7.2000000000000008E-2</v>
      </c>
      <c r="N24" s="37">
        <v>3.6000000000000004E-2</v>
      </c>
      <c r="O24" s="33">
        <v>1.8</v>
      </c>
      <c r="P24" s="33">
        <v>0.72000000000000008</v>
      </c>
      <c r="Q24" s="33">
        <v>1.8</v>
      </c>
      <c r="R24" s="33">
        <v>0.64800000000000002</v>
      </c>
      <c r="S24" s="35">
        <v>3.6</v>
      </c>
      <c r="T24" s="33">
        <v>0.72000000000000008</v>
      </c>
      <c r="U24" s="33">
        <v>1.4400000000000002</v>
      </c>
      <c r="V24" s="36">
        <v>0.39600000000000002</v>
      </c>
      <c r="W24" s="33">
        <v>3.6</v>
      </c>
      <c r="X24" s="33">
        <v>0.72000000000000008</v>
      </c>
      <c r="Y24" s="33">
        <v>0.108</v>
      </c>
      <c r="Z24" s="38">
        <v>2.8800000000000003E-2</v>
      </c>
      <c r="AA24" s="108"/>
    </row>
    <row r="25" spans="1:35" ht="16.5" thickTop="1" thickBot="1" x14ac:dyDescent="0.3">
      <c r="A25" s="321"/>
      <c r="B25" s="151" t="s">
        <v>75</v>
      </c>
      <c r="C25" s="152">
        <v>5591.9382358625589</v>
      </c>
      <c r="D25" s="110">
        <v>6299.7253974011619</v>
      </c>
      <c r="E25" s="110">
        <v>3498.1463543287914</v>
      </c>
      <c r="F25" s="111">
        <v>5261.6787721493502</v>
      </c>
      <c r="G25" s="112">
        <v>5469.6649040346947</v>
      </c>
      <c r="H25" s="110">
        <v>6226.2085867838987</v>
      </c>
      <c r="I25" s="110">
        <v>3350.6534939582266</v>
      </c>
      <c r="J25" s="113">
        <v>5321.8629441919647</v>
      </c>
      <c r="K25" s="112">
        <v>3927.6151759159034</v>
      </c>
      <c r="L25" s="110">
        <v>6305.9640404894126</v>
      </c>
      <c r="M25" s="110">
        <v>3683.9189563002674</v>
      </c>
      <c r="N25" s="114">
        <v>5860.0580741658514</v>
      </c>
      <c r="O25" s="110">
        <v>4203.6425797242337</v>
      </c>
      <c r="P25" s="110">
        <v>6308.1008375370084</v>
      </c>
      <c r="Q25" s="110">
        <v>3894.0297324420408</v>
      </c>
      <c r="R25" s="110">
        <v>5478.4630089735338</v>
      </c>
      <c r="S25" s="112">
        <v>5035.7285145106944</v>
      </c>
      <c r="T25" s="110">
        <v>6285.655450492719</v>
      </c>
      <c r="U25" s="110">
        <v>4671.4036550104138</v>
      </c>
      <c r="V25" s="113">
        <v>5499.6948684697354</v>
      </c>
      <c r="W25" s="110">
        <v>3521.8074569387454</v>
      </c>
      <c r="X25" s="110">
        <v>6290.3740559852304</v>
      </c>
      <c r="Y25" s="110">
        <v>3510.4765570039972</v>
      </c>
      <c r="Z25" s="115">
        <v>5285.3643541100637</v>
      </c>
      <c r="AA25" s="108"/>
      <c r="AD25" s="322" t="s">
        <v>74</v>
      </c>
      <c r="AE25" s="323"/>
      <c r="AF25" s="323"/>
      <c r="AG25" s="323"/>
      <c r="AH25" s="323"/>
      <c r="AI25" s="324"/>
    </row>
    <row r="26" spans="1:35" ht="16.5" thickTop="1" thickBot="1" x14ac:dyDescent="0.3">
      <c r="A26" s="321"/>
      <c r="B26" s="41" t="s">
        <v>69</v>
      </c>
      <c r="C26" s="42">
        <v>29.171616856027143</v>
      </c>
      <c r="D26" s="43">
        <v>22.78516964399541</v>
      </c>
      <c r="E26" s="43">
        <v>32.659455534488217</v>
      </c>
      <c r="F26" s="44">
        <v>21.247213820017652</v>
      </c>
      <c r="G26" s="45">
        <v>29.7714677890682</v>
      </c>
      <c r="H26" s="43">
        <v>34.989227574200662</v>
      </c>
      <c r="I26" s="43">
        <v>34.343507812041196</v>
      </c>
      <c r="J26" s="46">
        <v>21.547280529967423</v>
      </c>
      <c r="K26" s="45">
        <v>37.526883418670188</v>
      </c>
      <c r="L26" s="43">
        <v>22.553886750803883</v>
      </c>
      <c r="M26" s="43">
        <v>33.016010547504756</v>
      </c>
      <c r="N26" s="47">
        <v>21.20825084028581</v>
      </c>
      <c r="O26" s="43">
        <v>36.446853888337515</v>
      </c>
      <c r="P26" s="43">
        <v>23.427812482182567</v>
      </c>
      <c r="Q26" s="43">
        <v>30.443137799175723</v>
      </c>
      <c r="R26" s="43">
        <v>21.299793700585276</v>
      </c>
      <c r="S26" s="45">
        <v>32.696838743258375</v>
      </c>
      <c r="T26" s="43">
        <v>34.941983304532641</v>
      </c>
      <c r="U26" s="43">
        <v>27.091739161445069</v>
      </c>
      <c r="V26" s="46">
        <v>20.941555298605348</v>
      </c>
      <c r="W26" s="43">
        <v>37.765118814006883</v>
      </c>
      <c r="X26" s="43">
        <v>22.967920241463375</v>
      </c>
      <c r="Y26" s="43">
        <v>34.102184301541612</v>
      </c>
      <c r="Z26" s="48">
        <v>21.593417797680704</v>
      </c>
      <c r="AA26" s="108"/>
      <c r="AD26" s="19"/>
      <c r="AE26" s="20"/>
      <c r="AF26" s="325" t="s">
        <v>54</v>
      </c>
      <c r="AG26" s="326"/>
      <c r="AH26" s="21" t="s">
        <v>55</v>
      </c>
      <c r="AI26" s="22"/>
    </row>
    <row r="27" spans="1:35" ht="15.75" thickTop="1" x14ac:dyDescent="0.25">
      <c r="A27" s="327" t="s">
        <v>70</v>
      </c>
      <c r="B27" s="49" t="s">
        <v>68</v>
      </c>
      <c r="C27" s="50">
        <v>0.71999999999999986</v>
      </c>
      <c r="D27" s="51">
        <v>0.432</v>
      </c>
      <c r="E27" s="51">
        <v>0.71999999999999986</v>
      </c>
      <c r="F27" s="52">
        <v>0.216</v>
      </c>
      <c r="G27" s="53">
        <v>1.4399999999999997</v>
      </c>
      <c r="H27" s="51">
        <v>1.26</v>
      </c>
      <c r="I27" s="51">
        <v>0.72000000000000008</v>
      </c>
      <c r="J27" s="54">
        <v>7.1999999999999967E-2</v>
      </c>
      <c r="K27" s="53">
        <v>2.52</v>
      </c>
      <c r="L27" s="51">
        <v>0.36000000000000004</v>
      </c>
      <c r="M27" s="51">
        <v>0.10800000000000001</v>
      </c>
      <c r="N27" s="55">
        <v>7.2000000000000007E-3</v>
      </c>
      <c r="O27" s="51">
        <v>2.1600000000000006</v>
      </c>
      <c r="P27" s="51">
        <v>1.7999999999999998</v>
      </c>
      <c r="Q27" s="51">
        <v>2.1600000000000006</v>
      </c>
      <c r="R27" s="51">
        <v>0.25200000000000006</v>
      </c>
      <c r="S27" s="53">
        <v>1.8</v>
      </c>
      <c r="T27" s="51">
        <v>2.52</v>
      </c>
      <c r="U27" s="51">
        <v>0.35999999999999993</v>
      </c>
      <c r="V27" s="54">
        <v>0.14399999999999999</v>
      </c>
      <c r="W27" s="51">
        <v>3.6</v>
      </c>
      <c r="X27" s="51">
        <v>0.9</v>
      </c>
      <c r="Y27" s="51">
        <v>0.25200000000000006</v>
      </c>
      <c r="Z27" s="56">
        <v>1.4400000000000001E-2</v>
      </c>
      <c r="AA27" s="108"/>
      <c r="AD27" s="23"/>
      <c r="AE27" s="6"/>
      <c r="AF27" s="3" t="s">
        <v>61</v>
      </c>
      <c r="AG27" s="3" t="s">
        <v>62</v>
      </c>
      <c r="AH27" s="3" t="s">
        <v>61</v>
      </c>
      <c r="AI27" s="24" t="s">
        <v>62</v>
      </c>
    </row>
    <row r="28" spans="1:35" x14ac:dyDescent="0.25">
      <c r="A28" s="321"/>
      <c r="B28" s="151" t="s">
        <v>75</v>
      </c>
      <c r="C28" s="152">
        <v>10641.425767669318</v>
      </c>
      <c r="D28" s="110">
        <v>6976.1150075795986</v>
      </c>
      <c r="E28" s="110">
        <v>5834.0807304148111</v>
      </c>
      <c r="F28" s="111">
        <v>5808.1631964079716</v>
      </c>
      <c r="G28" s="112">
        <v>9652.3378217396039</v>
      </c>
      <c r="H28" s="110">
        <v>6852.1625444930069</v>
      </c>
      <c r="I28" s="110">
        <v>6353.6358845583636</v>
      </c>
      <c r="J28" s="113">
        <v>7471.8584694605015</v>
      </c>
      <c r="K28" s="112">
        <v>7165.2762426365762</v>
      </c>
      <c r="L28" s="110">
        <v>6687.2924750034963</v>
      </c>
      <c r="M28" s="110">
        <v>6830.8985918144381</v>
      </c>
      <c r="N28" s="114">
        <v>9407.9504179846172</v>
      </c>
      <c r="O28" s="110">
        <v>6736.1537455458847</v>
      </c>
      <c r="P28" s="110">
        <v>7539.1668346622791</v>
      </c>
      <c r="Q28" s="110">
        <v>7003.8980348029927</v>
      </c>
      <c r="R28" s="110">
        <v>9155.5034383540424</v>
      </c>
      <c r="S28" s="112">
        <v>7212.0883951772184</v>
      </c>
      <c r="T28" s="110">
        <v>7046.5043328772153</v>
      </c>
      <c r="U28" s="110">
        <v>8174.8163630787712</v>
      </c>
      <c r="V28" s="113">
        <v>8759.8037384185791</v>
      </c>
      <c r="W28" s="110">
        <v>6524.577665849909</v>
      </c>
      <c r="X28" s="110">
        <v>6995.0304347328502</v>
      </c>
      <c r="Y28" s="110">
        <v>7401.4548040577738</v>
      </c>
      <c r="Z28" s="115">
        <v>6167.6673132257747</v>
      </c>
      <c r="AA28" s="108"/>
      <c r="AD28" s="329" t="s">
        <v>2</v>
      </c>
      <c r="AE28" s="25" t="s">
        <v>3</v>
      </c>
      <c r="AF28" s="79">
        <f>AF17/AF6</f>
        <v>0.51985769094201195</v>
      </c>
      <c r="AG28" s="79">
        <f t="shared" ref="AF28:AI33" si="0">AG17/AG6</f>
        <v>0.38631707447160624</v>
      </c>
      <c r="AH28" s="79">
        <f t="shared" si="0"/>
        <v>0.5254997893008666</v>
      </c>
      <c r="AI28" s="80">
        <f t="shared" si="0"/>
        <v>0.38096232504700211</v>
      </c>
    </row>
    <row r="29" spans="1:35" ht="15.75" thickBot="1" x14ac:dyDescent="0.3">
      <c r="A29" s="328"/>
      <c r="B29" s="41" t="s">
        <v>69</v>
      </c>
      <c r="C29" s="61">
        <v>29.325913628218142</v>
      </c>
      <c r="D29" s="62">
        <v>24.882204659640003</v>
      </c>
      <c r="E29" s="62">
        <v>20</v>
      </c>
      <c r="F29" s="63">
        <v>21.18263298602897</v>
      </c>
      <c r="G29" s="64">
        <v>26.386236088219711</v>
      </c>
      <c r="H29" s="62">
        <v>23.492786830829417</v>
      </c>
      <c r="I29" s="62">
        <v>24.816354086258851</v>
      </c>
      <c r="J29" s="65">
        <v>22.449390612268846</v>
      </c>
      <c r="K29" s="64">
        <v>22.681275780170999</v>
      </c>
      <c r="L29" s="62">
        <v>21.377976192878172</v>
      </c>
      <c r="M29" s="62">
        <v>24.071954132052038</v>
      </c>
      <c r="N29" s="66">
        <v>30.578784833410349</v>
      </c>
      <c r="O29" s="62">
        <v>23.960616869752602</v>
      </c>
      <c r="P29" s="62">
        <v>25.24061152524061</v>
      </c>
      <c r="Q29" s="62">
        <v>27.498680540984761</v>
      </c>
      <c r="R29" s="62">
        <v>28.018114948027371</v>
      </c>
      <c r="S29" s="64">
        <v>21.260785906235533</v>
      </c>
      <c r="T29" s="62">
        <v>23.585568073469805</v>
      </c>
      <c r="U29" s="62">
        <v>33.667981344171658</v>
      </c>
      <c r="V29" s="65">
        <v>31.535293458306885</v>
      </c>
      <c r="W29" s="62">
        <v>24.117635300473278</v>
      </c>
      <c r="X29" s="62">
        <v>24.797987776923208</v>
      </c>
      <c r="Y29" s="62">
        <v>28.562912962750364</v>
      </c>
      <c r="Z29" s="67">
        <v>21.650203815422461</v>
      </c>
      <c r="AA29" s="108"/>
      <c r="AD29" s="330"/>
      <c r="AE29" s="25" t="s">
        <v>4</v>
      </c>
      <c r="AF29" s="79">
        <f>AF18/AF7</f>
        <v>0.52997595291759736</v>
      </c>
      <c r="AG29" s="79">
        <f t="shared" si="0"/>
        <v>0.3748748727814375</v>
      </c>
      <c r="AH29" s="79">
        <f t="shared" si="0"/>
        <v>0.52013684382479775</v>
      </c>
      <c r="AI29" s="80">
        <f t="shared" si="0"/>
        <v>0.3751647110073294</v>
      </c>
    </row>
    <row r="30" spans="1:35" x14ac:dyDescent="0.25">
      <c r="A30" s="321" t="s">
        <v>71</v>
      </c>
      <c r="B30" s="2" t="s">
        <v>68</v>
      </c>
      <c r="C30" s="42">
        <v>1.5593040051823668</v>
      </c>
      <c r="D30" s="43">
        <v>0.66730343469502007</v>
      </c>
      <c r="E30" s="43">
        <v>6.6620794394840104</v>
      </c>
      <c r="F30" s="44">
        <v>0.61798859237304959</v>
      </c>
      <c r="G30" s="45">
        <v>1.3174993366043231</v>
      </c>
      <c r="H30" s="43">
        <v>1.2172308570912449</v>
      </c>
      <c r="I30" s="43">
        <v>0.86447961832002995</v>
      </c>
      <c r="J30" s="46">
        <v>0.26996873367344176</v>
      </c>
      <c r="K30" s="45">
        <v>2.2804343844572998</v>
      </c>
      <c r="L30" s="43">
        <v>0.82648940014736594</v>
      </c>
      <c r="M30" s="43">
        <v>9.4184391924483482E-2</v>
      </c>
      <c r="N30" s="47">
        <v>1.6579071934645254E-2</v>
      </c>
      <c r="O30" s="43">
        <v>2.953332105541957</v>
      </c>
      <c r="P30" s="43">
        <v>1.4759866624356812</v>
      </c>
      <c r="Q30" s="43">
        <v>1.5481866933405779</v>
      </c>
      <c r="R30" s="43">
        <v>0.25995304293432525</v>
      </c>
      <c r="S30" s="45">
        <v>3.5358337987538357</v>
      </c>
      <c r="T30" s="43">
        <v>2.2189260726933129</v>
      </c>
      <c r="U30" s="43">
        <v>1.0095417433090577</v>
      </c>
      <c r="V30" s="46">
        <v>0.19204563357846124</v>
      </c>
      <c r="W30" s="43">
        <v>7.201942436427049</v>
      </c>
      <c r="X30" s="43">
        <v>1.3547080547642474</v>
      </c>
      <c r="Y30" s="43">
        <v>8.3079360719462758E-2</v>
      </c>
      <c r="Z30" s="48">
        <v>3.5494546524051582E-2</v>
      </c>
      <c r="AA30" s="108"/>
      <c r="AD30" s="331"/>
      <c r="AE30" s="25" t="s">
        <v>0</v>
      </c>
      <c r="AF30" s="79">
        <f t="shared" si="0"/>
        <v>0.54289361730779673</v>
      </c>
      <c r="AG30" s="79">
        <f t="shared" si="0"/>
        <v>0.38723310849315307</v>
      </c>
      <c r="AH30" s="79">
        <f t="shared" si="0"/>
        <v>0.54535231376009285</v>
      </c>
      <c r="AI30" s="80">
        <f t="shared" si="0"/>
        <v>0.38828103100666927</v>
      </c>
    </row>
    <row r="31" spans="1:35" x14ac:dyDescent="0.25">
      <c r="A31" s="321"/>
      <c r="B31" s="151" t="s">
        <v>75</v>
      </c>
      <c r="C31" s="152">
        <v>15252.330665002095</v>
      </c>
      <c r="D31" s="110">
        <v>23799.180770465544</v>
      </c>
      <c r="E31" s="110">
        <v>8660.5413013590442</v>
      </c>
      <c r="F31" s="111">
        <v>21053.315128833732</v>
      </c>
      <c r="G31" s="112">
        <v>15993.375205724647</v>
      </c>
      <c r="H31" s="110">
        <v>24702.879688041459</v>
      </c>
      <c r="I31" s="110">
        <v>10655.653586655628</v>
      </c>
      <c r="J31" s="113">
        <v>20080.993008166315</v>
      </c>
      <c r="K31" s="112">
        <v>13916.152612108408</v>
      </c>
      <c r="L31" s="110">
        <v>20965.259407970283</v>
      </c>
      <c r="M31" s="110">
        <v>10132.902046068166</v>
      </c>
      <c r="N31" s="114">
        <v>32624.659666713793</v>
      </c>
      <c r="O31" s="110">
        <v>14213.128997241058</v>
      </c>
      <c r="P31" s="110">
        <v>27704.414389789177</v>
      </c>
      <c r="Q31" s="110">
        <v>10245.084063966318</v>
      </c>
      <c r="R31" s="110">
        <v>32680.069635420135</v>
      </c>
      <c r="S31" s="112">
        <v>14232.785976066612</v>
      </c>
      <c r="T31" s="110">
        <v>25959.180244882562</v>
      </c>
      <c r="U31" s="110">
        <v>10079.479757865967</v>
      </c>
      <c r="V31" s="113">
        <v>32334.513274247474</v>
      </c>
      <c r="W31" s="110">
        <v>11933.656777965554</v>
      </c>
      <c r="X31" s="110">
        <v>24490.661708889264</v>
      </c>
      <c r="Y31" s="110">
        <v>11264.677768106372</v>
      </c>
      <c r="Z31" s="115">
        <v>22027.134242709195</v>
      </c>
      <c r="AA31" s="108"/>
      <c r="AD31" s="329" t="s">
        <v>1</v>
      </c>
      <c r="AE31" s="25" t="s">
        <v>3</v>
      </c>
      <c r="AF31" s="79">
        <f t="shared" si="0"/>
        <v>0.4973332773463649</v>
      </c>
      <c r="AG31" s="81">
        <f t="shared" si="0"/>
        <v>0.36342762381963511</v>
      </c>
      <c r="AH31" s="79">
        <f t="shared" si="0"/>
        <v>0.51722461660912267</v>
      </c>
      <c r="AI31" s="82">
        <f t="shared" si="0"/>
        <v>0.34861593627624016</v>
      </c>
    </row>
    <row r="32" spans="1:35" ht="15.75" thickBot="1" x14ac:dyDescent="0.3">
      <c r="A32" s="332"/>
      <c r="B32" s="41" t="s">
        <v>69</v>
      </c>
      <c r="C32" s="68">
        <v>40</v>
      </c>
      <c r="D32" s="69">
        <v>34.516424141291957</v>
      </c>
      <c r="E32" s="69">
        <v>33.197176113196214</v>
      </c>
      <c r="F32" s="70">
        <v>32.704610734344705</v>
      </c>
      <c r="G32" s="71">
        <v>40</v>
      </c>
      <c r="H32" s="69">
        <v>34.4614585695304</v>
      </c>
      <c r="I32" s="69">
        <v>35.518253777586715</v>
      </c>
      <c r="J32" s="72">
        <v>32.687756055447856</v>
      </c>
      <c r="K32" s="71">
        <v>38.081368856294908</v>
      </c>
      <c r="L32" s="69">
        <v>33.997796617226236</v>
      </c>
      <c r="M32" s="69">
        <v>38.457962124725597</v>
      </c>
      <c r="N32" s="73">
        <v>35.992763887173169</v>
      </c>
      <c r="O32" s="69">
        <v>35.908255209097725</v>
      </c>
      <c r="P32" s="69">
        <v>35.825695622032057</v>
      </c>
      <c r="Q32" s="69">
        <v>35.806836563528421</v>
      </c>
      <c r="R32" s="69">
        <v>37.45037055824033</v>
      </c>
      <c r="S32" s="71">
        <v>36.310968689842973</v>
      </c>
      <c r="T32" s="69">
        <v>35.648759890490396</v>
      </c>
      <c r="U32" s="69">
        <v>36.74172232414336</v>
      </c>
      <c r="V32" s="72">
        <v>36.540338341569431</v>
      </c>
      <c r="W32" s="69">
        <v>33.609596824273922</v>
      </c>
      <c r="X32" s="69">
        <v>35.024562357909879</v>
      </c>
      <c r="Y32" s="69">
        <v>37.535477836331438</v>
      </c>
      <c r="Z32" s="74">
        <v>32.948863965993311</v>
      </c>
      <c r="AA32" s="108"/>
      <c r="AD32" s="330"/>
      <c r="AE32" s="25" t="s">
        <v>4</v>
      </c>
      <c r="AF32" s="79">
        <f t="shared" si="0"/>
        <v>0.53086599836323289</v>
      </c>
      <c r="AG32" s="81">
        <f t="shared" si="0"/>
        <v>0.35855070981937293</v>
      </c>
      <c r="AH32" s="79">
        <f t="shared" si="0"/>
        <v>0.51242988728445416</v>
      </c>
      <c r="AI32" s="82">
        <f t="shared" si="0"/>
        <v>0.35864656263191186</v>
      </c>
    </row>
    <row r="33" spans="1:35" ht="16.5" thickTop="1" thickBot="1" x14ac:dyDescent="0.3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D33" s="333"/>
      <c r="AE33" s="57" t="s">
        <v>0</v>
      </c>
      <c r="AF33" s="83">
        <f t="shared" si="0"/>
        <v>0.51496048421561291</v>
      </c>
      <c r="AG33" s="84">
        <f t="shared" si="0"/>
        <v>0.32253786717917915</v>
      </c>
      <c r="AH33" s="83">
        <f t="shared" si="0"/>
        <v>0.51351919465607143</v>
      </c>
      <c r="AI33" s="85">
        <f t="shared" si="0"/>
        <v>0.3273418222518778</v>
      </c>
    </row>
    <row r="34" spans="1:35" ht="15.75" thickTop="1" x14ac:dyDescent="0.25">
      <c r="C34" s="116"/>
      <c r="D34" s="116"/>
      <c r="E34" s="116"/>
      <c r="F34" s="116"/>
      <c r="G34" s="116"/>
      <c r="H34" s="116"/>
      <c r="I34" s="116"/>
    </row>
    <row r="35" spans="1:35" x14ac:dyDescent="0.25">
      <c r="C35" s="116"/>
      <c r="D35" s="116"/>
      <c r="E35" s="116"/>
      <c r="F35" s="117"/>
      <c r="G35" s="116"/>
      <c r="H35" s="116"/>
      <c r="I35" s="116"/>
    </row>
    <row r="36" spans="1:35" x14ac:dyDescent="0.25">
      <c r="C36" s="116"/>
      <c r="D36" s="116"/>
      <c r="E36" s="116"/>
      <c r="F36" s="116"/>
      <c r="G36" s="116"/>
      <c r="H36" s="116"/>
      <c r="I36" s="116"/>
    </row>
    <row r="37" spans="1:35" x14ac:dyDescent="0.25">
      <c r="C37" s="119"/>
      <c r="D37" s="116"/>
      <c r="E37" s="116"/>
      <c r="F37" s="117"/>
      <c r="G37" s="116"/>
      <c r="H37" s="116"/>
      <c r="I37" s="116"/>
    </row>
    <row r="38" spans="1:35" x14ac:dyDescent="0.25">
      <c r="C38" s="116"/>
      <c r="D38" s="116"/>
      <c r="E38" s="116"/>
      <c r="F38" s="116"/>
      <c r="G38" s="116"/>
      <c r="H38" s="116"/>
      <c r="I38" s="116"/>
    </row>
    <row r="39" spans="1:35" x14ac:dyDescent="0.25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35" x14ac:dyDescent="0.25">
      <c r="C40" s="118"/>
      <c r="D40" s="118"/>
      <c r="E40" s="118"/>
      <c r="F40" s="118"/>
      <c r="G40" s="118"/>
      <c r="H40" s="118"/>
      <c r="I40" s="118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35" x14ac:dyDescent="0.25">
      <c r="C41" s="118"/>
      <c r="D41" s="118"/>
      <c r="E41" s="118"/>
      <c r="F41" s="118"/>
      <c r="G41" s="118"/>
      <c r="H41" s="118"/>
      <c r="I41" s="118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35" x14ac:dyDescent="0.25">
      <c r="C42" s="118"/>
      <c r="D42" s="118"/>
      <c r="E42" s="118"/>
      <c r="F42" s="118"/>
      <c r="G42" s="118"/>
      <c r="H42" s="118"/>
      <c r="I42" s="118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35" x14ac:dyDescent="0.25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53" spans="3:3" x14ac:dyDescent="0.25">
      <c r="C53" s="119"/>
    </row>
  </sheetData>
  <mergeCells count="60">
    <mergeCell ref="C3:Z3"/>
    <mergeCell ref="AD3:AI3"/>
    <mergeCell ref="C4:N4"/>
    <mergeCell ref="O4:Z4"/>
    <mergeCell ref="AF4:AG4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  <mergeCell ref="O5:R5"/>
    <mergeCell ref="S5:V5"/>
    <mergeCell ref="U6:V6"/>
    <mergeCell ref="W6:X6"/>
    <mergeCell ref="Y6:Z6"/>
    <mergeCell ref="AD6:AD8"/>
    <mergeCell ref="A8:A10"/>
    <mergeCell ref="AD9:AD11"/>
    <mergeCell ref="A11:A13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W21:Z21"/>
    <mergeCell ref="M22:N22"/>
    <mergeCell ref="A14:A16"/>
    <mergeCell ref="AD14:AI14"/>
    <mergeCell ref="AF15:AG15"/>
    <mergeCell ref="AD17:AD19"/>
    <mergeCell ref="C19:Z19"/>
    <mergeCell ref="O22:P22"/>
    <mergeCell ref="Q22:R22"/>
    <mergeCell ref="S22:T22"/>
    <mergeCell ref="U22:V22"/>
    <mergeCell ref="W22:X22"/>
    <mergeCell ref="A24:A26"/>
    <mergeCell ref="AD25:AI25"/>
    <mergeCell ref="AF26:AG26"/>
    <mergeCell ref="A27:A29"/>
    <mergeCell ref="AD28:AD30"/>
    <mergeCell ref="A30:A32"/>
    <mergeCell ref="AD31:AD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I89"/>
  <sheetViews>
    <sheetView zoomScale="60" zoomScaleNormal="60" workbookViewId="0">
      <selection activeCell="E37" sqref="E37"/>
    </sheetView>
  </sheetViews>
  <sheetFormatPr defaultColWidth="9.140625" defaultRowHeight="15" x14ac:dyDescent="0.25"/>
  <cols>
    <col min="1" max="1" width="9.140625" style="108"/>
    <col min="2" max="2" width="25.5703125" style="108" bestFit="1" customWidth="1"/>
    <col min="3" max="3" width="11.42578125" style="108" customWidth="1"/>
    <col min="4" max="5" width="13" style="108" bestFit="1" customWidth="1"/>
    <col min="6" max="24" width="9.140625" style="108"/>
    <col min="25" max="25" width="7.28515625" style="108" customWidth="1"/>
    <col min="26" max="29" width="9.140625" style="108"/>
    <col min="30" max="30" width="12.28515625" style="108" bestFit="1" customWidth="1"/>
    <col min="31" max="31" width="11.28515625" style="108" bestFit="1" customWidth="1"/>
    <col min="32" max="32" width="12.42578125" style="108" bestFit="1" customWidth="1"/>
    <col min="33" max="33" width="10.7109375" style="108" bestFit="1" customWidth="1"/>
    <col min="34" max="34" width="12.42578125" style="108" bestFit="1" customWidth="1"/>
    <col min="35" max="35" width="10.7109375" style="108" bestFit="1" customWidth="1"/>
    <col min="36" max="16384" width="9.140625" style="108"/>
  </cols>
  <sheetData>
    <row r="1" spans="1:35" x14ac:dyDescent="0.25">
      <c r="C1" s="108" t="s">
        <v>76</v>
      </c>
    </row>
    <row r="2" spans="1:35" ht="15.75" thickBot="1" x14ac:dyDescent="0.3"/>
    <row r="3" spans="1:35" ht="17.25" thickTop="1" thickBot="1" x14ac:dyDescent="0.3">
      <c r="C3" s="338" t="s">
        <v>56</v>
      </c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40"/>
      <c r="AD3" s="322" t="s">
        <v>57</v>
      </c>
      <c r="AE3" s="323"/>
      <c r="AF3" s="323"/>
      <c r="AG3" s="323"/>
      <c r="AH3" s="323"/>
      <c r="AI3" s="324"/>
    </row>
    <row r="4" spans="1:35" ht="16.5" thickTop="1" thickBot="1" x14ac:dyDescent="0.3">
      <c r="C4" s="353" t="s">
        <v>98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6" t="s">
        <v>99</v>
      </c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7"/>
      <c r="AD4" s="19"/>
      <c r="AE4" s="20"/>
      <c r="AF4" s="325" t="s">
        <v>98</v>
      </c>
      <c r="AG4" s="326"/>
      <c r="AH4" s="161" t="s">
        <v>99</v>
      </c>
      <c r="AI4" s="22"/>
    </row>
    <row r="5" spans="1:35" x14ac:dyDescent="0.25">
      <c r="C5" s="345" t="s">
        <v>58</v>
      </c>
      <c r="D5" s="346"/>
      <c r="E5" s="346"/>
      <c r="F5" s="346"/>
      <c r="G5" s="347" t="s">
        <v>59</v>
      </c>
      <c r="H5" s="346"/>
      <c r="I5" s="346"/>
      <c r="J5" s="348"/>
      <c r="K5" s="346" t="s">
        <v>60</v>
      </c>
      <c r="L5" s="346"/>
      <c r="M5" s="346"/>
      <c r="N5" s="346"/>
      <c r="O5" s="351" t="s">
        <v>58</v>
      </c>
      <c r="P5" s="346"/>
      <c r="Q5" s="346"/>
      <c r="R5" s="346"/>
      <c r="S5" s="347" t="s">
        <v>59</v>
      </c>
      <c r="T5" s="346"/>
      <c r="U5" s="346"/>
      <c r="V5" s="348"/>
      <c r="W5" s="346" t="s">
        <v>60</v>
      </c>
      <c r="X5" s="346"/>
      <c r="Y5" s="346"/>
      <c r="Z5" s="352"/>
      <c r="AD5" s="23"/>
      <c r="AE5" s="6"/>
      <c r="AF5" s="3" t="s">
        <v>178</v>
      </c>
      <c r="AG5" s="3" t="s">
        <v>179</v>
      </c>
      <c r="AH5" s="3" t="s">
        <v>178</v>
      </c>
      <c r="AI5" s="24" t="s">
        <v>179</v>
      </c>
    </row>
    <row r="6" spans="1:35" x14ac:dyDescent="0.25">
      <c r="C6" s="349" t="s">
        <v>63</v>
      </c>
      <c r="D6" s="335"/>
      <c r="E6" s="335" t="s">
        <v>64</v>
      </c>
      <c r="F6" s="335"/>
      <c r="G6" s="336" t="s">
        <v>63</v>
      </c>
      <c r="H6" s="335"/>
      <c r="I6" s="335" t="s">
        <v>64</v>
      </c>
      <c r="J6" s="337"/>
      <c r="K6" s="335" t="s">
        <v>63</v>
      </c>
      <c r="L6" s="335"/>
      <c r="M6" s="335" t="s">
        <v>64</v>
      </c>
      <c r="N6" s="335"/>
      <c r="O6" s="334" t="s">
        <v>63</v>
      </c>
      <c r="P6" s="335"/>
      <c r="Q6" s="335" t="s">
        <v>64</v>
      </c>
      <c r="R6" s="335"/>
      <c r="S6" s="336" t="s">
        <v>63</v>
      </c>
      <c r="T6" s="335"/>
      <c r="U6" s="335" t="s">
        <v>64</v>
      </c>
      <c r="V6" s="337"/>
      <c r="W6" s="335" t="s">
        <v>63</v>
      </c>
      <c r="X6" s="335"/>
      <c r="Y6" s="335" t="s">
        <v>64</v>
      </c>
      <c r="Z6" s="350"/>
      <c r="AD6" s="329" t="s">
        <v>2</v>
      </c>
      <c r="AE6" s="25" t="s">
        <v>3</v>
      </c>
      <c r="AF6" s="26"/>
      <c r="AG6" s="26"/>
      <c r="AH6" s="26"/>
      <c r="AI6" s="27"/>
    </row>
    <row r="7" spans="1:35" ht="15.75" thickBot="1" x14ac:dyDescent="0.3">
      <c r="C7" s="28" t="s">
        <v>180</v>
      </c>
      <c r="D7" s="1" t="s">
        <v>181</v>
      </c>
      <c r="E7" s="1" t="s">
        <v>180</v>
      </c>
      <c r="F7" s="1" t="s">
        <v>181</v>
      </c>
      <c r="G7" s="77" t="s">
        <v>180</v>
      </c>
      <c r="H7" s="1" t="s">
        <v>181</v>
      </c>
      <c r="I7" s="1" t="s">
        <v>180</v>
      </c>
      <c r="J7" s="29" t="s">
        <v>181</v>
      </c>
      <c r="K7" s="1" t="s">
        <v>180</v>
      </c>
      <c r="L7" s="1" t="s">
        <v>181</v>
      </c>
      <c r="M7" s="1" t="s">
        <v>180</v>
      </c>
      <c r="N7" s="1" t="s">
        <v>181</v>
      </c>
      <c r="O7" s="78" t="s">
        <v>180</v>
      </c>
      <c r="P7" s="1" t="s">
        <v>181</v>
      </c>
      <c r="Q7" s="1" t="s">
        <v>180</v>
      </c>
      <c r="R7" s="1" t="s">
        <v>181</v>
      </c>
      <c r="S7" s="77" t="s">
        <v>180</v>
      </c>
      <c r="T7" s="1" t="s">
        <v>181</v>
      </c>
      <c r="U7" s="1" t="s">
        <v>180</v>
      </c>
      <c r="V7" s="29" t="s">
        <v>181</v>
      </c>
      <c r="W7" s="6" t="s">
        <v>180</v>
      </c>
      <c r="X7" s="6" t="s">
        <v>181</v>
      </c>
      <c r="Y7" s="6" t="s">
        <v>180</v>
      </c>
      <c r="Z7" s="30" t="s">
        <v>181</v>
      </c>
      <c r="AD7" s="330"/>
      <c r="AE7" s="25" t="s">
        <v>4</v>
      </c>
      <c r="AF7" s="26"/>
      <c r="AG7" s="26"/>
      <c r="AH7" s="26"/>
      <c r="AI7" s="27"/>
    </row>
    <row r="8" spans="1:35" ht="15.75" thickTop="1" x14ac:dyDescent="0.25">
      <c r="A8" s="320" t="s">
        <v>67</v>
      </c>
      <c r="B8" s="31" t="s">
        <v>68</v>
      </c>
      <c r="C8" s="310">
        <f>AVERAGE(C57,C72)</f>
        <v>0.37070424197028867</v>
      </c>
      <c r="D8" s="310">
        <f t="shared" ref="D8:Z8" si="0">AVERAGE(D57,D72)</f>
        <v>5.5646622363619822E-2</v>
      </c>
      <c r="E8" s="310">
        <f t="shared" si="0"/>
        <v>0.30057825085085832</v>
      </c>
      <c r="F8" s="310">
        <f t="shared" si="0"/>
        <v>4.8187560096416983E-2</v>
      </c>
      <c r="G8" s="310">
        <f t="shared" si="0"/>
        <v>0.19373783926464513</v>
      </c>
      <c r="H8" s="310">
        <f t="shared" si="0"/>
        <v>4.2384976973472946E-2</v>
      </c>
      <c r="I8" s="310">
        <f t="shared" si="0"/>
        <v>6.8356339665522153E-2</v>
      </c>
      <c r="J8" s="310">
        <f t="shared" si="0"/>
        <v>1.9219208825716816E-2</v>
      </c>
      <c r="K8" s="310">
        <f t="shared" si="0"/>
        <v>0.1683018270906014</v>
      </c>
      <c r="L8" s="310">
        <f t="shared" si="0"/>
        <v>3.8402058755709442E-2</v>
      </c>
      <c r="M8" s="310">
        <f t="shared" si="0"/>
        <v>6.7298259791193603E-3</v>
      </c>
      <c r="N8" s="310">
        <f t="shared" si="0"/>
        <v>3.3033330778679897E-3</v>
      </c>
      <c r="O8" s="310">
        <f t="shared" si="0"/>
        <v>1.5635686534305668</v>
      </c>
      <c r="P8" s="310">
        <f t="shared" si="0"/>
        <v>0.24736766002355517</v>
      </c>
      <c r="Q8" s="310">
        <f t="shared" si="0"/>
        <v>1.2083796730734442</v>
      </c>
      <c r="R8" s="310">
        <f t="shared" si="0"/>
        <v>0.21273304227902784</v>
      </c>
      <c r="S8" s="310">
        <f t="shared" si="0"/>
        <v>0.72597573657867798</v>
      </c>
      <c r="T8" s="310">
        <f t="shared" si="0"/>
        <v>0.10380503721455077</v>
      </c>
      <c r="U8" s="310">
        <f t="shared" si="0"/>
        <v>0.19650613257622393</v>
      </c>
      <c r="V8" s="310">
        <f t="shared" si="0"/>
        <v>3.4585434856869296E-2</v>
      </c>
      <c r="W8" s="310">
        <f t="shared" si="0"/>
        <v>0.79922531537913566</v>
      </c>
      <c r="X8" s="310">
        <f t="shared" si="0"/>
        <v>0.15754091802876138</v>
      </c>
      <c r="Y8" s="310">
        <f t="shared" si="0"/>
        <v>4.3324185491313429E-2</v>
      </c>
      <c r="Z8" s="310">
        <f t="shared" si="0"/>
        <v>7.6312176189208634E-3</v>
      </c>
      <c r="AD8" s="331"/>
      <c r="AE8" s="25" t="s">
        <v>0</v>
      </c>
      <c r="AF8" s="26"/>
      <c r="AG8" s="26"/>
      <c r="AH8" s="26"/>
      <c r="AI8" s="27"/>
    </row>
    <row r="9" spans="1:35" x14ac:dyDescent="0.25">
      <c r="A9" s="321"/>
      <c r="B9" s="151" t="s">
        <v>75</v>
      </c>
      <c r="C9" s="311">
        <f>AVERAGE('TIMES inputs DK'!C9,'TIMES inputs DK'!O9)</f>
        <v>2034.7316828965445</v>
      </c>
      <c r="D9" s="311">
        <f>AVERAGE('TIMES inputs DK'!D9,'TIMES inputs DK'!P9)</f>
        <v>1627.7610570674103</v>
      </c>
      <c r="E9" s="311">
        <f>AVERAGE('TIMES inputs DK'!E9,'TIMES inputs DK'!Q9)</f>
        <v>1950.9644676403168</v>
      </c>
      <c r="F9" s="311">
        <f>AVERAGE('TIMES inputs DK'!F9,'TIMES inputs DK'!R9)</f>
        <v>2057.6313943068058</v>
      </c>
      <c r="G9" s="311">
        <f>AVERAGE('TIMES inputs DK'!G9,'TIMES inputs DK'!S9)</f>
        <v>1700.0617509155934</v>
      </c>
      <c r="H9" s="311">
        <f>AVERAGE('TIMES inputs DK'!H9,'TIMES inputs DK'!T9)</f>
        <v>1837.4928043488806</v>
      </c>
      <c r="I9" s="311">
        <f>AVERAGE('TIMES inputs DK'!I9,'TIMES inputs DK'!U9)</f>
        <v>1562.6699239924012</v>
      </c>
      <c r="J9" s="311">
        <f>AVERAGE('TIMES inputs DK'!J9,'TIMES inputs DK'!V9)</f>
        <v>1557.7025564615506</v>
      </c>
      <c r="K9" s="311">
        <f>AVERAGE('TIMES inputs DK'!K9,'TIMES inputs DK'!W9)</f>
        <v>1868.0068856649573</v>
      </c>
      <c r="L9" s="311">
        <f>AVERAGE('TIMES inputs DK'!L9,'TIMES inputs DK'!X9)</f>
        <v>2512.9135008735693</v>
      </c>
      <c r="M9" s="311">
        <f>AVERAGE('TIMES inputs DK'!M9,'TIMES inputs DK'!Y9)</f>
        <v>1999.1644509558137</v>
      </c>
      <c r="N9" s="311">
        <f>AVERAGE('TIMES inputs DK'!N9,'TIMES inputs DK'!Z9)</f>
        <v>2675.6876679408469</v>
      </c>
      <c r="O9" s="311">
        <f>AVERAGE('TIMES inputs DK'!C9,'TIMES inputs DK'!O9)</f>
        <v>2034.7316828965445</v>
      </c>
      <c r="P9" s="311">
        <f>AVERAGE('TIMES inputs DK'!D9,'TIMES inputs DK'!P9)</f>
        <v>1627.7610570674103</v>
      </c>
      <c r="Q9" s="311">
        <f>AVERAGE('TIMES inputs DK'!E9,'TIMES inputs DK'!Q9)</f>
        <v>1950.9644676403168</v>
      </c>
      <c r="R9" s="311">
        <f>AVERAGE('TIMES inputs DK'!F9,'TIMES inputs DK'!R9)</f>
        <v>2057.6313943068058</v>
      </c>
      <c r="S9" s="311">
        <f>AVERAGE('TIMES inputs DK'!G9,'TIMES inputs DK'!S9)</f>
        <v>1700.0617509155934</v>
      </c>
      <c r="T9" s="311">
        <f>AVERAGE('TIMES inputs DK'!H9,'TIMES inputs DK'!T9)</f>
        <v>1837.4928043488806</v>
      </c>
      <c r="U9" s="311">
        <f>AVERAGE('TIMES inputs DK'!I9,'TIMES inputs DK'!U9)</f>
        <v>1562.6699239924012</v>
      </c>
      <c r="V9" s="311">
        <f>AVERAGE('TIMES inputs DK'!J9,'TIMES inputs DK'!V9)</f>
        <v>1557.7025564615506</v>
      </c>
      <c r="W9" s="311">
        <f>AVERAGE('TIMES inputs DK'!K9,'TIMES inputs DK'!W9)</f>
        <v>1868.0068856649573</v>
      </c>
      <c r="X9" s="311">
        <f>AVERAGE('TIMES inputs DK'!L9,'TIMES inputs DK'!X9)</f>
        <v>2512.9135008735693</v>
      </c>
      <c r="Y9" s="311">
        <f>AVERAGE('TIMES inputs DK'!M9,'TIMES inputs DK'!Y9)</f>
        <v>1999.1644509558137</v>
      </c>
      <c r="Z9" s="311">
        <f>AVERAGE('TIMES inputs DK'!N9,'TIMES inputs DK'!Z9)</f>
        <v>2675.6876679408469</v>
      </c>
      <c r="AD9" s="329" t="s">
        <v>1</v>
      </c>
      <c r="AE9" s="25" t="s">
        <v>3</v>
      </c>
      <c r="AF9" s="26"/>
      <c r="AG9" s="39"/>
      <c r="AH9" s="26"/>
      <c r="AI9" s="40"/>
    </row>
    <row r="10" spans="1:35" ht="15.75" thickBot="1" x14ac:dyDescent="0.3">
      <c r="A10" s="321"/>
      <c r="B10" s="41" t="s">
        <v>69</v>
      </c>
      <c r="C10" s="311">
        <f>AVERAGE('TIMES inputs DK'!C10,'TIMES inputs DK'!O10)</f>
        <v>31.245290675891908</v>
      </c>
      <c r="D10" s="311">
        <f>AVERAGE('TIMES inputs DK'!D10,'TIMES inputs DK'!P10)</f>
        <v>26.086088757448834</v>
      </c>
      <c r="E10" s="311">
        <f>AVERAGE('TIMES inputs DK'!E10,'TIMES inputs DK'!Q10)</f>
        <v>33.275335434273792</v>
      </c>
      <c r="F10" s="311">
        <f>AVERAGE('TIMES inputs DK'!F10,'TIMES inputs DK'!R10)</f>
        <v>25.606699995412384</v>
      </c>
      <c r="G10" s="311">
        <f>AVERAGE('TIMES inputs DK'!G10,'TIMES inputs DK'!S10)</f>
        <v>28.506797411124076</v>
      </c>
      <c r="H10" s="311">
        <f>AVERAGE('TIMES inputs DK'!H10,'TIMES inputs DK'!T10)</f>
        <v>26.668498822846111</v>
      </c>
      <c r="I10" s="311">
        <f>AVERAGE('TIMES inputs DK'!I10,'TIMES inputs DK'!U10)</f>
        <v>29.983500894446955</v>
      </c>
      <c r="J10" s="311">
        <f>AVERAGE('TIMES inputs DK'!J10,'TIMES inputs DK'!V10)</f>
        <v>26.397543844998182</v>
      </c>
      <c r="K10" s="311">
        <f>AVERAGE('TIMES inputs DK'!K10,'TIMES inputs DK'!W10)</f>
        <v>30.306641374117305</v>
      </c>
      <c r="L10" s="311">
        <f>AVERAGE('TIMES inputs DK'!L10,'TIMES inputs DK'!X10)</f>
        <v>24.514835929520963</v>
      </c>
      <c r="M10" s="311">
        <f>AVERAGE('TIMES inputs DK'!M10,'TIMES inputs DK'!Y10)</f>
        <v>32.773309589127926</v>
      </c>
      <c r="N10" s="311">
        <f>AVERAGE('TIMES inputs DK'!N10,'TIMES inputs DK'!Z10)</f>
        <v>24.01954762629358</v>
      </c>
      <c r="O10" s="311">
        <f>AVERAGE('TIMES inputs DK'!C10,'TIMES inputs DK'!O10)</f>
        <v>31.245290675891908</v>
      </c>
      <c r="P10" s="311">
        <f>AVERAGE('TIMES inputs DK'!D10,'TIMES inputs DK'!P10)</f>
        <v>26.086088757448834</v>
      </c>
      <c r="Q10" s="311">
        <f>AVERAGE('TIMES inputs DK'!E10,'TIMES inputs DK'!Q10)</f>
        <v>33.275335434273792</v>
      </c>
      <c r="R10" s="311">
        <f>AVERAGE('TIMES inputs DK'!F10,'TIMES inputs DK'!R10)</f>
        <v>25.606699995412384</v>
      </c>
      <c r="S10" s="311">
        <f>AVERAGE('TIMES inputs DK'!G10,'TIMES inputs DK'!S10)</f>
        <v>28.506797411124076</v>
      </c>
      <c r="T10" s="311">
        <f>AVERAGE('TIMES inputs DK'!H10,'TIMES inputs DK'!T10)</f>
        <v>26.668498822846111</v>
      </c>
      <c r="U10" s="311">
        <f>AVERAGE('TIMES inputs DK'!I10,'TIMES inputs DK'!U10)</f>
        <v>29.983500894446955</v>
      </c>
      <c r="V10" s="311">
        <f>AVERAGE('TIMES inputs DK'!J10,'TIMES inputs DK'!V10)</f>
        <v>26.397543844998182</v>
      </c>
      <c r="W10" s="311">
        <f>AVERAGE('TIMES inputs DK'!K10,'TIMES inputs DK'!W10)</f>
        <v>30.306641374117305</v>
      </c>
      <c r="X10" s="311">
        <f>AVERAGE('TIMES inputs DK'!L10,'TIMES inputs DK'!X10)</f>
        <v>24.514835929520963</v>
      </c>
      <c r="Y10" s="311">
        <f>AVERAGE('TIMES inputs DK'!M10,'TIMES inputs DK'!Y10)</f>
        <v>32.773309589127926</v>
      </c>
      <c r="Z10" s="311">
        <f>AVERAGE('TIMES inputs DK'!N10,'TIMES inputs DK'!Z10)</f>
        <v>24.01954762629358</v>
      </c>
      <c r="AD10" s="330"/>
      <c r="AE10" s="25" t="s">
        <v>4</v>
      </c>
      <c r="AF10" s="26"/>
      <c r="AG10" s="39"/>
      <c r="AH10" s="26"/>
      <c r="AI10" s="40"/>
    </row>
    <row r="11" spans="1:35" ht="16.5" thickTop="1" thickBot="1" x14ac:dyDescent="0.3">
      <c r="A11" s="327" t="s">
        <v>70</v>
      </c>
      <c r="B11" s="49" t="s">
        <v>68</v>
      </c>
      <c r="C11" s="310">
        <f>AVERAGE(C60,C75)</f>
        <v>0.37070424197028867</v>
      </c>
      <c r="D11" s="310">
        <f t="shared" ref="D11:Z11" si="1">AVERAGE(D60,D75)</f>
        <v>8.8308712114968546E-2</v>
      </c>
      <c r="E11" s="310">
        <f t="shared" si="1"/>
        <v>0.20045596831906853</v>
      </c>
      <c r="F11" s="310">
        <f t="shared" si="1"/>
        <v>4.6531356152410282E-2</v>
      </c>
      <c r="G11" s="310">
        <f t="shared" si="1"/>
        <v>0.30370378155871947</v>
      </c>
      <c r="H11" s="310">
        <f t="shared" si="1"/>
        <v>5.8094704906984172E-2</v>
      </c>
      <c r="I11" s="310">
        <f t="shared" si="1"/>
        <v>8.3771912096681389E-2</v>
      </c>
      <c r="J11" s="310">
        <f t="shared" si="1"/>
        <v>4.2349642742260621E-2</v>
      </c>
      <c r="K11" s="310">
        <f t="shared" si="1"/>
        <v>0.2077064668716232</v>
      </c>
      <c r="L11" s="310">
        <f t="shared" si="1"/>
        <v>3.8818260371230748E-2</v>
      </c>
      <c r="M11" s="310">
        <f t="shared" si="1"/>
        <v>5.1600809500910944E-3</v>
      </c>
      <c r="N11" s="310">
        <f t="shared" si="1"/>
        <v>2.3004148030835048E-3</v>
      </c>
      <c r="O11" s="310">
        <f t="shared" si="1"/>
        <v>1.5635686534305668</v>
      </c>
      <c r="P11" s="310">
        <f t="shared" si="1"/>
        <v>0.39256146281135296</v>
      </c>
      <c r="Q11" s="310">
        <f t="shared" si="1"/>
        <v>0.80586974199675376</v>
      </c>
      <c r="R11" s="310">
        <f t="shared" si="1"/>
        <v>0.20542141863719776</v>
      </c>
      <c r="S11" s="310">
        <f t="shared" si="1"/>
        <v>1.1380408564258029</v>
      </c>
      <c r="T11" s="310">
        <f t="shared" si="1"/>
        <v>0.14227972823040813</v>
      </c>
      <c r="U11" s="310">
        <f t="shared" si="1"/>
        <v>0.24082176642552533</v>
      </c>
      <c r="V11" s="310">
        <f t="shared" si="1"/>
        <v>7.6209214622523044E-2</v>
      </c>
      <c r="W11" s="310">
        <f t="shared" si="1"/>
        <v>0.98634857007461041</v>
      </c>
      <c r="X11" s="310">
        <f t="shared" si="1"/>
        <v>0.15924834691978487</v>
      </c>
      <c r="Y11" s="310">
        <f t="shared" si="1"/>
        <v>3.3218734767521158E-2</v>
      </c>
      <c r="Z11" s="310">
        <f t="shared" si="1"/>
        <v>5.3143190717683825E-3</v>
      </c>
      <c r="AD11" s="333"/>
      <c r="AE11" s="57" t="s">
        <v>0</v>
      </c>
      <c r="AF11" s="58"/>
      <c r="AG11" s="59"/>
      <c r="AH11" s="58"/>
      <c r="AI11" s="60"/>
    </row>
    <row r="12" spans="1:35" ht="15.75" thickTop="1" x14ac:dyDescent="0.25">
      <c r="A12" s="321"/>
      <c r="B12" s="151" t="s">
        <v>75</v>
      </c>
      <c r="C12" s="311">
        <f>AVERAGE('TIMES inputs DK'!C12,'TIMES inputs DK'!O12)</f>
        <v>5048.7892506307044</v>
      </c>
      <c r="D12" s="311">
        <f>AVERAGE('TIMES inputs DK'!D12,'TIMES inputs DK'!P12)</f>
        <v>6548.8222650787757</v>
      </c>
      <c r="E12" s="311">
        <f>AVERAGE('TIMES inputs DK'!E12,'TIMES inputs DK'!Q12)</f>
        <v>3974.3819930214786</v>
      </c>
      <c r="F12" s="311">
        <f>AVERAGE('TIMES inputs DK'!F12,'TIMES inputs DK'!R12)</f>
        <v>5388.4526836103942</v>
      </c>
      <c r="G12" s="311">
        <f>AVERAGE('TIMES inputs DK'!G12,'TIMES inputs DK'!S12)</f>
        <v>4677.4938954175323</v>
      </c>
      <c r="H12" s="311">
        <f>AVERAGE('TIMES inputs DK'!H12,'TIMES inputs DK'!T12)</f>
        <v>6416.5010196981802</v>
      </c>
      <c r="I12" s="311">
        <f>AVERAGE('TIMES inputs DK'!I12,'TIMES inputs DK'!U12)</f>
        <v>3515.7121290042514</v>
      </c>
      <c r="J12" s="311">
        <f>AVERAGE('TIMES inputs DK'!J12,'TIMES inputs DK'!V12)</f>
        <v>5711.2256482634311</v>
      </c>
      <c r="K12" s="311">
        <f>AVERAGE('TIMES inputs DK'!K12,'TIMES inputs DK'!W12)</f>
        <v>4889.4378282921753</v>
      </c>
      <c r="L12" s="311">
        <f>AVERAGE('TIMES inputs DK'!L12,'TIMES inputs DK'!X12)</f>
        <v>6816.2680823745577</v>
      </c>
      <c r="M12" s="311">
        <f>AVERAGE('TIMES inputs DK'!M12,'TIMES inputs DK'!Y12)</f>
        <v>4307.467386000656</v>
      </c>
      <c r="N12" s="311">
        <f>AVERAGE('TIMES inputs DK'!N12,'TIMES inputs DK'!Z12)</f>
        <v>5680.5579034481871</v>
      </c>
      <c r="O12" s="311">
        <f>AVERAGE('TIMES inputs DK'!C12,'TIMES inputs DK'!O12)</f>
        <v>5048.7892506307044</v>
      </c>
      <c r="P12" s="311">
        <f>AVERAGE('TIMES inputs DK'!D12,'TIMES inputs DK'!P12)</f>
        <v>6548.8222650787757</v>
      </c>
      <c r="Q12" s="311">
        <f>AVERAGE('TIMES inputs DK'!E12,'TIMES inputs DK'!Q12)</f>
        <v>3974.3819930214786</v>
      </c>
      <c r="R12" s="311">
        <f>AVERAGE('TIMES inputs DK'!F12,'TIMES inputs DK'!R12)</f>
        <v>5388.4526836103942</v>
      </c>
      <c r="S12" s="311">
        <f>AVERAGE('TIMES inputs DK'!G12,'TIMES inputs DK'!S12)</f>
        <v>4677.4938954175323</v>
      </c>
      <c r="T12" s="311">
        <f>AVERAGE('TIMES inputs DK'!H12,'TIMES inputs DK'!T12)</f>
        <v>6416.5010196981802</v>
      </c>
      <c r="U12" s="311">
        <f>AVERAGE('TIMES inputs DK'!I12,'TIMES inputs DK'!U12)</f>
        <v>3515.7121290042514</v>
      </c>
      <c r="V12" s="311">
        <f>AVERAGE('TIMES inputs DK'!J12,'TIMES inputs DK'!V12)</f>
        <v>5711.2256482634311</v>
      </c>
      <c r="W12" s="311">
        <f>AVERAGE('TIMES inputs DK'!K12,'TIMES inputs DK'!W12)</f>
        <v>4889.4378282921753</v>
      </c>
      <c r="X12" s="311">
        <f>AVERAGE('TIMES inputs DK'!L12,'TIMES inputs DK'!X12)</f>
        <v>6816.2680823745577</v>
      </c>
      <c r="Y12" s="311">
        <f>AVERAGE('TIMES inputs DK'!M12,'TIMES inputs DK'!Y12)</f>
        <v>4307.467386000656</v>
      </c>
      <c r="Z12" s="311">
        <f>AVERAGE('TIMES inputs DK'!N12,'TIMES inputs DK'!Z12)</f>
        <v>5680.5579034481871</v>
      </c>
    </row>
    <row r="13" spans="1:35" ht="15.75" thickBot="1" x14ac:dyDescent="0.3">
      <c r="A13" s="328"/>
      <c r="B13" s="41" t="s">
        <v>69</v>
      </c>
      <c r="C13" s="311">
        <f>AVERAGE('TIMES inputs DK'!C13,'TIMES inputs DK'!O13)</f>
        <v>38.723661479621754</v>
      </c>
      <c r="D13" s="311">
        <f>AVERAGE('TIMES inputs DK'!D13,'TIMES inputs DK'!P13)</f>
        <v>22.493118551164411</v>
      </c>
      <c r="E13" s="311">
        <f>AVERAGE('TIMES inputs DK'!E13,'TIMES inputs DK'!Q13)</f>
        <v>37.388359590145456</v>
      </c>
      <c r="F13" s="311">
        <f>AVERAGE('TIMES inputs DK'!F13,'TIMES inputs DK'!R13)</f>
        <v>20.303222644229553</v>
      </c>
      <c r="G13" s="311">
        <f>AVERAGE('TIMES inputs DK'!G13,'TIMES inputs DK'!S13)</f>
        <v>28.351028951711093</v>
      </c>
      <c r="H13" s="311">
        <f>AVERAGE('TIMES inputs DK'!H13,'TIMES inputs DK'!T13)</f>
        <v>20.2809108465508</v>
      </c>
      <c r="I13" s="311">
        <f>AVERAGE('TIMES inputs DK'!I13,'TIMES inputs DK'!U13)</f>
        <v>39.706832551643814</v>
      </c>
      <c r="J13" s="311">
        <f>AVERAGE('TIMES inputs DK'!J13,'TIMES inputs DK'!V13)</f>
        <v>22.015344916939014</v>
      </c>
      <c r="K13" s="311">
        <f>AVERAGE('TIMES inputs DK'!K13,'TIMES inputs DK'!W13)</f>
        <v>39.696875510601743</v>
      </c>
      <c r="L13" s="311">
        <f>AVERAGE('TIMES inputs DK'!L13,'TIMES inputs DK'!X13)</f>
        <v>25.220797660123758</v>
      </c>
      <c r="M13" s="311">
        <f>AVERAGE('TIMES inputs DK'!M13,'TIMES inputs DK'!Y13)</f>
        <v>35.974843333603424</v>
      </c>
      <c r="N13" s="311">
        <f>AVERAGE('TIMES inputs DK'!N13,'TIMES inputs DK'!Z13)</f>
        <v>20.614691689718079</v>
      </c>
      <c r="O13" s="311">
        <f>AVERAGE('TIMES inputs DK'!C13,'TIMES inputs DK'!O13)</f>
        <v>38.723661479621754</v>
      </c>
      <c r="P13" s="311">
        <f>AVERAGE('TIMES inputs DK'!D13,'TIMES inputs DK'!P13)</f>
        <v>22.493118551164411</v>
      </c>
      <c r="Q13" s="311">
        <f>AVERAGE('TIMES inputs DK'!E13,'TIMES inputs DK'!Q13)</f>
        <v>37.388359590145456</v>
      </c>
      <c r="R13" s="311">
        <f>AVERAGE('TIMES inputs DK'!F13,'TIMES inputs DK'!R13)</f>
        <v>20.303222644229553</v>
      </c>
      <c r="S13" s="311">
        <f>AVERAGE('TIMES inputs DK'!G13,'TIMES inputs DK'!S13)</f>
        <v>28.351028951711093</v>
      </c>
      <c r="T13" s="311">
        <f>AVERAGE('TIMES inputs DK'!H13,'TIMES inputs DK'!T13)</f>
        <v>20.2809108465508</v>
      </c>
      <c r="U13" s="311">
        <f>AVERAGE('TIMES inputs DK'!I13,'TIMES inputs DK'!U13)</f>
        <v>39.706832551643814</v>
      </c>
      <c r="V13" s="311">
        <f>AVERAGE('TIMES inputs DK'!J13,'TIMES inputs DK'!V13)</f>
        <v>22.015344916939014</v>
      </c>
      <c r="W13" s="311">
        <f>AVERAGE('TIMES inputs DK'!K13,'TIMES inputs DK'!W13)</f>
        <v>39.696875510601743</v>
      </c>
      <c r="X13" s="311">
        <f>AVERAGE('TIMES inputs DK'!L13,'TIMES inputs DK'!X13)</f>
        <v>25.220797660123758</v>
      </c>
      <c r="Y13" s="311">
        <f>AVERAGE('TIMES inputs DK'!M13,'TIMES inputs DK'!Y13)</f>
        <v>35.974843333603424</v>
      </c>
      <c r="Z13" s="311">
        <f>AVERAGE('TIMES inputs DK'!N13,'TIMES inputs DK'!Z13)</f>
        <v>20.614691689718079</v>
      </c>
    </row>
    <row r="14" spans="1:35" ht="16.5" thickTop="1" thickBot="1" x14ac:dyDescent="0.3">
      <c r="A14" s="321" t="s">
        <v>71</v>
      </c>
      <c r="B14" s="2" t="s">
        <v>68</v>
      </c>
      <c r="C14" s="310">
        <f>AVERAGE(C63,C78)</f>
        <v>0.45713558121581988</v>
      </c>
      <c r="D14" s="310">
        <f t="shared" ref="D14:Z14" si="2">AVERAGE(D63,D78)</f>
        <v>7.1348052409135651E-2</v>
      </c>
      <c r="E14" s="310">
        <f t="shared" si="2"/>
        <v>0.17940754521322835</v>
      </c>
      <c r="F14" s="310">
        <f t="shared" si="2"/>
        <v>3.6601840932529051E-2</v>
      </c>
      <c r="G14" s="310">
        <f t="shared" si="2"/>
        <v>0.36358487005537787</v>
      </c>
      <c r="H14" s="310">
        <f t="shared" si="2"/>
        <v>6.3259906897733698E-2</v>
      </c>
      <c r="I14" s="310">
        <f t="shared" si="2"/>
        <v>8.8284852518579732E-2</v>
      </c>
      <c r="J14" s="310">
        <f t="shared" si="2"/>
        <v>1.496028225308707E-2</v>
      </c>
      <c r="K14" s="310">
        <f t="shared" si="2"/>
        <v>0.21177202584106694</v>
      </c>
      <c r="L14" s="310">
        <f t="shared" si="2"/>
        <v>3.1205847975818726E-2</v>
      </c>
      <c r="M14" s="310">
        <f t="shared" si="2"/>
        <v>4.2970303153002801E-3</v>
      </c>
      <c r="N14" s="310">
        <f t="shared" si="2"/>
        <v>2.351532820257316E-3</v>
      </c>
      <c r="O14" s="310">
        <f t="shared" si="2"/>
        <v>1.9281216242842616</v>
      </c>
      <c r="P14" s="310">
        <f t="shared" si="2"/>
        <v>0.31716571504301061</v>
      </c>
      <c r="Q14" s="310">
        <f t="shared" si="2"/>
        <v>0.72125122232891914</v>
      </c>
      <c r="R14" s="310">
        <f t="shared" si="2"/>
        <v>0.16158570716198012</v>
      </c>
      <c r="S14" s="310">
        <f t="shared" si="2"/>
        <v>1.3624276746823627</v>
      </c>
      <c r="T14" s="310">
        <f t="shared" si="2"/>
        <v>0.15492982322057403</v>
      </c>
      <c r="U14" s="310">
        <f t="shared" si="2"/>
        <v>0.25379525905537503</v>
      </c>
      <c r="V14" s="310">
        <f t="shared" si="2"/>
        <v>2.6921392654425405E-2</v>
      </c>
      <c r="W14" s="310">
        <f t="shared" si="2"/>
        <v>1.0056549418812395</v>
      </c>
      <c r="X14" s="310">
        <f t="shared" si="2"/>
        <v>0.12801912442377922</v>
      </c>
      <c r="Y14" s="310">
        <f t="shared" si="2"/>
        <v>2.766272694412631E-2</v>
      </c>
      <c r="Z14" s="310">
        <f t="shared" si="2"/>
        <v>5.4324097105582364E-3</v>
      </c>
      <c r="AD14" s="322" t="s">
        <v>72</v>
      </c>
      <c r="AE14" s="323"/>
      <c r="AF14" s="323"/>
      <c r="AG14" s="323"/>
      <c r="AH14" s="323"/>
      <c r="AI14" s="324"/>
    </row>
    <row r="15" spans="1:35" ht="15.75" thickTop="1" x14ac:dyDescent="0.25">
      <c r="A15" s="321"/>
      <c r="B15" s="151" t="s">
        <v>75</v>
      </c>
      <c r="C15" s="311">
        <f>AVERAGE('TIMES inputs DK'!C15,'TIMES inputs DK'!O15)</f>
        <v>6815.4500435753998</v>
      </c>
      <c r="D15" s="311">
        <f>AVERAGE('TIMES inputs DK'!D15,'TIMES inputs DK'!P15)</f>
        <v>17813.924956293507</v>
      </c>
      <c r="E15" s="311">
        <f>AVERAGE('TIMES inputs DK'!E15,'TIMES inputs DK'!Q15)</f>
        <v>5758.2369404777437</v>
      </c>
      <c r="F15" s="311">
        <f>AVERAGE('TIMES inputs DK'!F15,'TIMES inputs DK'!R15)</f>
        <v>15816.334082408701</v>
      </c>
      <c r="G15" s="311">
        <f>AVERAGE('TIMES inputs DK'!G15,'TIMES inputs DK'!S15)</f>
        <v>6822.5581617466487</v>
      </c>
      <c r="H15" s="311">
        <f>AVERAGE('TIMES inputs DK'!H15,'TIMES inputs DK'!T15)</f>
        <v>15550.675540834949</v>
      </c>
      <c r="I15" s="311">
        <f>AVERAGE('TIMES inputs DK'!I15,'TIMES inputs DK'!U15)</f>
        <v>5650.5512254664491</v>
      </c>
      <c r="J15" s="311">
        <f>AVERAGE('TIMES inputs DK'!J15,'TIMES inputs DK'!V15)</f>
        <v>19802.757241336734</v>
      </c>
      <c r="K15" s="311">
        <f>AVERAGE('TIMES inputs DK'!K15,'TIMES inputs DK'!W15)</f>
        <v>6670.2137172819312</v>
      </c>
      <c r="L15" s="311">
        <f>AVERAGE('TIMES inputs DK'!L15,'TIMES inputs DK'!X15)</f>
        <v>18674.357004376659</v>
      </c>
      <c r="M15" s="311">
        <f>AVERAGE('TIMES inputs DK'!M15,'TIMES inputs DK'!Y15)</f>
        <v>5913.2576032016459</v>
      </c>
      <c r="N15" s="311">
        <f>AVERAGE('TIMES inputs DK'!N15,'TIMES inputs DK'!Z15)</f>
        <v>16312.087304108381</v>
      </c>
      <c r="O15" s="311">
        <f>AVERAGE('TIMES inputs DK'!C15,'TIMES inputs DK'!O15)</f>
        <v>6815.4500435753998</v>
      </c>
      <c r="P15" s="311">
        <f>AVERAGE('TIMES inputs DK'!D15,'TIMES inputs DK'!P15)</f>
        <v>17813.924956293507</v>
      </c>
      <c r="Q15" s="311">
        <f>AVERAGE('TIMES inputs DK'!E15,'TIMES inputs DK'!Q15)</f>
        <v>5758.2369404777437</v>
      </c>
      <c r="R15" s="311">
        <f>AVERAGE('TIMES inputs DK'!F15,'TIMES inputs DK'!R15)</f>
        <v>15816.334082408701</v>
      </c>
      <c r="S15" s="311">
        <f>AVERAGE('TIMES inputs DK'!G15,'TIMES inputs DK'!S15)</f>
        <v>6822.5581617466487</v>
      </c>
      <c r="T15" s="311">
        <f>AVERAGE('TIMES inputs DK'!H15,'TIMES inputs DK'!T15)</f>
        <v>15550.675540834949</v>
      </c>
      <c r="U15" s="311">
        <f>AVERAGE('TIMES inputs DK'!I15,'TIMES inputs DK'!U15)</f>
        <v>5650.5512254664491</v>
      </c>
      <c r="V15" s="311">
        <f>AVERAGE('TIMES inputs DK'!J15,'TIMES inputs DK'!V15)</f>
        <v>19802.757241336734</v>
      </c>
      <c r="W15" s="311">
        <f>AVERAGE('TIMES inputs DK'!K15,'TIMES inputs DK'!W15)</f>
        <v>6670.2137172819312</v>
      </c>
      <c r="X15" s="311">
        <f>AVERAGE('TIMES inputs DK'!L15,'TIMES inputs DK'!X15)</f>
        <v>18674.357004376659</v>
      </c>
      <c r="Y15" s="311">
        <f>AVERAGE('TIMES inputs DK'!M15,'TIMES inputs DK'!Y15)</f>
        <v>5913.2576032016459</v>
      </c>
      <c r="Z15" s="311">
        <f>AVERAGE('TIMES inputs DK'!N15,'TIMES inputs DK'!Z15)</f>
        <v>16312.087304108381</v>
      </c>
      <c r="AD15" s="19"/>
      <c r="AE15" s="20"/>
      <c r="AF15" s="325" t="s">
        <v>98</v>
      </c>
      <c r="AG15" s="326"/>
      <c r="AH15" s="162" t="s">
        <v>99</v>
      </c>
      <c r="AI15" s="22"/>
    </row>
    <row r="16" spans="1:35" ht="15.75" thickBot="1" x14ac:dyDescent="0.3">
      <c r="A16" s="332"/>
      <c r="B16" s="41" t="s">
        <v>69</v>
      </c>
      <c r="C16" s="311">
        <f>AVERAGE('TIMES inputs DK'!C16,'TIMES inputs DK'!O16)</f>
        <v>28.274679457892496</v>
      </c>
      <c r="D16" s="311">
        <f>AVERAGE('TIMES inputs DK'!D16,'TIMES inputs DK'!P16)</f>
        <v>39.204663508262563</v>
      </c>
      <c r="E16" s="311">
        <f>AVERAGE('TIMES inputs DK'!E16,'TIMES inputs DK'!Q16)</f>
        <v>22.017761380021216</v>
      </c>
      <c r="F16" s="311">
        <f>AVERAGE('TIMES inputs DK'!F16,'TIMES inputs DK'!R16)</f>
        <v>37.249859690214947</v>
      </c>
      <c r="G16" s="311">
        <f>AVERAGE('TIMES inputs DK'!G16,'TIMES inputs DK'!S16)</f>
        <v>28.720120859096255</v>
      </c>
      <c r="H16" s="311">
        <f>AVERAGE('TIMES inputs DK'!H16,'TIMES inputs DK'!T16)</f>
        <v>37.381382964940997</v>
      </c>
      <c r="I16" s="311">
        <f>AVERAGE('TIMES inputs DK'!I16,'TIMES inputs DK'!U16)</f>
        <v>24.255023243047436</v>
      </c>
      <c r="J16" s="311">
        <f>AVERAGE('TIMES inputs DK'!J16,'TIMES inputs DK'!V16)</f>
        <v>39.535509139157291</v>
      </c>
      <c r="K16" s="311">
        <f>AVERAGE('TIMES inputs DK'!K16,'TIMES inputs DK'!W16)</f>
        <v>27.150844129249052</v>
      </c>
      <c r="L16" s="311">
        <f>AVERAGE('TIMES inputs DK'!L16,'TIMES inputs DK'!X16)</f>
        <v>39.560589987318281</v>
      </c>
      <c r="M16" s="311">
        <f>AVERAGE('TIMES inputs DK'!M16,'TIMES inputs DK'!Y16)</f>
        <v>22.556527922468259</v>
      </c>
      <c r="N16" s="311">
        <f>AVERAGE('TIMES inputs DK'!N16,'TIMES inputs DK'!Z16)</f>
        <v>36.890184230563008</v>
      </c>
      <c r="O16" s="311">
        <f>AVERAGE('TIMES inputs DK'!C16,'TIMES inputs DK'!O16)</f>
        <v>28.274679457892496</v>
      </c>
      <c r="P16" s="311">
        <f>AVERAGE('TIMES inputs DK'!D16,'TIMES inputs DK'!P16)</f>
        <v>39.204663508262563</v>
      </c>
      <c r="Q16" s="311">
        <f>AVERAGE('TIMES inputs DK'!E16,'TIMES inputs DK'!Q16)</f>
        <v>22.017761380021216</v>
      </c>
      <c r="R16" s="311">
        <f>AVERAGE('TIMES inputs DK'!F16,'TIMES inputs DK'!R16)</f>
        <v>37.249859690214947</v>
      </c>
      <c r="S16" s="311">
        <f>AVERAGE('TIMES inputs DK'!G16,'TIMES inputs DK'!S16)</f>
        <v>28.720120859096255</v>
      </c>
      <c r="T16" s="311">
        <f>AVERAGE('TIMES inputs DK'!H16,'TIMES inputs DK'!T16)</f>
        <v>37.381382964940997</v>
      </c>
      <c r="U16" s="311">
        <f>AVERAGE('TIMES inputs DK'!I16,'TIMES inputs DK'!U16)</f>
        <v>24.255023243047436</v>
      </c>
      <c r="V16" s="311">
        <f>AVERAGE('TIMES inputs DK'!J16,'TIMES inputs DK'!V16)</f>
        <v>39.535509139157291</v>
      </c>
      <c r="W16" s="311">
        <f>AVERAGE('TIMES inputs DK'!K16,'TIMES inputs DK'!W16)</f>
        <v>27.150844129249052</v>
      </c>
      <c r="X16" s="311">
        <f>AVERAGE('TIMES inputs DK'!L16,'TIMES inputs DK'!X16)</f>
        <v>39.560589987318281</v>
      </c>
      <c r="Y16" s="311">
        <f>AVERAGE('TIMES inputs DK'!M16,'TIMES inputs DK'!Y16)</f>
        <v>22.556527922468259</v>
      </c>
      <c r="Z16" s="311">
        <f>AVERAGE('TIMES inputs DK'!N16,'TIMES inputs DK'!Z16)</f>
        <v>36.890184230563008</v>
      </c>
      <c r="AD16" s="23"/>
      <c r="AE16" s="6"/>
      <c r="AF16" s="3" t="s">
        <v>178</v>
      </c>
      <c r="AG16" s="3" t="s">
        <v>179</v>
      </c>
      <c r="AH16" s="3" t="s">
        <v>178</v>
      </c>
      <c r="AI16" s="24" t="s">
        <v>179</v>
      </c>
    </row>
    <row r="17" spans="1:35" ht="15.75" thickTop="1" x14ac:dyDescent="0.2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329" t="s">
        <v>2</v>
      </c>
      <c r="AE17" s="25" t="s">
        <v>3</v>
      </c>
      <c r="AF17" s="26"/>
      <c r="AG17" s="26"/>
      <c r="AH17" s="26"/>
      <c r="AI17" s="27"/>
    </row>
    <row r="18" spans="1:35" ht="15.75" thickBot="1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330"/>
      <c r="AE18" s="25" t="s">
        <v>4</v>
      </c>
      <c r="AF18" s="26"/>
      <c r="AG18" s="26"/>
      <c r="AH18" s="26"/>
      <c r="AI18" s="27"/>
    </row>
    <row r="19" spans="1:35" ht="17.25" thickTop="1" thickBot="1" x14ac:dyDescent="0.3">
      <c r="C19" s="338" t="s">
        <v>73</v>
      </c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40"/>
      <c r="AA19" s="6"/>
      <c r="AD19" s="331"/>
      <c r="AE19" s="25" t="s">
        <v>0</v>
      </c>
      <c r="AF19" s="26"/>
      <c r="AG19" s="26"/>
      <c r="AH19" s="26"/>
      <c r="AI19" s="27"/>
    </row>
    <row r="20" spans="1:35" ht="16.5" thickTop="1" thickBot="1" x14ac:dyDescent="0.3">
      <c r="C20" s="353" t="s">
        <v>98</v>
      </c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6" t="s">
        <v>99</v>
      </c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7"/>
      <c r="AD20" s="329" t="s">
        <v>1</v>
      </c>
      <c r="AE20" s="25" t="s">
        <v>3</v>
      </c>
      <c r="AF20" s="26"/>
      <c r="AG20" s="39"/>
      <c r="AH20" s="26"/>
      <c r="AI20" s="40"/>
    </row>
    <row r="21" spans="1:35" x14ac:dyDescent="0.25">
      <c r="C21" s="345" t="s">
        <v>58</v>
      </c>
      <c r="D21" s="346"/>
      <c r="E21" s="346"/>
      <c r="F21" s="346"/>
      <c r="G21" s="347" t="s">
        <v>59</v>
      </c>
      <c r="H21" s="346"/>
      <c r="I21" s="346"/>
      <c r="J21" s="348"/>
      <c r="K21" s="346" t="s">
        <v>60</v>
      </c>
      <c r="L21" s="346"/>
      <c r="M21" s="346"/>
      <c r="N21" s="346"/>
      <c r="O21" s="351" t="s">
        <v>58</v>
      </c>
      <c r="P21" s="346"/>
      <c r="Q21" s="346"/>
      <c r="R21" s="346"/>
      <c r="S21" s="347" t="s">
        <v>59</v>
      </c>
      <c r="T21" s="346"/>
      <c r="U21" s="346"/>
      <c r="V21" s="348"/>
      <c r="W21" s="346" t="s">
        <v>60</v>
      </c>
      <c r="X21" s="346"/>
      <c r="Y21" s="346"/>
      <c r="Z21" s="352"/>
      <c r="AD21" s="330"/>
      <c r="AE21" s="25" t="s">
        <v>4</v>
      </c>
      <c r="AF21" s="26"/>
      <c r="AG21" s="39"/>
      <c r="AH21" s="26"/>
      <c r="AI21" s="40"/>
    </row>
    <row r="22" spans="1:35" ht="15.75" thickBot="1" x14ac:dyDescent="0.3">
      <c r="C22" s="349" t="s">
        <v>63</v>
      </c>
      <c r="D22" s="335"/>
      <c r="E22" s="335" t="s">
        <v>64</v>
      </c>
      <c r="F22" s="335"/>
      <c r="G22" s="336" t="s">
        <v>63</v>
      </c>
      <c r="H22" s="335"/>
      <c r="I22" s="335" t="s">
        <v>64</v>
      </c>
      <c r="J22" s="337"/>
      <c r="K22" s="335" t="s">
        <v>63</v>
      </c>
      <c r="L22" s="335"/>
      <c r="M22" s="335" t="s">
        <v>64</v>
      </c>
      <c r="N22" s="335"/>
      <c r="O22" s="334" t="s">
        <v>63</v>
      </c>
      <c r="P22" s="335"/>
      <c r="Q22" s="335" t="s">
        <v>64</v>
      </c>
      <c r="R22" s="335"/>
      <c r="S22" s="336" t="s">
        <v>63</v>
      </c>
      <c r="T22" s="335"/>
      <c r="U22" s="335" t="s">
        <v>64</v>
      </c>
      <c r="V22" s="337"/>
      <c r="W22" s="335" t="s">
        <v>63</v>
      </c>
      <c r="X22" s="335"/>
      <c r="Y22" s="335" t="s">
        <v>64</v>
      </c>
      <c r="Z22" s="350"/>
      <c r="AD22" s="333"/>
      <c r="AE22" s="57" t="s">
        <v>0</v>
      </c>
      <c r="AF22" s="58"/>
      <c r="AG22" s="59"/>
      <c r="AH22" s="58"/>
      <c r="AI22" s="60"/>
    </row>
    <row r="23" spans="1:35" ht="16.5" thickTop="1" thickBot="1" x14ac:dyDescent="0.3">
      <c r="C23" s="28" t="s">
        <v>180</v>
      </c>
      <c r="D23" s="1" t="s">
        <v>181</v>
      </c>
      <c r="E23" s="1" t="s">
        <v>180</v>
      </c>
      <c r="F23" s="1" t="s">
        <v>181</v>
      </c>
      <c r="G23" s="77" t="s">
        <v>180</v>
      </c>
      <c r="H23" s="1" t="s">
        <v>181</v>
      </c>
      <c r="I23" s="1" t="s">
        <v>180</v>
      </c>
      <c r="J23" s="29" t="s">
        <v>181</v>
      </c>
      <c r="K23" s="1" t="s">
        <v>180</v>
      </c>
      <c r="L23" s="1" t="s">
        <v>181</v>
      </c>
      <c r="M23" s="1" t="s">
        <v>180</v>
      </c>
      <c r="N23" s="1" t="s">
        <v>181</v>
      </c>
      <c r="O23" s="78" t="s">
        <v>180</v>
      </c>
      <c r="P23" s="1" t="s">
        <v>181</v>
      </c>
      <c r="Q23" s="1" t="s">
        <v>180</v>
      </c>
      <c r="R23" s="1" t="s">
        <v>181</v>
      </c>
      <c r="S23" s="77" t="s">
        <v>180</v>
      </c>
      <c r="T23" s="1" t="s">
        <v>181</v>
      </c>
      <c r="U23" s="1" t="s">
        <v>180</v>
      </c>
      <c r="V23" s="29" t="s">
        <v>181</v>
      </c>
      <c r="W23" s="6" t="s">
        <v>180</v>
      </c>
      <c r="X23" s="6" t="s">
        <v>181</v>
      </c>
      <c r="Y23" s="6" t="s">
        <v>180</v>
      </c>
      <c r="Z23" s="30" t="s">
        <v>181</v>
      </c>
    </row>
    <row r="24" spans="1:35" ht="16.5" thickTop="1" thickBot="1" x14ac:dyDescent="0.3">
      <c r="A24" s="320" t="s">
        <v>67</v>
      </c>
      <c r="B24" s="31" t="s">
        <v>68</v>
      </c>
      <c r="C24" s="32"/>
      <c r="D24" s="33"/>
      <c r="E24" s="33"/>
      <c r="F24" s="34"/>
      <c r="G24" s="35"/>
      <c r="H24" s="33"/>
      <c r="I24" s="33"/>
      <c r="J24" s="36"/>
      <c r="K24" s="35"/>
      <c r="L24" s="33"/>
      <c r="M24" s="33"/>
      <c r="N24" s="37"/>
      <c r="O24" s="33"/>
      <c r="P24" s="33"/>
      <c r="Q24" s="33"/>
      <c r="R24" s="33"/>
      <c r="S24" s="35"/>
      <c r="T24" s="33"/>
      <c r="U24" s="33"/>
      <c r="V24" s="36"/>
      <c r="W24" s="33"/>
      <c r="X24" s="33"/>
      <c r="Y24" s="33"/>
      <c r="Z24" s="38"/>
    </row>
    <row r="25" spans="1:35" ht="16.5" thickTop="1" thickBot="1" x14ac:dyDescent="0.3">
      <c r="A25" s="321"/>
      <c r="B25" s="151" t="s">
        <v>75</v>
      </c>
      <c r="C25" s="152"/>
      <c r="D25" s="110"/>
      <c r="E25" s="110"/>
      <c r="F25" s="111"/>
      <c r="G25" s="112"/>
      <c r="H25" s="110"/>
      <c r="I25" s="110"/>
      <c r="J25" s="113"/>
      <c r="K25" s="112"/>
      <c r="L25" s="110"/>
      <c r="M25" s="110"/>
      <c r="N25" s="114"/>
      <c r="O25" s="110"/>
      <c r="P25" s="110"/>
      <c r="Q25" s="110"/>
      <c r="R25" s="110"/>
      <c r="S25" s="112"/>
      <c r="T25" s="110"/>
      <c r="U25" s="110"/>
      <c r="V25" s="113"/>
      <c r="W25" s="110"/>
      <c r="X25" s="110"/>
      <c r="Y25" s="110"/>
      <c r="Z25" s="115"/>
      <c r="AD25" s="322" t="s">
        <v>74</v>
      </c>
      <c r="AE25" s="323"/>
      <c r="AF25" s="323"/>
      <c r="AG25" s="323"/>
      <c r="AH25" s="323"/>
      <c r="AI25" s="324"/>
    </row>
    <row r="26" spans="1:35" ht="16.5" thickTop="1" thickBot="1" x14ac:dyDescent="0.3">
      <c r="A26" s="321"/>
      <c r="B26" s="41" t="s">
        <v>69</v>
      </c>
      <c r="C26" s="42"/>
      <c r="D26" s="43"/>
      <c r="E26" s="43"/>
      <c r="F26" s="44"/>
      <c r="G26" s="45"/>
      <c r="H26" s="43"/>
      <c r="I26" s="43"/>
      <c r="J26" s="46"/>
      <c r="K26" s="45"/>
      <c r="L26" s="43"/>
      <c r="M26" s="43"/>
      <c r="N26" s="47"/>
      <c r="O26" s="43"/>
      <c r="P26" s="43"/>
      <c r="Q26" s="43"/>
      <c r="R26" s="43"/>
      <c r="S26" s="45"/>
      <c r="T26" s="43"/>
      <c r="U26" s="43"/>
      <c r="V26" s="46"/>
      <c r="W26" s="43"/>
      <c r="X26" s="43"/>
      <c r="Y26" s="43"/>
      <c r="Z26" s="48"/>
      <c r="AD26" s="19"/>
      <c r="AE26" s="20"/>
      <c r="AF26" s="325" t="s">
        <v>98</v>
      </c>
      <c r="AG26" s="326"/>
      <c r="AH26" s="162" t="s">
        <v>99</v>
      </c>
      <c r="AI26" s="22"/>
    </row>
    <row r="27" spans="1:35" ht="15.75" thickTop="1" x14ac:dyDescent="0.25">
      <c r="A27" s="327" t="s">
        <v>70</v>
      </c>
      <c r="B27" s="49" t="s">
        <v>68</v>
      </c>
      <c r="C27" s="50"/>
      <c r="D27" s="51"/>
      <c r="E27" s="51"/>
      <c r="F27" s="52"/>
      <c r="G27" s="53"/>
      <c r="H27" s="51"/>
      <c r="I27" s="51"/>
      <c r="J27" s="54"/>
      <c r="K27" s="53"/>
      <c r="L27" s="51"/>
      <c r="M27" s="51"/>
      <c r="N27" s="55"/>
      <c r="O27" s="51"/>
      <c r="P27" s="51"/>
      <c r="Q27" s="51"/>
      <c r="R27" s="51"/>
      <c r="S27" s="53"/>
      <c r="T27" s="51"/>
      <c r="U27" s="51"/>
      <c r="V27" s="54"/>
      <c r="W27" s="51"/>
      <c r="X27" s="51"/>
      <c r="Y27" s="51"/>
      <c r="Z27" s="56"/>
      <c r="AD27" s="23"/>
      <c r="AE27" s="6"/>
      <c r="AF27" s="3" t="s">
        <v>178</v>
      </c>
      <c r="AG27" s="3" t="s">
        <v>179</v>
      </c>
      <c r="AH27" s="3" t="s">
        <v>178</v>
      </c>
      <c r="AI27" s="24" t="s">
        <v>179</v>
      </c>
    </row>
    <row r="28" spans="1:35" x14ac:dyDescent="0.25">
      <c r="A28" s="321"/>
      <c r="B28" s="151" t="s">
        <v>75</v>
      </c>
      <c r="C28" s="152"/>
      <c r="D28" s="110"/>
      <c r="E28" s="110"/>
      <c r="F28" s="111"/>
      <c r="G28" s="112"/>
      <c r="H28" s="110"/>
      <c r="I28" s="110"/>
      <c r="J28" s="113"/>
      <c r="K28" s="112"/>
      <c r="L28" s="110"/>
      <c r="M28" s="110"/>
      <c r="N28" s="114"/>
      <c r="O28" s="110"/>
      <c r="P28" s="110"/>
      <c r="Q28" s="110"/>
      <c r="R28" s="110"/>
      <c r="S28" s="112"/>
      <c r="T28" s="110"/>
      <c r="U28" s="110"/>
      <c r="V28" s="113"/>
      <c r="W28" s="110"/>
      <c r="X28" s="110"/>
      <c r="Y28" s="110"/>
      <c r="Z28" s="115"/>
      <c r="AD28" s="329" t="s">
        <v>2</v>
      </c>
      <c r="AE28" s="25" t="s">
        <v>3</v>
      </c>
      <c r="AF28" s="79"/>
      <c r="AG28" s="79"/>
      <c r="AH28" s="79"/>
      <c r="AI28" s="80"/>
    </row>
    <row r="29" spans="1:35" ht="15.75" thickBot="1" x14ac:dyDescent="0.3">
      <c r="A29" s="328"/>
      <c r="B29" s="41" t="s">
        <v>69</v>
      </c>
      <c r="C29" s="61"/>
      <c r="D29" s="62"/>
      <c r="E29" s="62"/>
      <c r="F29" s="63"/>
      <c r="G29" s="64"/>
      <c r="H29" s="62"/>
      <c r="I29" s="62"/>
      <c r="J29" s="65"/>
      <c r="K29" s="64"/>
      <c r="L29" s="62"/>
      <c r="M29" s="62"/>
      <c r="N29" s="66"/>
      <c r="O29" s="62"/>
      <c r="P29" s="62"/>
      <c r="Q29" s="62"/>
      <c r="R29" s="62"/>
      <c r="S29" s="64"/>
      <c r="T29" s="62"/>
      <c r="U29" s="62"/>
      <c r="V29" s="65"/>
      <c r="W29" s="62"/>
      <c r="X29" s="62"/>
      <c r="Y29" s="62"/>
      <c r="Z29" s="67"/>
      <c r="AD29" s="330"/>
      <c r="AE29" s="25" t="s">
        <v>4</v>
      </c>
      <c r="AF29" s="79"/>
      <c r="AG29" s="79"/>
      <c r="AH29" s="79"/>
      <c r="AI29" s="80"/>
    </row>
    <row r="30" spans="1:35" x14ac:dyDescent="0.25">
      <c r="A30" s="321" t="s">
        <v>71</v>
      </c>
      <c r="B30" s="2" t="s">
        <v>68</v>
      </c>
      <c r="C30" s="42"/>
      <c r="D30" s="43"/>
      <c r="E30" s="43"/>
      <c r="F30" s="44"/>
      <c r="G30" s="45"/>
      <c r="H30" s="43"/>
      <c r="I30" s="43"/>
      <c r="J30" s="46"/>
      <c r="K30" s="45"/>
      <c r="L30" s="43"/>
      <c r="M30" s="43"/>
      <c r="N30" s="47"/>
      <c r="O30" s="43"/>
      <c r="P30" s="43"/>
      <c r="Q30" s="43"/>
      <c r="R30" s="43"/>
      <c r="S30" s="45"/>
      <c r="T30" s="43"/>
      <c r="U30" s="43"/>
      <c r="V30" s="46"/>
      <c r="W30" s="43"/>
      <c r="X30" s="43"/>
      <c r="Y30" s="43"/>
      <c r="Z30" s="48"/>
      <c r="AD30" s="331"/>
      <c r="AE30" s="25" t="s">
        <v>0</v>
      </c>
      <c r="AF30" s="79"/>
      <c r="AG30" s="79"/>
      <c r="AH30" s="79"/>
      <c r="AI30" s="80"/>
    </row>
    <row r="31" spans="1:35" x14ac:dyDescent="0.25">
      <c r="A31" s="321"/>
      <c r="B31" s="151" t="s">
        <v>75</v>
      </c>
      <c r="C31" s="152"/>
      <c r="D31" s="110"/>
      <c r="E31" s="110"/>
      <c r="F31" s="111"/>
      <c r="G31" s="112"/>
      <c r="H31" s="110"/>
      <c r="I31" s="110"/>
      <c r="J31" s="113"/>
      <c r="K31" s="112"/>
      <c r="L31" s="110"/>
      <c r="M31" s="110"/>
      <c r="N31" s="114"/>
      <c r="O31" s="110"/>
      <c r="P31" s="110"/>
      <c r="Q31" s="110"/>
      <c r="R31" s="110"/>
      <c r="S31" s="112"/>
      <c r="T31" s="110"/>
      <c r="U31" s="110"/>
      <c r="V31" s="113"/>
      <c r="W31" s="110"/>
      <c r="X31" s="110"/>
      <c r="Y31" s="110"/>
      <c r="Z31" s="115"/>
      <c r="AD31" s="329" t="s">
        <v>1</v>
      </c>
      <c r="AE31" s="25" t="s">
        <v>3</v>
      </c>
      <c r="AF31" s="79"/>
      <c r="AG31" s="81"/>
      <c r="AH31" s="79"/>
      <c r="AI31" s="82"/>
    </row>
    <row r="32" spans="1:35" ht="15.75" thickBot="1" x14ac:dyDescent="0.3">
      <c r="A32" s="332"/>
      <c r="B32" s="41" t="s">
        <v>69</v>
      </c>
      <c r="C32" s="68"/>
      <c r="D32" s="69"/>
      <c r="E32" s="69"/>
      <c r="F32" s="70"/>
      <c r="G32" s="71"/>
      <c r="H32" s="69"/>
      <c r="I32" s="69"/>
      <c r="J32" s="72"/>
      <c r="K32" s="71"/>
      <c r="L32" s="69"/>
      <c r="M32" s="69"/>
      <c r="N32" s="73"/>
      <c r="O32" s="69"/>
      <c r="P32" s="69"/>
      <c r="Q32" s="69"/>
      <c r="R32" s="69"/>
      <c r="S32" s="71"/>
      <c r="T32" s="69"/>
      <c r="U32" s="69"/>
      <c r="V32" s="72"/>
      <c r="W32" s="69"/>
      <c r="X32" s="69"/>
      <c r="Y32" s="69"/>
      <c r="Z32" s="74"/>
      <c r="AD32" s="330"/>
      <c r="AE32" s="25" t="s">
        <v>4</v>
      </c>
      <c r="AF32" s="79"/>
      <c r="AG32" s="81"/>
      <c r="AH32" s="79"/>
      <c r="AI32" s="82"/>
    </row>
    <row r="33" spans="2:35" ht="16.5" thickTop="1" thickBot="1" x14ac:dyDescent="0.3">
      <c r="AD33" s="333"/>
      <c r="AE33" s="57" t="s">
        <v>0</v>
      </c>
      <c r="AF33" s="83"/>
      <c r="AG33" s="84"/>
      <c r="AH33" s="83"/>
      <c r="AI33" s="85"/>
    </row>
    <row r="34" spans="2:35" ht="15.75" thickTop="1" x14ac:dyDescent="0.25">
      <c r="C34" s="116"/>
      <c r="D34" s="116"/>
      <c r="E34" s="116"/>
      <c r="F34" s="116"/>
      <c r="G34" s="116"/>
      <c r="H34" s="116"/>
      <c r="I34" s="116"/>
    </row>
    <row r="35" spans="2:35" x14ac:dyDescent="0.25">
      <c r="C35" s="116"/>
      <c r="D35" s="116"/>
      <c r="E35" s="116"/>
      <c r="F35" s="117"/>
      <c r="G35" s="116"/>
      <c r="H35" s="116"/>
      <c r="I35" s="116"/>
    </row>
    <row r="36" spans="2:35" x14ac:dyDescent="0.25">
      <c r="C36" s="116"/>
      <c r="D36" s="116"/>
      <c r="E36" s="116"/>
      <c r="F36" s="116"/>
      <c r="G36" s="116"/>
      <c r="H36" s="116"/>
      <c r="I36" s="116"/>
    </row>
    <row r="37" spans="2:35" x14ac:dyDescent="0.25">
      <c r="C37" s="119"/>
      <c r="D37" s="116"/>
      <c r="E37" s="116"/>
      <c r="F37" s="117"/>
      <c r="G37" s="116"/>
      <c r="H37" s="116"/>
      <c r="I37" s="116"/>
    </row>
    <row r="38" spans="2:35" ht="23.25" x14ac:dyDescent="0.35">
      <c r="C38" s="163"/>
      <c r="D38" s="116"/>
      <c r="E38" s="116"/>
      <c r="F38" s="116"/>
      <c r="G38" s="116"/>
      <c r="H38" s="116"/>
      <c r="I38" s="116"/>
    </row>
    <row r="39" spans="2:35" ht="15.75" thickBot="1" x14ac:dyDescent="0.3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2:35" ht="16.5" thickTop="1" thickBot="1" x14ac:dyDescent="0.3">
      <c r="C40" s="278" t="s">
        <v>98</v>
      </c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80" t="s">
        <v>99</v>
      </c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81"/>
    </row>
    <row r="41" spans="2:35" x14ac:dyDescent="0.25">
      <c r="C41" s="270" t="s">
        <v>58</v>
      </c>
      <c r="D41" s="271"/>
      <c r="E41" s="271"/>
      <c r="F41" s="271"/>
      <c r="G41" s="272" t="s">
        <v>59</v>
      </c>
      <c r="H41" s="271"/>
      <c r="I41" s="271"/>
      <c r="J41" s="273"/>
      <c r="K41" s="271" t="s">
        <v>60</v>
      </c>
      <c r="L41" s="271"/>
      <c r="M41" s="271"/>
      <c r="N41" s="271"/>
      <c r="O41" s="276" t="s">
        <v>58</v>
      </c>
      <c r="P41" s="271"/>
      <c r="Q41" s="271"/>
      <c r="R41" s="271"/>
      <c r="S41" s="272" t="s">
        <v>59</v>
      </c>
      <c r="T41" s="271"/>
      <c r="U41" s="271"/>
      <c r="V41" s="273"/>
      <c r="W41" s="271" t="s">
        <v>60</v>
      </c>
      <c r="X41" s="271"/>
      <c r="Y41" s="271"/>
      <c r="Z41" s="277"/>
    </row>
    <row r="42" spans="2:35" x14ac:dyDescent="0.25">
      <c r="C42" s="274" t="s">
        <v>63</v>
      </c>
      <c r="D42" s="267"/>
      <c r="E42" s="267" t="s">
        <v>64</v>
      </c>
      <c r="F42" s="267"/>
      <c r="G42" s="268" t="s">
        <v>63</v>
      </c>
      <c r="H42" s="267"/>
      <c r="I42" s="267" t="s">
        <v>64</v>
      </c>
      <c r="J42" s="269"/>
      <c r="K42" s="267" t="s">
        <v>63</v>
      </c>
      <c r="L42" s="267"/>
      <c r="M42" s="267" t="s">
        <v>64</v>
      </c>
      <c r="N42" s="267"/>
      <c r="O42" s="266" t="s">
        <v>63</v>
      </c>
      <c r="P42" s="267"/>
      <c r="Q42" s="267" t="s">
        <v>64</v>
      </c>
      <c r="R42" s="267"/>
      <c r="S42" s="268" t="s">
        <v>63</v>
      </c>
      <c r="T42" s="267"/>
      <c r="U42" s="267" t="s">
        <v>64</v>
      </c>
      <c r="V42" s="269"/>
      <c r="W42" s="267" t="s">
        <v>63</v>
      </c>
      <c r="X42" s="267"/>
      <c r="Y42" s="267" t="s">
        <v>64</v>
      </c>
      <c r="Z42" s="275"/>
    </row>
    <row r="43" spans="2:35" ht="15.75" thickBot="1" x14ac:dyDescent="0.3">
      <c r="C43" s="28" t="s">
        <v>180</v>
      </c>
      <c r="D43" s="1" t="s">
        <v>181</v>
      </c>
      <c r="E43" s="1" t="s">
        <v>180</v>
      </c>
      <c r="F43" s="1" t="s">
        <v>181</v>
      </c>
      <c r="G43" s="77" t="s">
        <v>180</v>
      </c>
      <c r="H43" s="1" t="s">
        <v>181</v>
      </c>
      <c r="I43" s="1" t="s">
        <v>180</v>
      </c>
      <c r="J43" s="29" t="s">
        <v>181</v>
      </c>
      <c r="K43" s="1" t="s">
        <v>180</v>
      </c>
      <c r="L43" s="1" t="s">
        <v>181</v>
      </c>
      <c r="M43" s="1" t="s">
        <v>180</v>
      </c>
      <c r="N43" s="1" t="s">
        <v>181</v>
      </c>
      <c r="O43" s="78" t="s">
        <v>180</v>
      </c>
      <c r="P43" s="1" t="s">
        <v>181</v>
      </c>
      <c r="Q43" s="1" t="s">
        <v>180</v>
      </c>
      <c r="R43" s="1" t="s">
        <v>181</v>
      </c>
      <c r="S43" s="77" t="s">
        <v>180</v>
      </c>
      <c r="T43" s="1" t="s">
        <v>181</v>
      </c>
      <c r="U43" s="1" t="s">
        <v>180</v>
      </c>
      <c r="V43" s="29" t="s">
        <v>181</v>
      </c>
      <c r="W43" s="6" t="s">
        <v>180</v>
      </c>
      <c r="X43" s="6" t="s">
        <v>181</v>
      </c>
      <c r="Y43" s="6" t="s">
        <v>180</v>
      </c>
      <c r="Z43" s="30" t="s">
        <v>181</v>
      </c>
    </row>
    <row r="44" spans="2:35" ht="15.75" thickTop="1" x14ac:dyDescent="0.25">
      <c r="B44" s="108" t="s">
        <v>230</v>
      </c>
      <c r="C44" s="6">
        <f>'Scaling factors for SE'!AG6</f>
        <v>0.17315876120253279</v>
      </c>
      <c r="D44" s="6">
        <f>'Scaling factors for SE'!AH6</f>
        <v>5.376420632820901E-2</v>
      </c>
      <c r="E44" s="6">
        <f>'Scaling factors for SE'!AI6</f>
        <v>0.123842648718185</v>
      </c>
      <c r="F44" s="6">
        <f>'Scaling factors for SE'!AJ6</f>
        <v>0.11332109143536255</v>
      </c>
      <c r="G44" s="6">
        <f>'Scaling factors for SE'!AK6</f>
        <v>9.6357547303894425E-2</v>
      </c>
      <c r="H44" s="6">
        <f>'Scaling factors for SE'!AL6</f>
        <v>3.0459780851251308E-2</v>
      </c>
      <c r="I44" s="6">
        <f>'Scaling factors for SE'!AM6</f>
        <v>8.5642069061995729E-2</v>
      </c>
      <c r="J44" s="6">
        <f>'Scaling factors for SE'!AN6</f>
        <v>0.1049016233183262</v>
      </c>
      <c r="K44" s="6">
        <f>'Scaling factors for SE'!AO6</f>
        <v>4.0812998618740923E-2</v>
      </c>
      <c r="L44" s="6">
        <f>'Scaling factors for SE'!AP6</f>
        <v>3.6328205543288951E-2</v>
      </c>
      <c r="M44" s="6">
        <f>'Scaling factors for SE'!AQ6</f>
        <v>3.6553022359910696E-2</v>
      </c>
      <c r="N44" s="6">
        <f>'Scaling factors for SE'!AR6</f>
        <v>0.10121902392036462</v>
      </c>
      <c r="O44" s="6">
        <f>'Scaling factors for SE'!AG7</f>
        <v>0.73035476919319708</v>
      </c>
      <c r="P44" s="6">
        <f>'Scaling factors for SE'!AH7</f>
        <v>0.23899969751133596</v>
      </c>
      <c r="Q44" s="6">
        <f>'Scaling factors for SE'!AI7</f>
        <v>0.49787015177250127</v>
      </c>
      <c r="R44" s="6">
        <f>'Scaling factors for SE'!AJ7</f>
        <v>0.50027726008931217</v>
      </c>
      <c r="S44" s="6">
        <f>'Scaling factors for SE'!AK7</f>
        <v>0.36107165045494133</v>
      </c>
      <c r="T44" s="6">
        <f>'Scaling factors for SE'!AL7</f>
        <v>7.4599042174544439E-2</v>
      </c>
      <c r="U44" s="6">
        <f>'Scaling factors for SE'!AM7</f>
        <v>0.24619796582945228</v>
      </c>
      <c r="V44" s="6">
        <f>'Scaling factors for SE'!AN7</f>
        <v>0.18877302872120158</v>
      </c>
      <c r="W44" s="6">
        <f>'Scaling factors for SE'!AO7</f>
        <v>0.1938112155792098</v>
      </c>
      <c r="X44" s="6">
        <f>'Scaling factors for SE'!AP7</f>
        <v>0.14903312575074854</v>
      </c>
      <c r="Y44" s="6">
        <f>'Scaling factors for SE'!AQ7</f>
        <v>0.23531513681073313</v>
      </c>
      <c r="Z44" s="6">
        <f>'Scaling factors for SE'!AR7</f>
        <v>0.23383182394964261</v>
      </c>
    </row>
    <row r="45" spans="2:3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307"/>
    </row>
    <row r="46" spans="2:35" x14ac:dyDescent="0.25">
      <c r="B46" s="108" t="s">
        <v>231</v>
      </c>
      <c r="C46" s="6">
        <f>'Scaling factors for SE'!AG18</f>
        <v>0.20410308874617028</v>
      </c>
      <c r="D46" s="6">
        <f>'Scaling factors for SE'!AH18</f>
        <v>0.14785528303548306</v>
      </c>
      <c r="E46" s="6">
        <f>'Scaling factors for SE'!AI18</f>
        <v>6.180387810604307E-2</v>
      </c>
      <c r="F46" s="6">
        <f>'Scaling factors for SE'!AJ18</f>
        <v>8.8525897027013259E-2</v>
      </c>
      <c r="G46" s="6">
        <f>'Scaling factors for SE'!AK18</f>
        <v>0.15273047540843654</v>
      </c>
      <c r="H46" s="6">
        <f>'Scaling factors for SE'!AL18</f>
        <v>5.6816485446033321E-2</v>
      </c>
      <c r="I46" s="6">
        <f>'Scaling factors for SE'!AM18</f>
        <v>0.10423665223112137</v>
      </c>
      <c r="J46" s="6">
        <f>'Scaling factors for SE'!AN18</f>
        <v>0.10864514141186064</v>
      </c>
      <c r="K46" s="6">
        <f>'Scaling factors for SE'!AO18</f>
        <v>8.9050833415690006E-2</v>
      </c>
      <c r="L46" s="6">
        <f>'Scaling factors for SE'!AP18</f>
        <v>7.0344179889237274E-2</v>
      </c>
      <c r="M46" s="6">
        <f>'Scaling factors for SE'!AQ18</f>
        <v>5.9004032271405861E-2</v>
      </c>
      <c r="N46" s="6">
        <f>'Scaling factors for SE'!AR18</f>
        <v>0.1329089923658171</v>
      </c>
      <c r="O46" s="6">
        <f>'Scaling factors for SE'!AG19</f>
        <v>0.86087278077990437</v>
      </c>
      <c r="P46" s="6">
        <f>'Scaling factors for SE'!AH19</f>
        <v>0.65726568537463192</v>
      </c>
      <c r="Q46" s="6">
        <f>'Scaling factors for SE'!AI19</f>
        <v>0.24846292041771012</v>
      </c>
      <c r="R46" s="6">
        <f>'Scaling factors for SE'!AJ19</f>
        <v>0.39081421340601907</v>
      </c>
      <c r="S46" s="6">
        <f>'Scaling factors for SE'!AK19</f>
        <v>0.57231266645433987</v>
      </c>
      <c r="T46" s="6">
        <f>'Scaling factors for SE'!AL19</f>
        <v>0.13914924124688544</v>
      </c>
      <c r="U46" s="6">
        <f>'Scaling factors for SE'!AM19</f>
        <v>0.29965240243783636</v>
      </c>
      <c r="V46" s="6">
        <f>'Scaling factors for SE'!AN19</f>
        <v>0.19550958079956832</v>
      </c>
      <c r="W46" s="6">
        <f>'Scaling factors for SE'!AO19</f>
        <v>0.42288121080893604</v>
      </c>
      <c r="X46" s="6">
        <f>'Scaling factors for SE'!AP19</f>
        <v>0.28858053544025525</v>
      </c>
      <c r="Y46" s="6">
        <f>'Scaling factors for SE'!AQ19</f>
        <v>0.37984661814336235</v>
      </c>
      <c r="Z46" s="6">
        <f>'Scaling factors for SE'!AR19</f>
        <v>0.30704062240967106</v>
      </c>
    </row>
    <row r="47" spans="2:35" x14ac:dyDescent="0.25">
      <c r="C47" s="118"/>
    </row>
    <row r="52" spans="1:26" ht="15.75" thickBot="1" x14ac:dyDescent="0.3"/>
    <row r="53" spans="1:26" ht="16.5" thickTop="1" thickBot="1" x14ac:dyDescent="0.3">
      <c r="C53" s="353" t="s">
        <v>98</v>
      </c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6" t="s">
        <v>99</v>
      </c>
      <c r="P53" s="354"/>
      <c r="Q53" s="354"/>
      <c r="R53" s="354"/>
      <c r="S53" s="354"/>
      <c r="T53" s="354"/>
      <c r="U53" s="354"/>
      <c r="V53" s="354"/>
      <c r="W53" s="354"/>
      <c r="X53" s="354"/>
      <c r="Y53" s="354"/>
      <c r="Z53" s="357"/>
    </row>
    <row r="54" spans="1:26" x14ac:dyDescent="0.25">
      <c r="C54" s="345" t="s">
        <v>58</v>
      </c>
      <c r="D54" s="346"/>
      <c r="E54" s="346"/>
      <c r="F54" s="346"/>
      <c r="G54" s="347" t="s">
        <v>59</v>
      </c>
      <c r="H54" s="346"/>
      <c r="I54" s="346"/>
      <c r="J54" s="348"/>
      <c r="K54" s="346" t="s">
        <v>60</v>
      </c>
      <c r="L54" s="346"/>
      <c r="M54" s="346"/>
      <c r="N54" s="346"/>
      <c r="O54" s="351" t="s">
        <v>58</v>
      </c>
      <c r="P54" s="346"/>
      <c r="Q54" s="346"/>
      <c r="R54" s="346"/>
      <c r="S54" s="347" t="s">
        <v>59</v>
      </c>
      <c r="T54" s="346"/>
      <c r="U54" s="346"/>
      <c r="V54" s="348"/>
      <c r="W54" s="346" t="s">
        <v>60</v>
      </c>
      <c r="X54" s="346"/>
      <c r="Y54" s="346"/>
      <c r="Z54" s="352"/>
    </row>
    <row r="55" spans="1:26" x14ac:dyDescent="0.25">
      <c r="C55" s="349" t="s">
        <v>63</v>
      </c>
      <c r="D55" s="335"/>
      <c r="E55" s="335" t="s">
        <v>64</v>
      </c>
      <c r="F55" s="335"/>
      <c r="G55" s="336" t="s">
        <v>63</v>
      </c>
      <c r="H55" s="335"/>
      <c r="I55" s="335" t="s">
        <v>64</v>
      </c>
      <c r="J55" s="337"/>
      <c r="K55" s="335" t="s">
        <v>63</v>
      </c>
      <c r="L55" s="335"/>
      <c r="M55" s="335" t="s">
        <v>64</v>
      </c>
      <c r="N55" s="335"/>
      <c r="O55" s="334" t="s">
        <v>63</v>
      </c>
      <c r="P55" s="335"/>
      <c r="Q55" s="335" t="s">
        <v>64</v>
      </c>
      <c r="R55" s="335"/>
      <c r="S55" s="336" t="s">
        <v>63</v>
      </c>
      <c r="T55" s="335"/>
      <c r="U55" s="335" t="s">
        <v>64</v>
      </c>
      <c r="V55" s="337"/>
      <c r="W55" s="335" t="s">
        <v>63</v>
      </c>
      <c r="X55" s="335"/>
      <c r="Y55" s="335" t="s">
        <v>64</v>
      </c>
      <c r="Z55" s="350"/>
    </row>
    <row r="56" spans="1:26" ht="15.75" thickBot="1" x14ac:dyDescent="0.3">
      <c r="C56" s="28" t="s">
        <v>180</v>
      </c>
      <c r="D56" s="1" t="s">
        <v>181</v>
      </c>
      <c r="E56" s="1" t="s">
        <v>180</v>
      </c>
      <c r="F56" s="1" t="s">
        <v>181</v>
      </c>
      <c r="G56" s="77" t="s">
        <v>180</v>
      </c>
      <c r="H56" s="1" t="s">
        <v>181</v>
      </c>
      <c r="I56" s="1" t="s">
        <v>180</v>
      </c>
      <c r="J56" s="29" t="s">
        <v>181</v>
      </c>
      <c r="K56" s="1" t="s">
        <v>180</v>
      </c>
      <c r="L56" s="1" t="s">
        <v>181</v>
      </c>
      <c r="M56" s="1" t="s">
        <v>180</v>
      </c>
      <c r="N56" s="1" t="s">
        <v>181</v>
      </c>
      <c r="O56" s="78" t="s">
        <v>180</v>
      </c>
      <c r="P56" s="1" t="s">
        <v>181</v>
      </c>
      <c r="Q56" s="1" t="s">
        <v>180</v>
      </c>
      <c r="R56" s="1" t="s">
        <v>181</v>
      </c>
      <c r="S56" s="77" t="s">
        <v>180</v>
      </c>
      <c r="T56" s="1" t="s">
        <v>181</v>
      </c>
      <c r="U56" s="1" t="s">
        <v>180</v>
      </c>
      <c r="V56" s="29" t="s">
        <v>181</v>
      </c>
      <c r="W56" s="6" t="s">
        <v>180</v>
      </c>
      <c r="X56" s="6" t="s">
        <v>181</v>
      </c>
      <c r="Y56" s="6" t="s">
        <v>180</v>
      </c>
      <c r="Z56" s="30" t="s">
        <v>181</v>
      </c>
    </row>
    <row r="57" spans="1:26" ht="15.75" thickTop="1" x14ac:dyDescent="0.25">
      <c r="A57" s="320" t="s">
        <v>67</v>
      </c>
      <c r="B57" s="31" t="s">
        <v>68</v>
      </c>
      <c r="C57" s="310">
        <f>C44*'TIMES inputs DK'!O8</f>
        <v>0.37402292419747085</v>
      </c>
      <c r="D57" s="310">
        <f>D44*'TIMES inputs DK'!P8</f>
        <v>5.8065342834465739E-2</v>
      </c>
      <c r="E57" s="310">
        <f>E44*'TIMES inputs DK'!Q8</f>
        <v>0.222916767692733</v>
      </c>
      <c r="F57" s="310">
        <f>F44*'TIMES inputs DK'!R8</f>
        <v>3.2636474333384416E-2</v>
      </c>
      <c r="G57" s="310">
        <f>G44*'TIMES inputs DK'!S8</f>
        <v>0.27750973623521596</v>
      </c>
      <c r="H57" s="310">
        <f>H44*'TIMES inputs DK'!T8</f>
        <v>4.3862084425801889E-2</v>
      </c>
      <c r="I57" s="310">
        <f>I44*'TIMES inputs DK'!U8</f>
        <v>6.1662289724636929E-2</v>
      </c>
      <c r="J57" s="310">
        <f>J44*'TIMES inputs DK'!V8</f>
        <v>1.8882292197298717E-2</v>
      </c>
      <c r="K57" s="310">
        <f>K44*'TIMES inputs DK'!W8</f>
        <v>0.1763121540329608</v>
      </c>
      <c r="L57" s="310">
        <f>L44*'TIMES inputs DK'!X8</f>
        <v>2.6156307991168047E-2</v>
      </c>
      <c r="M57" s="310">
        <f>M44*'TIMES inputs DK'!Y8</f>
        <v>9.2113616346974972E-3</v>
      </c>
      <c r="N57" s="310">
        <f>N44*'TIMES inputs DK'!Z8</f>
        <v>1.8219424305665635E-3</v>
      </c>
      <c r="O57" s="310">
        <f>O44*'TIMES inputs DK'!O8</f>
        <v>1.5775663014573058</v>
      </c>
      <c r="P57" s="310">
        <f>P44*'TIMES inputs DK'!P8</f>
        <v>0.25811967331224284</v>
      </c>
      <c r="Q57" s="310">
        <f>Q44*'TIMES inputs DK'!Q8</f>
        <v>0.89616627319050235</v>
      </c>
      <c r="R57" s="310">
        <f>R44*'TIMES inputs DK'!R8</f>
        <v>0.14407985090572192</v>
      </c>
      <c r="S57" s="310">
        <f>S44*'TIMES inputs DK'!S8</f>
        <v>1.0398863533102312</v>
      </c>
      <c r="T57" s="310">
        <f>T44*'TIMES inputs DK'!T8</f>
        <v>0.10742262073134401</v>
      </c>
      <c r="U57" s="310">
        <f>U44*'TIMES inputs DK'!U8</f>
        <v>0.17726253539720566</v>
      </c>
      <c r="V57" s="310">
        <f>V44*'TIMES inputs DK'!V8</f>
        <v>3.3979145169816288E-2</v>
      </c>
      <c r="W57" s="310">
        <f>W44*'TIMES inputs DK'!W8</f>
        <v>0.83726445130218641</v>
      </c>
      <c r="X57" s="310">
        <f>X44*'TIMES inputs DK'!X8</f>
        <v>0.10730385054053895</v>
      </c>
      <c r="Y57" s="310">
        <f>Y44*'TIMES inputs DK'!Y8</f>
        <v>5.9299414476304761E-2</v>
      </c>
      <c r="Z57" s="310">
        <f>Z44*'TIMES inputs DK'!Z8</f>
        <v>4.2089728310935673E-3</v>
      </c>
    </row>
    <row r="58" spans="1:26" x14ac:dyDescent="0.25">
      <c r="A58" s="321"/>
      <c r="B58" s="151" t="s">
        <v>75</v>
      </c>
      <c r="C58" s="152"/>
      <c r="D58" s="110"/>
      <c r="E58" s="110"/>
      <c r="F58" s="111"/>
      <c r="G58" s="112"/>
      <c r="H58" s="110"/>
      <c r="I58" s="110"/>
      <c r="J58" s="113"/>
      <c r="K58" s="112"/>
      <c r="L58" s="110"/>
      <c r="M58" s="110"/>
      <c r="N58" s="114"/>
      <c r="O58" s="110"/>
      <c r="P58" s="110"/>
      <c r="Q58" s="110"/>
      <c r="R58" s="110"/>
      <c r="S58" s="112"/>
      <c r="T58" s="110"/>
      <c r="U58" s="110"/>
      <c r="V58" s="113"/>
      <c r="W58" s="110"/>
      <c r="X58" s="110"/>
      <c r="Y58" s="110"/>
      <c r="Z58" s="115"/>
    </row>
    <row r="59" spans="1:26" ht="15.75" thickBot="1" x14ac:dyDescent="0.3">
      <c r="A59" s="321"/>
      <c r="B59" s="41" t="s">
        <v>69</v>
      </c>
      <c r="C59" s="87"/>
      <c r="D59" s="88"/>
      <c r="E59" s="88"/>
      <c r="F59" s="89"/>
      <c r="G59" s="90"/>
      <c r="H59" s="88"/>
      <c r="I59" s="88"/>
      <c r="J59" s="91"/>
      <c r="K59" s="90"/>
      <c r="L59" s="88"/>
      <c r="M59" s="88"/>
      <c r="N59" s="92"/>
      <c r="O59" s="88"/>
      <c r="P59" s="88"/>
      <c r="Q59" s="88"/>
      <c r="R59" s="88"/>
      <c r="S59" s="90"/>
      <c r="T59" s="88"/>
      <c r="U59" s="88"/>
      <c r="V59" s="91"/>
      <c r="W59" s="88"/>
      <c r="X59" s="88"/>
      <c r="Y59" s="88"/>
      <c r="Z59" s="93"/>
    </row>
    <row r="60" spans="1:26" ht="15.75" thickTop="1" x14ac:dyDescent="0.25">
      <c r="A60" s="327" t="s">
        <v>70</v>
      </c>
      <c r="B60" s="49" t="s">
        <v>68</v>
      </c>
      <c r="C60" s="310">
        <f>C44*'TIMES inputs DK'!O11</f>
        <v>0.37402292419747085</v>
      </c>
      <c r="D60" s="310">
        <f>D44*'TIMES inputs DK'!P11</f>
        <v>9.6775571390776222E-2</v>
      </c>
      <c r="E60" s="310">
        <f>E44*'TIMES inputs DK'!Q11</f>
        <v>0.222916767692733</v>
      </c>
      <c r="F60" s="310">
        <f>F44*'TIMES inputs DK'!R11</f>
        <v>6.1193389375095796E-2</v>
      </c>
      <c r="G60" s="310">
        <f>G44*'TIMES inputs DK'!S11</f>
        <v>0.27750973623521596</v>
      </c>
      <c r="H60" s="310">
        <f>H44*'TIMES inputs DK'!T11</f>
        <v>5.4827605532252355E-2</v>
      </c>
      <c r="I60" s="310">
        <f>I44*'TIMES inputs DK'!U11</f>
        <v>9.24934345869554E-2</v>
      </c>
      <c r="J60" s="310">
        <f>J44*'TIMES inputs DK'!V11</f>
        <v>3.7764584394597428E-2</v>
      </c>
      <c r="K60" s="310">
        <f>K44*'TIMES inputs DK'!W11</f>
        <v>0.19100483353570755</v>
      </c>
      <c r="L60" s="310">
        <f>L44*'TIMES inputs DK'!X11</f>
        <v>5.2312615982336087E-2</v>
      </c>
      <c r="M60" s="310">
        <f>M44*'TIMES inputs DK'!Y11</f>
        <v>3.9477264148703554E-3</v>
      </c>
      <c r="N60" s="310">
        <f>N44*'TIMES inputs DK'!Z11</f>
        <v>3.6438848611331262E-3</v>
      </c>
      <c r="O60" s="310">
        <f>O44*'TIMES inputs DK'!O11</f>
        <v>1.5775663014573058</v>
      </c>
      <c r="P60" s="310">
        <f>P44*'TIMES inputs DK'!P11</f>
        <v>0.43019945552040473</v>
      </c>
      <c r="Q60" s="310">
        <f>Q44*'TIMES inputs DK'!Q11</f>
        <v>0.89616627319050235</v>
      </c>
      <c r="R60" s="310">
        <f>R44*'TIMES inputs DK'!R11</f>
        <v>0.27014972044822866</v>
      </c>
      <c r="S60" s="310">
        <f>S44*'TIMES inputs DK'!S11</f>
        <v>1.0398863533102312</v>
      </c>
      <c r="T60" s="310">
        <f>T44*'TIMES inputs DK'!T11</f>
        <v>0.13427827591417998</v>
      </c>
      <c r="U60" s="310">
        <f>U44*'TIMES inputs DK'!U11</f>
        <v>0.26589380309580846</v>
      </c>
      <c r="V60" s="310">
        <f>V44*'TIMES inputs DK'!V11</f>
        <v>6.7958290339632563E-2</v>
      </c>
      <c r="W60" s="310">
        <f>W44*'TIMES inputs DK'!W11</f>
        <v>0.90703648891070199</v>
      </c>
      <c r="X60" s="310">
        <f>X44*'TIMES inputs DK'!X11</f>
        <v>0.21460770108107788</v>
      </c>
      <c r="Y60" s="310">
        <f>Y44*'TIMES inputs DK'!Y11</f>
        <v>2.5414034775559178E-2</v>
      </c>
      <c r="Z60" s="310">
        <f>Z44*'TIMES inputs DK'!Z11</f>
        <v>8.4179456621871328E-3</v>
      </c>
    </row>
    <row r="61" spans="1:26" x14ac:dyDescent="0.25">
      <c r="A61" s="321"/>
      <c r="B61" s="151" t="s">
        <v>75</v>
      </c>
      <c r="C61" s="152"/>
      <c r="D61" s="110"/>
      <c r="E61" s="110"/>
      <c r="F61" s="111"/>
      <c r="G61" s="112"/>
      <c r="H61" s="110"/>
      <c r="I61" s="110"/>
      <c r="J61" s="113"/>
      <c r="K61" s="112"/>
      <c r="L61" s="110"/>
      <c r="M61" s="110"/>
      <c r="N61" s="114"/>
      <c r="O61" s="110"/>
      <c r="P61" s="110"/>
      <c r="Q61" s="110"/>
      <c r="R61" s="110"/>
      <c r="S61" s="112"/>
      <c r="T61" s="110"/>
      <c r="U61" s="110"/>
      <c r="V61" s="113"/>
      <c r="W61" s="110"/>
      <c r="X61" s="110"/>
      <c r="Y61" s="110"/>
      <c r="Z61" s="115"/>
    </row>
    <row r="62" spans="1:26" ht="15.75" thickBot="1" x14ac:dyDescent="0.3">
      <c r="A62" s="328"/>
      <c r="B62" s="41" t="s">
        <v>69</v>
      </c>
      <c r="C62" s="94"/>
      <c r="D62" s="95"/>
      <c r="E62" s="95"/>
      <c r="F62" s="96"/>
      <c r="G62" s="97"/>
      <c r="H62" s="95"/>
      <c r="I62" s="95"/>
      <c r="J62" s="98"/>
      <c r="K62" s="97"/>
      <c r="L62" s="95"/>
      <c r="M62" s="95"/>
      <c r="N62" s="99"/>
      <c r="O62" s="95"/>
      <c r="P62" s="95"/>
      <c r="Q62" s="95"/>
      <c r="R62" s="95"/>
      <c r="S62" s="97"/>
      <c r="T62" s="95"/>
      <c r="U62" s="95"/>
      <c r="V62" s="98"/>
      <c r="W62" s="95"/>
      <c r="X62" s="95"/>
      <c r="Y62" s="95"/>
      <c r="Z62" s="100"/>
    </row>
    <row r="63" spans="1:26" ht="15.75" thickTop="1" x14ac:dyDescent="0.25">
      <c r="A63" s="321" t="s">
        <v>71</v>
      </c>
      <c r="B63" s="2" t="s">
        <v>68</v>
      </c>
      <c r="C63" s="310">
        <f>C44*'TIMES inputs DK'!O14</f>
        <v>0.44905817478240179</v>
      </c>
      <c r="D63" s="310">
        <f>D44*'TIMES inputs DK'!P14</f>
        <v>6.0000137178721324E-2</v>
      </c>
      <c r="E63" s="310">
        <f>E44*'TIMES inputs DK'!Q14</f>
        <v>0.23631489435209221</v>
      </c>
      <c r="F63" s="310">
        <f>F44*'TIMES inputs DK'!R14</f>
        <v>3.7617281130607479E-2</v>
      </c>
      <c r="G63" s="310">
        <f>G44*'TIMES inputs DK'!S14</f>
        <v>0.30601555549272896</v>
      </c>
      <c r="H63" s="310">
        <f>H44*'TIMES inputs DK'!T14</f>
        <v>6.7588001899366035E-2</v>
      </c>
      <c r="I63" s="310">
        <f>I44*'TIMES inputs DK'!U14</f>
        <v>8.6459243701442048E-2</v>
      </c>
      <c r="J63" s="310">
        <f>J44*'TIMES inputs DK'!V14</f>
        <v>2.014589871357704E-2</v>
      </c>
      <c r="K63" s="310">
        <f>K44*'TIMES inputs DK'!W14</f>
        <v>0.22046946919641514</v>
      </c>
      <c r="L63" s="310">
        <f>L44*'TIMES inputs DK'!X14</f>
        <v>2.9596881671248725E-2</v>
      </c>
      <c r="M63" s="310">
        <f>M44*'TIMES inputs DK'!Y14</f>
        <v>3.0368017300256103E-3</v>
      </c>
      <c r="N63" s="310">
        <f>N44*'TIMES inputs DK'!Z14</f>
        <v>2.4995578953205329E-3</v>
      </c>
      <c r="O63" s="310">
        <f>O44*'TIMES inputs DK'!O14</f>
        <v>1.8940524713844058</v>
      </c>
      <c r="P63" s="310">
        <f>P44*'TIMES inputs DK'!P14</f>
        <v>0.26672047474881327</v>
      </c>
      <c r="Q63" s="310">
        <f>Q44*'TIMES inputs DK'!Q14</f>
        <v>0.95002919862374102</v>
      </c>
      <c r="R63" s="310">
        <f>R44*'TIMES inputs DK'!R14</f>
        <v>0.16606855879749394</v>
      </c>
      <c r="S63" s="310">
        <f>S44*'TIMES inputs DK'!S14</f>
        <v>1.1467035512866315</v>
      </c>
      <c r="T63" s="310">
        <f>T44*'TIMES inputs DK'!T14</f>
        <v>0.16552975967904471</v>
      </c>
      <c r="U63" s="310">
        <f>U44*'TIMES inputs DK'!U14</f>
        <v>0.24854712362260956</v>
      </c>
      <c r="V63" s="310">
        <f>V44*'TIMES inputs DK'!V14</f>
        <v>3.6253035903288218E-2</v>
      </c>
      <c r="W63" s="310">
        <f>W44*'TIMES inputs DK'!W14</f>
        <v>1.0469570300928446</v>
      </c>
      <c r="X63" s="310">
        <f>X44*'TIMES inputs DK'!X14</f>
        <v>0.12141848797582795</v>
      </c>
      <c r="Y63" s="310">
        <f>Y44*'TIMES inputs DK'!Y14</f>
        <v>1.9549831133848637E-2</v>
      </c>
      <c r="Z63" s="310">
        <f>Z44*'TIMES inputs DK'!Z14</f>
        <v>5.7743708553282857E-3</v>
      </c>
    </row>
    <row r="64" spans="1:26" x14ac:dyDescent="0.25">
      <c r="A64" s="321"/>
      <c r="B64" s="151" t="s">
        <v>75</v>
      </c>
      <c r="C64" s="152"/>
      <c r="D64" s="110"/>
      <c r="E64" s="110"/>
      <c r="F64" s="111"/>
      <c r="G64" s="112"/>
      <c r="H64" s="110"/>
      <c r="I64" s="110"/>
      <c r="J64" s="113"/>
      <c r="K64" s="112"/>
      <c r="L64" s="110"/>
      <c r="M64" s="110"/>
      <c r="N64" s="114"/>
      <c r="O64" s="110"/>
      <c r="P64" s="110"/>
      <c r="Q64" s="110"/>
      <c r="R64" s="110"/>
      <c r="S64" s="112"/>
      <c r="T64" s="110"/>
      <c r="U64" s="110"/>
      <c r="V64" s="113"/>
      <c r="W64" s="110"/>
      <c r="X64" s="110"/>
      <c r="Y64" s="110"/>
      <c r="Z64" s="115"/>
    </row>
    <row r="65" spans="1:26" ht="15.75" thickBot="1" x14ac:dyDescent="0.3">
      <c r="A65" s="332"/>
      <c r="B65" s="41" t="s">
        <v>69</v>
      </c>
      <c r="C65" s="101"/>
      <c r="D65" s="102"/>
      <c r="E65" s="102"/>
      <c r="F65" s="103"/>
      <c r="G65" s="104"/>
      <c r="H65" s="102"/>
      <c r="I65" s="102"/>
      <c r="J65" s="105"/>
      <c r="K65" s="104"/>
      <c r="L65" s="102"/>
      <c r="M65" s="102"/>
      <c r="N65" s="106"/>
      <c r="O65" s="102"/>
      <c r="P65" s="102"/>
      <c r="Q65" s="102"/>
      <c r="R65" s="102"/>
      <c r="S65" s="104"/>
      <c r="T65" s="102"/>
      <c r="U65" s="102"/>
      <c r="V65" s="105"/>
      <c r="W65" s="102"/>
      <c r="X65" s="102"/>
      <c r="Y65" s="102"/>
      <c r="Z65" s="107"/>
    </row>
    <row r="66" spans="1:26" ht="15.75" thickTop="1" x14ac:dyDescent="0.25"/>
    <row r="67" spans="1:26" ht="15.75" thickBot="1" x14ac:dyDescent="0.3"/>
    <row r="68" spans="1:26" ht="16.5" thickTop="1" thickBot="1" x14ac:dyDescent="0.3">
      <c r="C68" s="353" t="s">
        <v>100</v>
      </c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5"/>
      <c r="O68" s="356" t="s">
        <v>101</v>
      </c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7"/>
    </row>
    <row r="69" spans="1:26" x14ac:dyDescent="0.25">
      <c r="C69" s="345" t="s">
        <v>58</v>
      </c>
      <c r="D69" s="346"/>
      <c r="E69" s="346"/>
      <c r="F69" s="346"/>
      <c r="G69" s="347" t="s">
        <v>59</v>
      </c>
      <c r="H69" s="346"/>
      <c r="I69" s="346"/>
      <c r="J69" s="348"/>
      <c r="K69" s="346" t="s">
        <v>60</v>
      </c>
      <c r="L69" s="346"/>
      <c r="M69" s="346"/>
      <c r="N69" s="346"/>
      <c r="O69" s="351" t="s">
        <v>58</v>
      </c>
      <c r="P69" s="346"/>
      <c r="Q69" s="346"/>
      <c r="R69" s="346"/>
      <c r="S69" s="347" t="s">
        <v>59</v>
      </c>
      <c r="T69" s="346"/>
      <c r="U69" s="346"/>
      <c r="V69" s="348"/>
      <c r="W69" s="346" t="s">
        <v>60</v>
      </c>
      <c r="X69" s="346"/>
      <c r="Y69" s="346"/>
      <c r="Z69" s="352"/>
    </row>
    <row r="70" spans="1:26" x14ac:dyDescent="0.25">
      <c r="C70" s="349" t="s">
        <v>63</v>
      </c>
      <c r="D70" s="335"/>
      <c r="E70" s="335" t="s">
        <v>64</v>
      </c>
      <c r="F70" s="335"/>
      <c r="G70" s="336" t="s">
        <v>63</v>
      </c>
      <c r="H70" s="335"/>
      <c r="I70" s="335" t="s">
        <v>64</v>
      </c>
      <c r="J70" s="337"/>
      <c r="K70" s="335" t="s">
        <v>63</v>
      </c>
      <c r="L70" s="335"/>
      <c r="M70" s="335" t="s">
        <v>64</v>
      </c>
      <c r="N70" s="335"/>
      <c r="O70" s="334" t="s">
        <v>63</v>
      </c>
      <c r="P70" s="335"/>
      <c r="Q70" s="335" t="s">
        <v>64</v>
      </c>
      <c r="R70" s="335"/>
      <c r="S70" s="336" t="s">
        <v>63</v>
      </c>
      <c r="T70" s="335"/>
      <c r="U70" s="335" t="s">
        <v>64</v>
      </c>
      <c r="V70" s="337"/>
      <c r="W70" s="335" t="s">
        <v>63</v>
      </c>
      <c r="X70" s="335"/>
      <c r="Y70" s="335" t="s">
        <v>64</v>
      </c>
      <c r="Z70" s="350"/>
    </row>
    <row r="71" spans="1:26" ht="15.75" thickBot="1" x14ac:dyDescent="0.3">
      <c r="C71" s="28" t="s">
        <v>180</v>
      </c>
      <c r="D71" s="1" t="s">
        <v>181</v>
      </c>
      <c r="E71" s="1" t="s">
        <v>180</v>
      </c>
      <c r="F71" s="1" t="s">
        <v>181</v>
      </c>
      <c r="G71" s="77" t="s">
        <v>180</v>
      </c>
      <c r="H71" s="1" t="s">
        <v>181</v>
      </c>
      <c r="I71" s="1" t="s">
        <v>180</v>
      </c>
      <c r="J71" s="29" t="s">
        <v>181</v>
      </c>
      <c r="K71" s="1" t="s">
        <v>180</v>
      </c>
      <c r="L71" s="1" t="s">
        <v>181</v>
      </c>
      <c r="M71" s="1" t="s">
        <v>180</v>
      </c>
      <c r="N71" s="1" t="s">
        <v>181</v>
      </c>
      <c r="O71" s="78" t="s">
        <v>180</v>
      </c>
      <c r="P71" s="1" t="s">
        <v>181</v>
      </c>
      <c r="Q71" s="1" t="s">
        <v>180</v>
      </c>
      <c r="R71" s="1" t="s">
        <v>181</v>
      </c>
      <c r="S71" s="77" t="s">
        <v>180</v>
      </c>
      <c r="T71" s="1" t="s">
        <v>181</v>
      </c>
      <c r="U71" s="1" t="s">
        <v>180</v>
      </c>
      <c r="V71" s="29" t="s">
        <v>181</v>
      </c>
      <c r="W71" s="6" t="s">
        <v>180</v>
      </c>
      <c r="X71" s="6" t="s">
        <v>181</v>
      </c>
      <c r="Y71" s="6" t="s">
        <v>180</v>
      </c>
      <c r="Z71" s="30" t="s">
        <v>181</v>
      </c>
    </row>
    <row r="72" spans="1:26" ht="15.75" thickTop="1" x14ac:dyDescent="0.25">
      <c r="A72" s="320" t="s">
        <v>67</v>
      </c>
      <c r="B72" s="31" t="s">
        <v>68</v>
      </c>
      <c r="C72" s="310">
        <f>C46*'TIMES inputs DK'!C8</f>
        <v>0.36738555974310649</v>
      </c>
      <c r="D72" s="310">
        <f>D46*'TIMES inputs DK'!D8</f>
        <v>5.3227901892773911E-2</v>
      </c>
      <c r="E72" s="310">
        <f>E46*'TIMES inputs DK'!E8</f>
        <v>0.37823973400898359</v>
      </c>
      <c r="F72" s="310">
        <f>F46*'TIMES inputs DK'!F8</f>
        <v>6.373864585944955E-2</v>
      </c>
      <c r="G72" s="310">
        <f>G46*'TIMES inputs DK'!G8</f>
        <v>0.10996594229407432</v>
      </c>
      <c r="H72" s="310">
        <f>H46*'TIMES inputs DK'!H8</f>
        <v>4.0907869521143995E-2</v>
      </c>
      <c r="I72" s="310">
        <f>I46*'TIMES inputs DK'!I8</f>
        <v>7.5050389606407392E-2</v>
      </c>
      <c r="J72" s="310">
        <f>J46*'TIMES inputs DK'!J8</f>
        <v>1.9556125454134918E-2</v>
      </c>
      <c r="K72" s="310">
        <f>K46*'TIMES inputs DK'!K8</f>
        <v>0.16029150014824201</v>
      </c>
      <c r="L72" s="310">
        <f>L46*'TIMES inputs DK'!L8</f>
        <v>5.0647809520250844E-2</v>
      </c>
      <c r="M72" s="310">
        <f>M46*'TIMES inputs DK'!M8</f>
        <v>4.2482903235412225E-3</v>
      </c>
      <c r="N72" s="310">
        <f>N46*'TIMES inputs DK'!N8</f>
        <v>4.7847237251694161E-3</v>
      </c>
      <c r="O72" s="310">
        <f>O46*'TIMES inputs DK'!C8</f>
        <v>1.5495710054038279</v>
      </c>
      <c r="P72" s="310">
        <f>P46*'TIMES inputs DK'!D8</f>
        <v>0.23661564673486751</v>
      </c>
      <c r="Q72" s="310">
        <f>Q46*'TIMES inputs DK'!E8</f>
        <v>1.5205930729563859</v>
      </c>
      <c r="R72" s="310">
        <f>R46*'TIMES inputs DK'!F8</f>
        <v>0.28138623365233378</v>
      </c>
      <c r="S72" s="310">
        <f>S46*'TIMES inputs DK'!G8</f>
        <v>0.41206511984712474</v>
      </c>
      <c r="T72" s="310">
        <f>T46*'TIMES inputs DK'!H8</f>
        <v>0.10018745369775753</v>
      </c>
      <c r="U72" s="310">
        <f>U46*'TIMES inputs DK'!I8</f>
        <v>0.2157497297552422</v>
      </c>
      <c r="V72" s="310">
        <f>V46*'TIMES inputs DK'!J8</f>
        <v>3.5191724543922304E-2</v>
      </c>
      <c r="W72" s="310">
        <f>W46*'TIMES inputs DK'!K8</f>
        <v>0.76118617945608491</v>
      </c>
      <c r="X72" s="310">
        <f>X46*'TIMES inputs DK'!L8</f>
        <v>0.20777798551698382</v>
      </c>
      <c r="Y72" s="310">
        <f>Y46*'TIMES inputs DK'!M8</f>
        <v>2.7348956506322093E-2</v>
      </c>
      <c r="Z72" s="310">
        <f>Z46*'TIMES inputs DK'!N8</f>
        <v>1.1053462406748159E-2</v>
      </c>
    </row>
    <row r="73" spans="1:26" x14ac:dyDescent="0.25">
      <c r="A73" s="321"/>
      <c r="B73" s="151" t="s">
        <v>75</v>
      </c>
      <c r="C73" s="152"/>
      <c r="D73" s="110"/>
      <c r="E73" s="110"/>
      <c r="F73" s="111"/>
      <c r="G73" s="112"/>
      <c r="H73" s="110"/>
      <c r="I73" s="110"/>
      <c r="J73" s="113"/>
      <c r="K73" s="112"/>
      <c r="L73" s="110"/>
      <c r="M73" s="110"/>
      <c r="N73" s="114"/>
      <c r="O73" s="110"/>
      <c r="P73" s="110"/>
      <c r="Q73" s="110"/>
      <c r="R73" s="110"/>
      <c r="S73" s="112"/>
      <c r="T73" s="110"/>
      <c r="U73" s="110"/>
      <c r="V73" s="113"/>
      <c r="W73" s="110"/>
      <c r="X73" s="110"/>
      <c r="Y73" s="110"/>
      <c r="Z73" s="115"/>
    </row>
    <row r="74" spans="1:26" ht="15.75" thickBot="1" x14ac:dyDescent="0.3">
      <c r="A74" s="321"/>
      <c r="B74" s="41" t="s">
        <v>69</v>
      </c>
      <c r="C74" s="87"/>
      <c r="D74" s="88"/>
      <c r="E74" s="88"/>
      <c r="F74" s="89"/>
      <c r="G74" s="90"/>
      <c r="H74" s="88"/>
      <c r="I74" s="88"/>
      <c r="J74" s="91"/>
      <c r="K74" s="90"/>
      <c r="L74" s="88"/>
      <c r="M74" s="88"/>
      <c r="N74" s="92"/>
      <c r="O74" s="88"/>
      <c r="P74" s="88"/>
      <c r="Q74" s="88"/>
      <c r="R74" s="88"/>
      <c r="S74" s="90"/>
      <c r="T74" s="88"/>
      <c r="U74" s="88"/>
      <c r="V74" s="91"/>
      <c r="W74" s="88"/>
      <c r="X74" s="88"/>
      <c r="Y74" s="88"/>
      <c r="Z74" s="93"/>
    </row>
    <row r="75" spans="1:26" ht="15.75" thickTop="1" x14ac:dyDescent="0.25">
      <c r="A75" s="327" t="s">
        <v>70</v>
      </c>
      <c r="B75" s="49" t="s">
        <v>68</v>
      </c>
      <c r="C75" s="310">
        <f>C46*'TIMES inputs DK'!C11</f>
        <v>0.36738555974310649</v>
      </c>
      <c r="D75" s="310">
        <f>D46*'TIMES inputs DK'!D11</f>
        <v>7.9841852839160857E-2</v>
      </c>
      <c r="E75" s="310">
        <f>E46*'TIMES inputs DK'!E11</f>
        <v>0.17799516894540407</v>
      </c>
      <c r="F75" s="310">
        <f>F46*'TIMES inputs DK'!F11</f>
        <v>3.1869322929724768E-2</v>
      </c>
      <c r="G75" s="310">
        <f>G46*'TIMES inputs DK'!G11</f>
        <v>0.32989782688222302</v>
      </c>
      <c r="H75" s="310">
        <f>H46*'TIMES inputs DK'!H11</f>
        <v>6.136180428171599E-2</v>
      </c>
      <c r="I75" s="310">
        <f>I46*'TIMES inputs DK'!I11</f>
        <v>7.5050389606407392E-2</v>
      </c>
      <c r="J75" s="310">
        <f>J46*'TIMES inputs DK'!J11</f>
        <v>4.6934701089923807E-2</v>
      </c>
      <c r="K75" s="310">
        <f>K46*'TIMES inputs DK'!K11</f>
        <v>0.22440810020753882</v>
      </c>
      <c r="L75" s="310">
        <f>L46*'TIMES inputs DK'!L11</f>
        <v>2.5323904760125415E-2</v>
      </c>
      <c r="M75" s="310">
        <f>M46*'TIMES inputs DK'!M11</f>
        <v>6.3724354853118333E-3</v>
      </c>
      <c r="N75" s="310">
        <f>N46*'TIMES inputs DK'!N11</f>
        <v>9.5694474503388327E-4</v>
      </c>
      <c r="O75" s="310">
        <f>O46*'TIMES inputs DK'!C11</f>
        <v>1.5495710054038279</v>
      </c>
      <c r="P75" s="310">
        <f>P46*'TIMES inputs DK'!D11</f>
        <v>0.35492347010230124</v>
      </c>
      <c r="Q75" s="310">
        <f>Q46*'TIMES inputs DK'!E11</f>
        <v>0.71557321080300518</v>
      </c>
      <c r="R75" s="310">
        <f>R46*'TIMES inputs DK'!F11</f>
        <v>0.14069311682616684</v>
      </c>
      <c r="S75" s="310">
        <f>S46*'TIMES inputs DK'!G11</f>
        <v>1.2361953595413744</v>
      </c>
      <c r="T75" s="310">
        <f>T46*'TIMES inputs DK'!H11</f>
        <v>0.15028118054663628</v>
      </c>
      <c r="U75" s="310">
        <f>U46*'TIMES inputs DK'!I11</f>
        <v>0.2157497297552422</v>
      </c>
      <c r="V75" s="310">
        <f>V46*'TIMES inputs DK'!J11</f>
        <v>8.4460138905413526E-2</v>
      </c>
      <c r="W75" s="310">
        <f>W46*'TIMES inputs DK'!K11</f>
        <v>1.0656606512385187</v>
      </c>
      <c r="X75" s="310">
        <f>X46*'TIMES inputs DK'!L11</f>
        <v>0.10388899275849187</v>
      </c>
      <c r="Y75" s="310">
        <f>Y46*'TIMES inputs DK'!M11</f>
        <v>4.1023434759483141E-2</v>
      </c>
      <c r="Z75" s="310">
        <f>Z46*'TIMES inputs DK'!N11</f>
        <v>2.2106924813496318E-3</v>
      </c>
    </row>
    <row r="76" spans="1:26" x14ac:dyDescent="0.25">
      <c r="A76" s="321"/>
      <c r="B76" s="151" t="s">
        <v>75</v>
      </c>
      <c r="C76" s="152"/>
      <c r="D76" s="110"/>
      <c r="E76" s="110"/>
      <c r="F76" s="111"/>
      <c r="G76" s="112"/>
      <c r="H76" s="110"/>
      <c r="I76" s="110"/>
      <c r="J76" s="113"/>
      <c r="K76" s="112"/>
      <c r="L76" s="110"/>
      <c r="M76" s="110"/>
      <c r="N76" s="114"/>
      <c r="O76" s="110"/>
      <c r="P76" s="110"/>
      <c r="Q76" s="110"/>
      <c r="R76" s="110"/>
      <c r="S76" s="112"/>
      <c r="T76" s="110"/>
      <c r="U76" s="110"/>
      <c r="V76" s="113"/>
      <c r="W76" s="110"/>
      <c r="X76" s="110"/>
      <c r="Y76" s="110"/>
      <c r="Z76" s="115"/>
    </row>
    <row r="77" spans="1:26" ht="15.75" thickBot="1" x14ac:dyDescent="0.3">
      <c r="A77" s="328"/>
      <c r="B77" s="41" t="s">
        <v>69</v>
      </c>
      <c r="C77" s="94"/>
      <c r="D77" s="95"/>
      <c r="E77" s="95"/>
      <c r="F77" s="96"/>
      <c r="G77" s="97"/>
      <c r="H77" s="95"/>
      <c r="I77" s="95"/>
      <c r="J77" s="98"/>
      <c r="K77" s="97"/>
      <c r="L77" s="95"/>
      <c r="M77" s="95"/>
      <c r="N77" s="99"/>
      <c r="O77" s="95"/>
      <c r="P77" s="95"/>
      <c r="Q77" s="95"/>
      <c r="R77" s="95"/>
      <c r="S77" s="97"/>
      <c r="T77" s="95"/>
      <c r="U77" s="95"/>
      <c r="V77" s="98"/>
      <c r="W77" s="95"/>
      <c r="X77" s="95"/>
      <c r="Y77" s="95"/>
      <c r="Z77" s="100"/>
    </row>
    <row r="78" spans="1:26" ht="15.75" thickTop="1" x14ac:dyDescent="0.25">
      <c r="A78" s="321" t="s">
        <v>71</v>
      </c>
      <c r="B78" s="2" t="s">
        <v>68</v>
      </c>
      <c r="C78" s="310">
        <f>C46*'TIMES inputs DK'!C14</f>
        <v>0.46521298764923796</v>
      </c>
      <c r="D78" s="310">
        <f>D46*'TIMES inputs DK'!D14</f>
        <v>8.2695967639549978E-2</v>
      </c>
      <c r="E78" s="310">
        <f>E46*'TIMES inputs DK'!E14</f>
        <v>0.12250019607436451</v>
      </c>
      <c r="F78" s="310">
        <f>F46*'TIMES inputs DK'!F14</f>
        <v>3.5586400734450616E-2</v>
      </c>
      <c r="G78" s="310">
        <f>G46*'TIMES inputs DK'!G14</f>
        <v>0.42115418461802673</v>
      </c>
      <c r="H78" s="310">
        <f>H46*'TIMES inputs DK'!H14</f>
        <v>5.893181189610136E-2</v>
      </c>
      <c r="I78" s="310">
        <f>I46*'TIMES inputs DK'!I14</f>
        <v>9.0110461335717415E-2</v>
      </c>
      <c r="J78" s="310">
        <f>J46*'TIMES inputs DK'!J14</f>
        <v>9.7746657925970992E-3</v>
      </c>
      <c r="K78" s="310">
        <f>K46*'TIMES inputs DK'!K14</f>
        <v>0.20307458248571875</v>
      </c>
      <c r="L78" s="310">
        <f>L46*'TIMES inputs DK'!L14</f>
        <v>3.2814814280388724E-2</v>
      </c>
      <c r="M78" s="310">
        <f>M46*'TIMES inputs DK'!M14</f>
        <v>5.5572589005749495E-3</v>
      </c>
      <c r="N78" s="310">
        <f>N46*'TIMES inputs DK'!N14</f>
        <v>2.2035077451940987E-3</v>
      </c>
      <c r="O78" s="310">
        <f>O46*'TIMES inputs DK'!C14</f>
        <v>1.9621907771841176</v>
      </c>
      <c r="P78" s="310">
        <f>P46*'TIMES inputs DK'!D14</f>
        <v>0.36761095533720795</v>
      </c>
      <c r="Q78" s="310">
        <f>Q46*'TIMES inputs DK'!E14</f>
        <v>0.49247324603409737</v>
      </c>
      <c r="R78" s="310">
        <f>R46*'TIMES inputs DK'!F14</f>
        <v>0.1571028555264663</v>
      </c>
      <c r="S78" s="310">
        <f>S46*'TIMES inputs DK'!G14</f>
        <v>1.5781517980780937</v>
      </c>
      <c r="T78" s="310">
        <f>T46*'TIMES inputs DK'!H14</f>
        <v>0.14432988676210334</v>
      </c>
      <c r="U78" s="310">
        <f>U46*'TIMES inputs DK'!I14</f>
        <v>0.25904339448814051</v>
      </c>
      <c r="V78" s="310">
        <f>V46*'TIMES inputs DK'!J14</f>
        <v>1.7589749405562589E-2</v>
      </c>
      <c r="W78" s="310">
        <f>W46*'TIMES inputs DK'!K14</f>
        <v>0.96435285366963441</v>
      </c>
      <c r="X78" s="310">
        <f>X46*'TIMES inputs DK'!L14</f>
        <v>0.13461976087173047</v>
      </c>
      <c r="Y78" s="310">
        <f>Y46*'TIMES inputs DK'!M14</f>
        <v>3.5775622754403984E-2</v>
      </c>
      <c r="Z78" s="310">
        <f>Z46*'TIMES inputs DK'!N14</f>
        <v>5.090448565788188E-3</v>
      </c>
    </row>
    <row r="79" spans="1:26" x14ac:dyDescent="0.25">
      <c r="A79" s="321"/>
      <c r="B79" s="151" t="s">
        <v>75</v>
      </c>
      <c r="C79" s="152"/>
      <c r="D79" s="110"/>
      <c r="E79" s="110"/>
      <c r="F79" s="111"/>
      <c r="G79" s="112"/>
      <c r="H79" s="110"/>
      <c r="I79" s="110"/>
      <c r="J79" s="113"/>
      <c r="K79" s="112"/>
      <c r="L79" s="110"/>
      <c r="M79" s="110"/>
      <c r="N79" s="114"/>
      <c r="O79" s="110"/>
      <c r="P79" s="110"/>
      <c r="Q79" s="110"/>
      <c r="R79" s="110"/>
      <c r="S79" s="112"/>
      <c r="T79" s="110"/>
      <c r="U79" s="110"/>
      <c r="V79" s="113"/>
      <c r="W79" s="110"/>
      <c r="X79" s="110"/>
      <c r="Y79" s="110"/>
      <c r="Z79" s="115"/>
    </row>
    <row r="80" spans="1:26" ht="15.75" thickBot="1" x14ac:dyDescent="0.3">
      <c r="A80" s="332"/>
      <c r="B80" s="41" t="s">
        <v>69</v>
      </c>
      <c r="C80" s="101"/>
      <c r="D80" s="102"/>
      <c r="E80" s="102"/>
      <c r="F80" s="103"/>
      <c r="G80" s="104"/>
      <c r="H80" s="102"/>
      <c r="I80" s="102"/>
      <c r="J80" s="105"/>
      <c r="K80" s="104"/>
      <c r="L80" s="102"/>
      <c r="M80" s="102"/>
      <c r="N80" s="106"/>
      <c r="O80" s="102"/>
      <c r="P80" s="102"/>
      <c r="Q80" s="102"/>
      <c r="R80" s="102"/>
      <c r="S80" s="104"/>
      <c r="T80" s="102"/>
      <c r="U80" s="102"/>
      <c r="V80" s="105"/>
      <c r="W80" s="102"/>
      <c r="X80" s="102"/>
      <c r="Y80" s="102"/>
      <c r="Z80" s="107"/>
    </row>
    <row r="81" spans="3:26" ht="15.75" thickTop="1" x14ac:dyDescent="0.25"/>
    <row r="83" spans="3:26" x14ac:dyDescent="0.25">
      <c r="C83" s="234">
        <f>C57/C72</f>
        <v>1.0180664815977132</v>
      </c>
      <c r="D83" s="234">
        <f t="shared" ref="D83:Z83" si="3">D57/D72</f>
        <v>1.0908816761449045</v>
      </c>
      <c r="E83" s="234">
        <f t="shared" si="3"/>
        <v>0.58935312091626657</v>
      </c>
      <c r="F83" s="234">
        <f t="shared" si="3"/>
        <v>0.51203589115073589</v>
      </c>
      <c r="G83" s="234">
        <f t="shared" si="3"/>
        <v>2.5235971287645667</v>
      </c>
      <c r="H83" s="234">
        <f t="shared" si="3"/>
        <v>1.0722162982144781</v>
      </c>
      <c r="I83" s="234">
        <f t="shared" si="3"/>
        <v>0.82161185368946488</v>
      </c>
      <c r="J83" s="234">
        <f t="shared" si="3"/>
        <v>0.96554362169456598</v>
      </c>
      <c r="K83" s="234">
        <f t="shared" si="3"/>
        <v>1.0999469957540009</v>
      </c>
      <c r="L83" s="234">
        <f t="shared" si="3"/>
        <v>0.516435127973497</v>
      </c>
      <c r="M83" s="234">
        <f t="shared" si="3"/>
        <v>2.168251445447174</v>
      </c>
      <c r="N83" s="234">
        <f t="shared" si="3"/>
        <v>0.38078320405052285</v>
      </c>
      <c r="O83" s="234">
        <f t="shared" si="3"/>
        <v>1.018066481597713</v>
      </c>
      <c r="P83" s="234">
        <f t="shared" si="3"/>
        <v>1.0908816761449043</v>
      </c>
      <c r="Q83" s="234">
        <f t="shared" si="3"/>
        <v>0.58935312091626668</v>
      </c>
      <c r="R83" s="234">
        <f t="shared" si="3"/>
        <v>0.51203589115073589</v>
      </c>
      <c r="S83" s="234">
        <f t="shared" si="3"/>
        <v>2.5235971287645671</v>
      </c>
      <c r="T83" s="234">
        <f t="shared" si="3"/>
        <v>1.0722162982144783</v>
      </c>
      <c r="U83" s="234">
        <f t="shared" si="3"/>
        <v>0.82161185368946499</v>
      </c>
      <c r="V83" s="234">
        <f t="shared" si="3"/>
        <v>0.96554362169456598</v>
      </c>
      <c r="W83" s="234">
        <f t="shared" si="3"/>
        <v>1.0999469957540009</v>
      </c>
      <c r="X83" s="234">
        <f t="shared" si="3"/>
        <v>0.516435127973497</v>
      </c>
      <c r="Y83" s="234">
        <f t="shared" si="3"/>
        <v>2.1682514454471735</v>
      </c>
      <c r="Z83" s="234">
        <f t="shared" si="3"/>
        <v>0.38078320405052279</v>
      </c>
    </row>
    <row r="86" spans="3:26" x14ac:dyDescent="0.25">
      <c r="C86" s="234">
        <f>C60/C75</f>
        <v>1.0180664815977132</v>
      </c>
      <c r="D86" s="234">
        <f t="shared" ref="D86:Z86" si="4">D60/D75</f>
        <v>1.2120907512721162</v>
      </c>
      <c r="E86" s="234">
        <f t="shared" si="4"/>
        <v>1.2523753819470662</v>
      </c>
      <c r="F86" s="234">
        <f t="shared" si="4"/>
        <v>1.9201345918152608</v>
      </c>
      <c r="G86" s="234">
        <f t="shared" si="4"/>
        <v>0.84119904292152203</v>
      </c>
      <c r="H86" s="234">
        <f t="shared" si="4"/>
        <v>0.89351358184539831</v>
      </c>
      <c r="I86" s="234">
        <f t="shared" si="4"/>
        <v>1.2324177805341974</v>
      </c>
      <c r="J86" s="234">
        <f t="shared" si="4"/>
        <v>0.80461968474547141</v>
      </c>
      <c r="K86" s="234">
        <f t="shared" si="4"/>
        <v>0.85114946100011979</v>
      </c>
      <c r="L86" s="234">
        <f t="shared" si="4"/>
        <v>2.0657405118939884</v>
      </c>
      <c r="M86" s="234">
        <f t="shared" si="4"/>
        <v>0.61950041298490677</v>
      </c>
      <c r="N86" s="234">
        <f t="shared" si="4"/>
        <v>3.8078320405052275</v>
      </c>
      <c r="O86" s="234">
        <f t="shared" si="4"/>
        <v>1.018066481597713</v>
      </c>
      <c r="P86" s="234">
        <f t="shared" si="4"/>
        <v>1.212090751272116</v>
      </c>
      <c r="Q86" s="234">
        <f t="shared" si="4"/>
        <v>1.2523753819470664</v>
      </c>
      <c r="R86" s="234">
        <f t="shared" si="4"/>
        <v>1.9201345918152608</v>
      </c>
      <c r="S86" s="234">
        <f t="shared" si="4"/>
        <v>0.84119904292152226</v>
      </c>
      <c r="T86" s="234">
        <f t="shared" si="4"/>
        <v>0.89351358184539842</v>
      </c>
      <c r="U86" s="234">
        <f t="shared" si="4"/>
        <v>1.2324177805341974</v>
      </c>
      <c r="V86" s="234">
        <f t="shared" si="4"/>
        <v>0.80461968474547152</v>
      </c>
      <c r="W86" s="234">
        <f t="shared" si="4"/>
        <v>0.8511494610001199</v>
      </c>
      <c r="X86" s="234">
        <f t="shared" si="4"/>
        <v>2.0657405118939889</v>
      </c>
      <c r="Y86" s="234">
        <f t="shared" si="4"/>
        <v>0.61950041298490655</v>
      </c>
      <c r="Z86" s="234">
        <f t="shared" si="4"/>
        <v>3.8078320405052275</v>
      </c>
    </row>
    <row r="89" spans="3:26" x14ac:dyDescent="0.25">
      <c r="C89" s="234">
        <f>C63/C78</f>
        <v>0.9652743726084092</v>
      </c>
      <c r="D89" s="234">
        <f t="shared" ref="D89:Z89" si="5">D63/D78</f>
        <v>0.72555094149506993</v>
      </c>
      <c r="E89" s="234">
        <f t="shared" si="5"/>
        <v>1.9290980906564084</v>
      </c>
      <c r="F89" s="234">
        <f t="shared" si="5"/>
        <v>1.0570690026033118</v>
      </c>
      <c r="G89" s="234">
        <f t="shared" si="5"/>
        <v>0.72661169393407599</v>
      </c>
      <c r="H89" s="234">
        <f t="shared" si="5"/>
        <v>1.1468848441063684</v>
      </c>
      <c r="I89" s="234">
        <f t="shared" si="5"/>
        <v>0.95948064652923803</v>
      </c>
      <c r="J89" s="234">
        <f t="shared" si="5"/>
        <v>2.0610319719406318</v>
      </c>
      <c r="K89" s="234">
        <f t="shared" si="5"/>
        <v>1.0856576263645388</v>
      </c>
      <c r="L89" s="234">
        <f t="shared" si="5"/>
        <v>0.90193658932078291</v>
      </c>
      <c r="M89" s="234">
        <f t="shared" si="5"/>
        <v>0.54645676661050024</v>
      </c>
      <c r="N89" s="234">
        <f t="shared" si="5"/>
        <v>1.134354032007433</v>
      </c>
      <c r="O89" s="234">
        <f t="shared" si="5"/>
        <v>0.96527437260840909</v>
      </c>
      <c r="P89" s="234">
        <f t="shared" si="5"/>
        <v>0.72555094149506982</v>
      </c>
      <c r="Q89" s="234">
        <f t="shared" si="5"/>
        <v>1.9290980906564086</v>
      </c>
      <c r="R89" s="234">
        <f t="shared" si="5"/>
        <v>1.0570690026033118</v>
      </c>
      <c r="S89" s="234">
        <f t="shared" si="5"/>
        <v>0.72661169393407599</v>
      </c>
      <c r="T89" s="234">
        <f t="shared" si="5"/>
        <v>1.1468848441063684</v>
      </c>
      <c r="U89" s="234">
        <f t="shared" si="5"/>
        <v>0.95948064652923815</v>
      </c>
      <c r="V89" s="234">
        <f t="shared" si="5"/>
        <v>2.0610319719406318</v>
      </c>
      <c r="W89" s="234">
        <f t="shared" si="5"/>
        <v>1.0856576263645386</v>
      </c>
      <c r="X89" s="234">
        <f t="shared" si="5"/>
        <v>0.9019365893207828</v>
      </c>
      <c r="Y89" s="234">
        <f t="shared" si="5"/>
        <v>0.54645676661050013</v>
      </c>
      <c r="Z89" s="234">
        <f t="shared" si="5"/>
        <v>1.134354032007433</v>
      </c>
    </row>
  </sheetData>
  <mergeCells count="106">
    <mergeCell ref="A24:A26"/>
    <mergeCell ref="AD25:AI25"/>
    <mergeCell ref="AF26:AG26"/>
    <mergeCell ref="A27:A29"/>
    <mergeCell ref="AD28:AD30"/>
    <mergeCell ref="A30:A32"/>
    <mergeCell ref="AD31:AD33"/>
    <mergeCell ref="A8:A10"/>
    <mergeCell ref="AD9:AD11"/>
    <mergeCell ref="A11:A13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AD3:AI3"/>
    <mergeCell ref="C4:N4"/>
    <mergeCell ref="O4:Z4"/>
    <mergeCell ref="AF4:AG4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  <mergeCell ref="AD6:AD8"/>
    <mergeCell ref="C3:Z3"/>
    <mergeCell ref="M22:N22"/>
    <mergeCell ref="O22:P22"/>
    <mergeCell ref="Q22:R22"/>
    <mergeCell ref="S22:T22"/>
    <mergeCell ref="U22:V22"/>
    <mergeCell ref="W22:X22"/>
    <mergeCell ref="A14:A16"/>
    <mergeCell ref="AD14:AI14"/>
    <mergeCell ref="AF15:AG15"/>
    <mergeCell ref="AD17:AD19"/>
    <mergeCell ref="C19:Z19"/>
    <mergeCell ref="A57:A59"/>
    <mergeCell ref="A60:A62"/>
    <mergeCell ref="A63:A65"/>
    <mergeCell ref="M55:N55"/>
    <mergeCell ref="O55:P55"/>
    <mergeCell ref="Q55:R55"/>
    <mergeCell ref="S55:T55"/>
    <mergeCell ref="U55:V55"/>
    <mergeCell ref="C55:D55"/>
    <mergeCell ref="E55:F55"/>
    <mergeCell ref="G55:H55"/>
    <mergeCell ref="I55:J55"/>
    <mergeCell ref="K55:L55"/>
    <mergeCell ref="O5:R5"/>
    <mergeCell ref="S5:V5"/>
    <mergeCell ref="U6:V6"/>
    <mergeCell ref="W6:X6"/>
    <mergeCell ref="Y6:Z6"/>
    <mergeCell ref="C68:N68"/>
    <mergeCell ref="O68:Z68"/>
    <mergeCell ref="C69:F69"/>
    <mergeCell ref="G69:J69"/>
    <mergeCell ref="K69:N69"/>
    <mergeCell ref="O69:R69"/>
    <mergeCell ref="S69:V69"/>
    <mergeCell ref="W69:Z69"/>
    <mergeCell ref="W55:X55"/>
    <mergeCell ref="Y55:Z55"/>
    <mergeCell ref="C53:N53"/>
    <mergeCell ref="O53:Z53"/>
    <mergeCell ref="C54:F54"/>
    <mergeCell ref="G54:J54"/>
    <mergeCell ref="K54:N54"/>
    <mergeCell ref="O54:R54"/>
    <mergeCell ref="S54:V54"/>
    <mergeCell ref="W54:Z54"/>
    <mergeCell ref="W21:Z21"/>
    <mergeCell ref="W70:X70"/>
    <mergeCell ref="Y70:Z70"/>
    <mergeCell ref="A72:A74"/>
    <mergeCell ref="A75:A77"/>
    <mergeCell ref="A78:A80"/>
    <mergeCell ref="M70:N70"/>
    <mergeCell ref="O70:P70"/>
    <mergeCell ref="Q70:R70"/>
    <mergeCell ref="S70:T70"/>
    <mergeCell ref="U70:V70"/>
    <mergeCell ref="C70:D70"/>
    <mergeCell ref="E70:F70"/>
    <mergeCell ref="G70:H70"/>
    <mergeCell ref="I70:J70"/>
    <mergeCell ref="K70:L7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I89"/>
  <sheetViews>
    <sheetView topLeftCell="A34" zoomScale="70" zoomScaleNormal="70" workbookViewId="0">
      <selection activeCell="P46" sqref="P46"/>
    </sheetView>
  </sheetViews>
  <sheetFormatPr defaultColWidth="9.140625" defaultRowHeight="15" x14ac:dyDescent="0.25"/>
  <cols>
    <col min="1" max="1" width="9.140625" style="108"/>
    <col min="2" max="2" width="25.5703125" style="108" bestFit="1" customWidth="1"/>
    <col min="3" max="3" width="11.42578125" style="108" customWidth="1"/>
    <col min="4" max="5" width="13" style="108" bestFit="1" customWidth="1"/>
    <col min="6" max="24" width="9.140625" style="108"/>
    <col min="25" max="25" width="7.28515625" style="108" customWidth="1"/>
    <col min="26" max="29" width="9.140625" style="108"/>
    <col min="30" max="30" width="12.28515625" style="108" bestFit="1" customWidth="1"/>
    <col min="31" max="31" width="11.28515625" style="108" bestFit="1" customWidth="1"/>
    <col min="32" max="32" width="12.42578125" style="108" bestFit="1" customWidth="1"/>
    <col min="33" max="33" width="10.7109375" style="108" bestFit="1" customWidth="1"/>
    <col min="34" max="34" width="12.42578125" style="108" bestFit="1" customWidth="1"/>
    <col min="35" max="35" width="10.7109375" style="108" bestFit="1" customWidth="1"/>
    <col min="36" max="16384" width="9.140625" style="108"/>
  </cols>
  <sheetData>
    <row r="2" spans="1:35" ht="15.75" thickBot="1" x14ac:dyDescent="0.3"/>
    <row r="3" spans="1:35" ht="17.25" thickTop="1" thickBot="1" x14ac:dyDescent="0.3">
      <c r="C3" s="338" t="s">
        <v>56</v>
      </c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40"/>
      <c r="AD3" s="322" t="s">
        <v>57</v>
      </c>
      <c r="AE3" s="323"/>
      <c r="AF3" s="323"/>
      <c r="AG3" s="323"/>
      <c r="AH3" s="323"/>
      <c r="AI3" s="324"/>
    </row>
    <row r="4" spans="1:35" ht="16.5" thickTop="1" thickBot="1" x14ac:dyDescent="0.3">
      <c r="C4" s="353" t="s">
        <v>100</v>
      </c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6" t="s">
        <v>101</v>
      </c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7"/>
      <c r="AD4" s="19"/>
      <c r="AE4" s="20"/>
      <c r="AF4" s="325" t="s">
        <v>100</v>
      </c>
      <c r="AG4" s="326"/>
      <c r="AH4" s="161" t="s">
        <v>101</v>
      </c>
      <c r="AI4" s="22"/>
    </row>
    <row r="5" spans="1:35" x14ac:dyDescent="0.25">
      <c r="C5" s="345" t="s">
        <v>58</v>
      </c>
      <c r="D5" s="346"/>
      <c r="E5" s="346"/>
      <c r="F5" s="346"/>
      <c r="G5" s="347" t="s">
        <v>59</v>
      </c>
      <c r="H5" s="346"/>
      <c r="I5" s="346"/>
      <c r="J5" s="348"/>
      <c r="K5" s="346" t="s">
        <v>60</v>
      </c>
      <c r="L5" s="346"/>
      <c r="M5" s="346"/>
      <c r="N5" s="346"/>
      <c r="O5" s="351" t="s">
        <v>58</v>
      </c>
      <c r="P5" s="346"/>
      <c r="Q5" s="346"/>
      <c r="R5" s="346"/>
      <c r="S5" s="347" t="s">
        <v>59</v>
      </c>
      <c r="T5" s="346"/>
      <c r="U5" s="346"/>
      <c r="V5" s="348"/>
      <c r="W5" s="346" t="s">
        <v>60</v>
      </c>
      <c r="X5" s="346"/>
      <c r="Y5" s="346"/>
      <c r="Z5" s="352"/>
      <c r="AD5" s="23"/>
      <c r="AE5" s="6"/>
      <c r="AF5" s="3" t="s">
        <v>178</v>
      </c>
      <c r="AG5" s="3" t="s">
        <v>179</v>
      </c>
      <c r="AH5" s="3" t="s">
        <v>178</v>
      </c>
      <c r="AI5" s="24" t="s">
        <v>179</v>
      </c>
    </row>
    <row r="6" spans="1:35" x14ac:dyDescent="0.25">
      <c r="C6" s="349" t="s">
        <v>63</v>
      </c>
      <c r="D6" s="335"/>
      <c r="E6" s="335" t="s">
        <v>64</v>
      </c>
      <c r="F6" s="335"/>
      <c r="G6" s="336" t="s">
        <v>63</v>
      </c>
      <c r="H6" s="335"/>
      <c r="I6" s="335" t="s">
        <v>64</v>
      </c>
      <c r="J6" s="337"/>
      <c r="K6" s="335" t="s">
        <v>63</v>
      </c>
      <c r="L6" s="335"/>
      <c r="M6" s="335" t="s">
        <v>64</v>
      </c>
      <c r="N6" s="335"/>
      <c r="O6" s="334" t="s">
        <v>63</v>
      </c>
      <c r="P6" s="335"/>
      <c r="Q6" s="335" t="s">
        <v>64</v>
      </c>
      <c r="R6" s="335"/>
      <c r="S6" s="336" t="s">
        <v>63</v>
      </c>
      <c r="T6" s="335"/>
      <c r="U6" s="335" t="s">
        <v>64</v>
      </c>
      <c r="V6" s="337"/>
      <c r="W6" s="335" t="s">
        <v>63</v>
      </c>
      <c r="X6" s="335"/>
      <c r="Y6" s="335" t="s">
        <v>64</v>
      </c>
      <c r="Z6" s="350"/>
      <c r="AD6" s="329" t="s">
        <v>2</v>
      </c>
      <c r="AE6" s="25" t="s">
        <v>3</v>
      </c>
      <c r="AF6" s="26"/>
      <c r="AG6" s="26"/>
      <c r="AH6" s="26"/>
      <c r="AI6" s="27"/>
    </row>
    <row r="7" spans="1:35" ht="15.75" thickBot="1" x14ac:dyDescent="0.3">
      <c r="C7" s="28" t="s">
        <v>180</v>
      </c>
      <c r="D7" s="1" t="s">
        <v>181</v>
      </c>
      <c r="E7" s="1" t="s">
        <v>180</v>
      </c>
      <c r="F7" s="1" t="s">
        <v>181</v>
      </c>
      <c r="G7" s="77" t="s">
        <v>180</v>
      </c>
      <c r="H7" s="1" t="s">
        <v>181</v>
      </c>
      <c r="I7" s="1" t="s">
        <v>180</v>
      </c>
      <c r="J7" s="29" t="s">
        <v>181</v>
      </c>
      <c r="K7" s="1" t="s">
        <v>180</v>
      </c>
      <c r="L7" s="1" t="s">
        <v>181</v>
      </c>
      <c r="M7" s="1" t="s">
        <v>180</v>
      </c>
      <c r="N7" s="1" t="s">
        <v>181</v>
      </c>
      <c r="O7" s="78" t="s">
        <v>180</v>
      </c>
      <c r="P7" s="1" t="s">
        <v>181</v>
      </c>
      <c r="Q7" s="1" t="s">
        <v>180</v>
      </c>
      <c r="R7" s="1" t="s">
        <v>181</v>
      </c>
      <c r="S7" s="77" t="s">
        <v>180</v>
      </c>
      <c r="T7" s="1" t="s">
        <v>181</v>
      </c>
      <c r="U7" s="1" t="s">
        <v>180</v>
      </c>
      <c r="V7" s="29" t="s">
        <v>181</v>
      </c>
      <c r="W7" s="6" t="s">
        <v>180</v>
      </c>
      <c r="X7" s="6" t="s">
        <v>181</v>
      </c>
      <c r="Y7" s="6" t="s">
        <v>180</v>
      </c>
      <c r="Z7" s="30" t="s">
        <v>181</v>
      </c>
      <c r="AD7" s="330"/>
      <c r="AE7" s="25" t="s">
        <v>4</v>
      </c>
      <c r="AF7" s="26"/>
      <c r="AG7" s="26"/>
      <c r="AH7" s="26"/>
      <c r="AI7" s="27"/>
    </row>
    <row r="8" spans="1:35" ht="15.75" thickTop="1" x14ac:dyDescent="0.25">
      <c r="A8" s="320" t="s">
        <v>67</v>
      </c>
      <c r="B8" s="31" t="s">
        <v>68</v>
      </c>
      <c r="C8" s="310">
        <f>AVERAGE(C57,C72)</f>
        <v>6.1316440422586442</v>
      </c>
      <c r="D8" s="310">
        <f t="shared" ref="D8:Z8" si="0">AVERAGE(D57,D72)</f>
        <v>1.3269284852215377</v>
      </c>
      <c r="E8" s="310">
        <f t="shared" si="0"/>
        <v>11.065005088837481</v>
      </c>
      <c r="F8" s="310">
        <f t="shared" si="0"/>
        <v>1.6743673006864039</v>
      </c>
      <c r="G8" s="310">
        <f t="shared" si="0"/>
        <v>2.523770206807193</v>
      </c>
      <c r="H8" s="310">
        <f t="shared" si="0"/>
        <v>0.57628589042927592</v>
      </c>
      <c r="I8" s="310">
        <f t="shared" si="0"/>
        <v>1.2461684615525943</v>
      </c>
      <c r="J8" s="310">
        <f t="shared" si="0"/>
        <v>0.29364817959341249</v>
      </c>
      <c r="K8" s="310">
        <f t="shared" si="0"/>
        <v>5.5016073440864268</v>
      </c>
      <c r="L8" s="310">
        <f t="shared" si="0"/>
        <v>1.758771700346565</v>
      </c>
      <c r="M8" s="310">
        <f t="shared" si="0"/>
        <v>0.37424264729281004</v>
      </c>
      <c r="N8" s="310">
        <f t="shared" si="0"/>
        <v>0.10886808471430244</v>
      </c>
      <c r="O8" s="310">
        <f t="shared" si="0"/>
        <v>1.9995963775263055</v>
      </c>
      <c r="P8" s="310">
        <f t="shared" si="0"/>
        <v>0.40401789954502498</v>
      </c>
      <c r="Q8" s="310">
        <f t="shared" si="0"/>
        <v>2.5383229637833531</v>
      </c>
      <c r="R8" s="310">
        <f t="shared" si="0"/>
        <v>0.32658071556267043</v>
      </c>
      <c r="S8" s="310">
        <f t="shared" si="0"/>
        <v>0.80371030630083429</v>
      </c>
      <c r="T8" s="310">
        <f t="shared" si="0"/>
        <v>0.16428269865368944</v>
      </c>
      <c r="U8" s="310">
        <f t="shared" si="0"/>
        <v>0.26739511244026359</v>
      </c>
      <c r="V8" s="310">
        <f t="shared" si="0"/>
        <v>5.0187511904089342E-2</v>
      </c>
      <c r="W8" s="310">
        <f t="shared" si="0"/>
        <v>1.9122838727252214</v>
      </c>
      <c r="X8" s="310">
        <f t="shared" si="0"/>
        <v>0.56762619882304455</v>
      </c>
      <c r="Y8" s="310">
        <f t="shared" si="0"/>
        <v>0.14517654243966521</v>
      </c>
      <c r="Z8" s="310">
        <f t="shared" si="0"/>
        <v>3.7737155429702594E-2</v>
      </c>
      <c r="AD8" s="331"/>
      <c r="AE8" s="25" t="s">
        <v>0</v>
      </c>
      <c r="AF8" s="26"/>
      <c r="AG8" s="26"/>
      <c r="AH8" s="26"/>
      <c r="AI8" s="27"/>
    </row>
    <row r="9" spans="1:35" x14ac:dyDescent="0.25">
      <c r="A9" s="321"/>
      <c r="B9" s="151" t="s">
        <v>75</v>
      </c>
      <c r="C9" s="311">
        <f>AVERAGE('TIMES inputs DK'!C9,'TIMES inputs DK'!O9)</f>
        <v>2034.7316828965445</v>
      </c>
      <c r="D9" s="311">
        <f>AVERAGE('TIMES inputs DK'!D9,'TIMES inputs DK'!P9)</f>
        <v>1627.7610570674103</v>
      </c>
      <c r="E9" s="311">
        <f>AVERAGE('TIMES inputs DK'!E9,'TIMES inputs DK'!Q9)</f>
        <v>1950.9644676403168</v>
      </c>
      <c r="F9" s="311">
        <f>AVERAGE('TIMES inputs DK'!F9,'TIMES inputs DK'!R9)</f>
        <v>2057.6313943068058</v>
      </c>
      <c r="G9" s="311">
        <f>AVERAGE('TIMES inputs DK'!G9,'TIMES inputs DK'!S9)</f>
        <v>1700.0617509155934</v>
      </c>
      <c r="H9" s="311">
        <f>AVERAGE('TIMES inputs DK'!H9,'TIMES inputs DK'!T9)</f>
        <v>1837.4928043488806</v>
      </c>
      <c r="I9" s="311">
        <f>AVERAGE('TIMES inputs DK'!I9,'TIMES inputs DK'!U9)</f>
        <v>1562.6699239924012</v>
      </c>
      <c r="J9" s="311">
        <f>AVERAGE('TIMES inputs DK'!J9,'TIMES inputs DK'!V9)</f>
        <v>1557.7025564615506</v>
      </c>
      <c r="K9" s="311">
        <f>AVERAGE('TIMES inputs DK'!K9,'TIMES inputs DK'!W9)</f>
        <v>1868.0068856649573</v>
      </c>
      <c r="L9" s="311">
        <f>AVERAGE('TIMES inputs DK'!L9,'TIMES inputs DK'!X9)</f>
        <v>2512.9135008735693</v>
      </c>
      <c r="M9" s="311">
        <f>AVERAGE('TIMES inputs DK'!M9,'TIMES inputs DK'!Y9)</f>
        <v>1999.1644509558137</v>
      </c>
      <c r="N9" s="311">
        <f>AVERAGE('TIMES inputs DK'!N9,'TIMES inputs DK'!Z9)</f>
        <v>2675.6876679408469</v>
      </c>
      <c r="O9" s="311">
        <f>AVERAGE('TIMES inputs DK'!C9,'TIMES inputs DK'!O9)</f>
        <v>2034.7316828965445</v>
      </c>
      <c r="P9" s="311">
        <f>AVERAGE('TIMES inputs DK'!D9,'TIMES inputs DK'!P9)</f>
        <v>1627.7610570674103</v>
      </c>
      <c r="Q9" s="311">
        <f>AVERAGE('TIMES inputs DK'!E9,'TIMES inputs DK'!Q9)</f>
        <v>1950.9644676403168</v>
      </c>
      <c r="R9" s="311">
        <f>AVERAGE('TIMES inputs DK'!F9,'TIMES inputs DK'!R9)</f>
        <v>2057.6313943068058</v>
      </c>
      <c r="S9" s="311">
        <f>AVERAGE('TIMES inputs DK'!G9,'TIMES inputs DK'!S9)</f>
        <v>1700.0617509155934</v>
      </c>
      <c r="T9" s="311">
        <f>AVERAGE('TIMES inputs DK'!H9,'TIMES inputs DK'!T9)</f>
        <v>1837.4928043488806</v>
      </c>
      <c r="U9" s="311">
        <f>AVERAGE('TIMES inputs DK'!I9,'TIMES inputs DK'!U9)</f>
        <v>1562.6699239924012</v>
      </c>
      <c r="V9" s="311">
        <f>AVERAGE('TIMES inputs DK'!J9,'TIMES inputs DK'!V9)</f>
        <v>1557.7025564615506</v>
      </c>
      <c r="W9" s="311">
        <f>AVERAGE('TIMES inputs DK'!K9,'TIMES inputs DK'!W9)</f>
        <v>1868.0068856649573</v>
      </c>
      <c r="X9" s="311">
        <f>AVERAGE('TIMES inputs DK'!L9,'TIMES inputs DK'!X9)</f>
        <v>2512.9135008735693</v>
      </c>
      <c r="Y9" s="311">
        <f>AVERAGE('TIMES inputs DK'!M9,'TIMES inputs DK'!Y9)</f>
        <v>1999.1644509558137</v>
      </c>
      <c r="Z9" s="311">
        <f>AVERAGE('TIMES inputs DK'!N9,'TIMES inputs DK'!Z9)</f>
        <v>2675.6876679408469</v>
      </c>
      <c r="AD9" s="329" t="s">
        <v>1</v>
      </c>
      <c r="AE9" s="25" t="s">
        <v>3</v>
      </c>
      <c r="AF9" s="26"/>
      <c r="AG9" s="39"/>
      <c r="AH9" s="26"/>
      <c r="AI9" s="40"/>
    </row>
    <row r="10" spans="1:35" ht="15.75" thickBot="1" x14ac:dyDescent="0.3">
      <c r="A10" s="321"/>
      <c r="B10" s="41" t="s">
        <v>69</v>
      </c>
      <c r="C10" s="311">
        <f>AVERAGE('TIMES inputs DK'!C10,'TIMES inputs DK'!O10)</f>
        <v>31.245290675891908</v>
      </c>
      <c r="D10" s="311">
        <f>AVERAGE('TIMES inputs DK'!D10,'TIMES inputs DK'!P10)</f>
        <v>26.086088757448834</v>
      </c>
      <c r="E10" s="311">
        <f>AVERAGE('TIMES inputs DK'!E10,'TIMES inputs DK'!Q10)</f>
        <v>33.275335434273792</v>
      </c>
      <c r="F10" s="311">
        <f>AVERAGE('TIMES inputs DK'!F10,'TIMES inputs DK'!R10)</f>
        <v>25.606699995412384</v>
      </c>
      <c r="G10" s="311">
        <f>AVERAGE('TIMES inputs DK'!G10,'TIMES inputs DK'!S10)</f>
        <v>28.506797411124076</v>
      </c>
      <c r="H10" s="311">
        <f>AVERAGE('TIMES inputs DK'!H10,'TIMES inputs DK'!T10)</f>
        <v>26.668498822846111</v>
      </c>
      <c r="I10" s="311">
        <f>AVERAGE('TIMES inputs DK'!I10,'TIMES inputs DK'!U10)</f>
        <v>29.983500894446955</v>
      </c>
      <c r="J10" s="311">
        <f>AVERAGE('TIMES inputs DK'!J10,'TIMES inputs DK'!V10)</f>
        <v>26.397543844998182</v>
      </c>
      <c r="K10" s="311">
        <f>AVERAGE('TIMES inputs DK'!K10,'TIMES inputs DK'!W10)</f>
        <v>30.306641374117305</v>
      </c>
      <c r="L10" s="311">
        <f>AVERAGE('TIMES inputs DK'!L10,'TIMES inputs DK'!X10)</f>
        <v>24.514835929520963</v>
      </c>
      <c r="M10" s="311">
        <f>AVERAGE('TIMES inputs DK'!M10,'TIMES inputs DK'!Y10)</f>
        <v>32.773309589127926</v>
      </c>
      <c r="N10" s="311">
        <f>AVERAGE('TIMES inputs DK'!N10,'TIMES inputs DK'!Z10)</f>
        <v>24.01954762629358</v>
      </c>
      <c r="O10" s="311">
        <f>AVERAGE('TIMES inputs DK'!C10,'TIMES inputs DK'!O10)</f>
        <v>31.245290675891908</v>
      </c>
      <c r="P10" s="311">
        <f>AVERAGE('TIMES inputs DK'!D10,'TIMES inputs DK'!P10)</f>
        <v>26.086088757448834</v>
      </c>
      <c r="Q10" s="311">
        <f>AVERAGE('TIMES inputs DK'!E10,'TIMES inputs DK'!Q10)</f>
        <v>33.275335434273792</v>
      </c>
      <c r="R10" s="311">
        <f>AVERAGE('TIMES inputs DK'!F10,'TIMES inputs DK'!R10)</f>
        <v>25.606699995412384</v>
      </c>
      <c r="S10" s="311">
        <f>AVERAGE('TIMES inputs DK'!G10,'TIMES inputs DK'!S10)</f>
        <v>28.506797411124076</v>
      </c>
      <c r="T10" s="311">
        <f>AVERAGE('TIMES inputs DK'!H10,'TIMES inputs DK'!T10)</f>
        <v>26.668498822846111</v>
      </c>
      <c r="U10" s="311">
        <f>AVERAGE('TIMES inputs DK'!I10,'TIMES inputs DK'!U10)</f>
        <v>29.983500894446955</v>
      </c>
      <c r="V10" s="311">
        <f>AVERAGE('TIMES inputs DK'!J10,'TIMES inputs DK'!V10)</f>
        <v>26.397543844998182</v>
      </c>
      <c r="W10" s="311">
        <f>AVERAGE('TIMES inputs DK'!K10,'TIMES inputs DK'!W10)</f>
        <v>30.306641374117305</v>
      </c>
      <c r="X10" s="311">
        <f>AVERAGE('TIMES inputs DK'!L10,'TIMES inputs DK'!X10)</f>
        <v>24.514835929520963</v>
      </c>
      <c r="Y10" s="311">
        <f>AVERAGE('TIMES inputs DK'!M10,'TIMES inputs DK'!Y10)</f>
        <v>32.773309589127926</v>
      </c>
      <c r="Z10" s="311">
        <f>AVERAGE('TIMES inputs DK'!N10,'TIMES inputs DK'!Z10)</f>
        <v>24.01954762629358</v>
      </c>
      <c r="AD10" s="330"/>
      <c r="AE10" s="25" t="s">
        <v>4</v>
      </c>
      <c r="AF10" s="26"/>
      <c r="AG10" s="39"/>
      <c r="AH10" s="26"/>
      <c r="AI10" s="40"/>
    </row>
    <row r="11" spans="1:35" ht="16.5" thickTop="1" thickBot="1" x14ac:dyDescent="0.3">
      <c r="A11" s="327" t="s">
        <v>70</v>
      </c>
      <c r="B11" s="49" t="s">
        <v>68</v>
      </c>
      <c r="C11" s="310">
        <f>AVERAGE(C60,C75)</f>
        <v>6.1316440422586442</v>
      </c>
      <c r="D11" s="310">
        <f t="shared" ref="D11:Z11" si="1">AVERAGE(D60,D75)</f>
        <v>2.1057764266962695</v>
      </c>
      <c r="E11" s="310">
        <f t="shared" si="1"/>
        <v>7.379264145890895</v>
      </c>
      <c r="F11" s="310">
        <f t="shared" si="1"/>
        <v>1.616819383307643</v>
      </c>
      <c r="G11" s="310">
        <f t="shared" si="1"/>
        <v>3.956266666861961</v>
      </c>
      <c r="H11" s="310">
        <f t="shared" si="1"/>
        <v>0.78988266921793215</v>
      </c>
      <c r="I11" s="310">
        <f t="shared" si="1"/>
        <v>1.5272016513706808</v>
      </c>
      <c r="J11" s="310">
        <f t="shared" si="1"/>
        <v>0.64705553753367795</v>
      </c>
      <c r="K11" s="310">
        <f t="shared" si="1"/>
        <v>6.7897030193261632</v>
      </c>
      <c r="L11" s="310">
        <f t="shared" si="1"/>
        <v>1.7778332727397004</v>
      </c>
      <c r="M11" s="310">
        <f t="shared" si="1"/>
        <v>0.28694982024780213</v>
      </c>
      <c r="N11" s="310">
        <f t="shared" si="1"/>
        <v>7.5814865699758149E-2</v>
      </c>
      <c r="O11" s="310">
        <f t="shared" si="1"/>
        <v>1.9995963775263055</v>
      </c>
      <c r="P11" s="310">
        <f t="shared" si="1"/>
        <v>0.64115841833270637</v>
      </c>
      <c r="Q11" s="310">
        <f t="shared" si="1"/>
        <v>1.6928103952011773</v>
      </c>
      <c r="R11" s="310">
        <f t="shared" si="1"/>
        <v>0.31535615328831607</v>
      </c>
      <c r="S11" s="310">
        <f t="shared" si="1"/>
        <v>1.2598977062392769</v>
      </c>
      <c r="T11" s="310">
        <f t="shared" si="1"/>
        <v>0.22517305850094649</v>
      </c>
      <c r="U11" s="310">
        <f t="shared" si="1"/>
        <v>0.32769747420700907</v>
      </c>
      <c r="V11" s="310">
        <f t="shared" si="1"/>
        <v>0.1105884856413627</v>
      </c>
      <c r="W11" s="310">
        <f t="shared" si="1"/>
        <v>2.3600084070716614</v>
      </c>
      <c r="X11" s="310">
        <f t="shared" si="1"/>
        <v>0.5737781330843098</v>
      </c>
      <c r="Y11" s="310">
        <f t="shared" si="1"/>
        <v>0.11131383090250946</v>
      </c>
      <c r="Z11" s="310">
        <f t="shared" si="1"/>
        <v>2.6279853993040211E-2</v>
      </c>
      <c r="AD11" s="333"/>
      <c r="AE11" s="57" t="s">
        <v>0</v>
      </c>
      <c r="AF11" s="58"/>
      <c r="AG11" s="59"/>
      <c r="AH11" s="58"/>
      <c r="AI11" s="60"/>
    </row>
    <row r="12" spans="1:35" ht="15.75" thickTop="1" x14ac:dyDescent="0.25">
      <c r="A12" s="321"/>
      <c r="B12" s="151" t="s">
        <v>75</v>
      </c>
      <c r="C12" s="311">
        <f>AVERAGE('TIMES inputs DK'!C12,'TIMES inputs DK'!O12)</f>
        <v>5048.7892506307044</v>
      </c>
      <c r="D12" s="311">
        <f>AVERAGE('TIMES inputs DK'!D12,'TIMES inputs DK'!P12)</f>
        <v>6548.8222650787757</v>
      </c>
      <c r="E12" s="311">
        <f>AVERAGE('TIMES inputs DK'!E12,'TIMES inputs DK'!Q12)</f>
        <v>3974.3819930214786</v>
      </c>
      <c r="F12" s="311">
        <f>AVERAGE('TIMES inputs DK'!F12,'TIMES inputs DK'!R12)</f>
        <v>5388.4526836103942</v>
      </c>
      <c r="G12" s="311">
        <f>AVERAGE('TIMES inputs DK'!G12,'TIMES inputs DK'!S12)</f>
        <v>4677.4938954175323</v>
      </c>
      <c r="H12" s="311">
        <f>AVERAGE('TIMES inputs DK'!H12,'TIMES inputs DK'!T12)</f>
        <v>6416.5010196981802</v>
      </c>
      <c r="I12" s="311">
        <f>AVERAGE('TIMES inputs DK'!I12,'TIMES inputs DK'!U12)</f>
        <v>3515.7121290042514</v>
      </c>
      <c r="J12" s="311">
        <f>AVERAGE('TIMES inputs DK'!J12,'TIMES inputs DK'!V12)</f>
        <v>5711.2256482634311</v>
      </c>
      <c r="K12" s="311">
        <f>AVERAGE('TIMES inputs DK'!K12,'TIMES inputs DK'!W12)</f>
        <v>4889.4378282921753</v>
      </c>
      <c r="L12" s="311">
        <f>AVERAGE('TIMES inputs DK'!L12,'TIMES inputs DK'!X12)</f>
        <v>6816.2680823745577</v>
      </c>
      <c r="M12" s="311">
        <f>AVERAGE('TIMES inputs DK'!M12,'TIMES inputs DK'!Y12)</f>
        <v>4307.467386000656</v>
      </c>
      <c r="N12" s="311">
        <f>AVERAGE('TIMES inputs DK'!N12,'TIMES inputs DK'!Z12)</f>
        <v>5680.5579034481871</v>
      </c>
      <c r="O12" s="311">
        <f>AVERAGE('TIMES inputs DK'!C12,'TIMES inputs DK'!O12)</f>
        <v>5048.7892506307044</v>
      </c>
      <c r="P12" s="311">
        <f>AVERAGE('TIMES inputs DK'!D12,'TIMES inputs DK'!P12)</f>
        <v>6548.8222650787757</v>
      </c>
      <c r="Q12" s="311">
        <f>AVERAGE('TIMES inputs DK'!E12,'TIMES inputs DK'!Q12)</f>
        <v>3974.3819930214786</v>
      </c>
      <c r="R12" s="311">
        <f>AVERAGE('TIMES inputs DK'!F12,'TIMES inputs DK'!R12)</f>
        <v>5388.4526836103942</v>
      </c>
      <c r="S12" s="311">
        <f>AVERAGE('TIMES inputs DK'!G12,'TIMES inputs DK'!S12)</f>
        <v>4677.4938954175323</v>
      </c>
      <c r="T12" s="311">
        <f>AVERAGE('TIMES inputs DK'!H12,'TIMES inputs DK'!T12)</f>
        <v>6416.5010196981802</v>
      </c>
      <c r="U12" s="311">
        <f>AVERAGE('TIMES inputs DK'!I12,'TIMES inputs DK'!U12)</f>
        <v>3515.7121290042514</v>
      </c>
      <c r="V12" s="311">
        <f>AVERAGE('TIMES inputs DK'!J12,'TIMES inputs DK'!V12)</f>
        <v>5711.2256482634311</v>
      </c>
      <c r="W12" s="311">
        <f>AVERAGE('TIMES inputs DK'!K12,'TIMES inputs DK'!W12)</f>
        <v>4889.4378282921753</v>
      </c>
      <c r="X12" s="311">
        <f>AVERAGE('TIMES inputs DK'!L12,'TIMES inputs DK'!X12)</f>
        <v>6816.2680823745577</v>
      </c>
      <c r="Y12" s="311">
        <f>AVERAGE('TIMES inputs DK'!M12,'TIMES inputs DK'!Y12)</f>
        <v>4307.467386000656</v>
      </c>
      <c r="Z12" s="311">
        <f>AVERAGE('TIMES inputs DK'!N12,'TIMES inputs DK'!Z12)</f>
        <v>5680.5579034481871</v>
      </c>
    </row>
    <row r="13" spans="1:35" ht="15.75" thickBot="1" x14ac:dyDescent="0.3">
      <c r="A13" s="328"/>
      <c r="B13" s="41" t="s">
        <v>69</v>
      </c>
      <c r="C13" s="311">
        <f>AVERAGE('TIMES inputs DK'!C13,'TIMES inputs DK'!O13)</f>
        <v>38.723661479621754</v>
      </c>
      <c r="D13" s="311">
        <f>AVERAGE('TIMES inputs DK'!D13,'TIMES inputs DK'!P13)</f>
        <v>22.493118551164411</v>
      </c>
      <c r="E13" s="311">
        <f>AVERAGE('TIMES inputs DK'!E13,'TIMES inputs DK'!Q13)</f>
        <v>37.388359590145456</v>
      </c>
      <c r="F13" s="311">
        <f>AVERAGE('TIMES inputs DK'!F13,'TIMES inputs DK'!R13)</f>
        <v>20.303222644229553</v>
      </c>
      <c r="G13" s="311">
        <f>AVERAGE('TIMES inputs DK'!G13,'TIMES inputs DK'!S13)</f>
        <v>28.351028951711093</v>
      </c>
      <c r="H13" s="311">
        <f>AVERAGE('TIMES inputs DK'!H13,'TIMES inputs DK'!T13)</f>
        <v>20.2809108465508</v>
      </c>
      <c r="I13" s="311">
        <f>AVERAGE('TIMES inputs DK'!I13,'TIMES inputs DK'!U13)</f>
        <v>39.706832551643814</v>
      </c>
      <c r="J13" s="311">
        <f>AVERAGE('TIMES inputs DK'!J13,'TIMES inputs DK'!V13)</f>
        <v>22.015344916939014</v>
      </c>
      <c r="K13" s="311">
        <f>AVERAGE('TIMES inputs DK'!K13,'TIMES inputs DK'!W13)</f>
        <v>39.696875510601743</v>
      </c>
      <c r="L13" s="311">
        <f>AVERAGE('TIMES inputs DK'!L13,'TIMES inputs DK'!X13)</f>
        <v>25.220797660123758</v>
      </c>
      <c r="M13" s="311">
        <f>AVERAGE('TIMES inputs DK'!M13,'TIMES inputs DK'!Y13)</f>
        <v>35.974843333603424</v>
      </c>
      <c r="N13" s="311">
        <f>AVERAGE('TIMES inputs DK'!N13,'TIMES inputs DK'!Z13)</f>
        <v>20.614691689718079</v>
      </c>
      <c r="O13" s="311">
        <f>AVERAGE('TIMES inputs DK'!C13,'TIMES inputs DK'!O13)</f>
        <v>38.723661479621754</v>
      </c>
      <c r="P13" s="311">
        <f>AVERAGE('TIMES inputs DK'!D13,'TIMES inputs DK'!P13)</f>
        <v>22.493118551164411</v>
      </c>
      <c r="Q13" s="311">
        <f>AVERAGE('TIMES inputs DK'!E13,'TIMES inputs DK'!Q13)</f>
        <v>37.388359590145456</v>
      </c>
      <c r="R13" s="311">
        <f>AVERAGE('TIMES inputs DK'!F13,'TIMES inputs DK'!R13)</f>
        <v>20.303222644229553</v>
      </c>
      <c r="S13" s="311">
        <f>AVERAGE('TIMES inputs DK'!G13,'TIMES inputs DK'!S13)</f>
        <v>28.351028951711093</v>
      </c>
      <c r="T13" s="311">
        <f>AVERAGE('TIMES inputs DK'!H13,'TIMES inputs DK'!T13)</f>
        <v>20.2809108465508</v>
      </c>
      <c r="U13" s="311">
        <f>AVERAGE('TIMES inputs DK'!I13,'TIMES inputs DK'!U13)</f>
        <v>39.706832551643814</v>
      </c>
      <c r="V13" s="311">
        <f>AVERAGE('TIMES inputs DK'!J13,'TIMES inputs DK'!V13)</f>
        <v>22.015344916939014</v>
      </c>
      <c r="W13" s="311">
        <f>AVERAGE('TIMES inputs DK'!K13,'TIMES inputs DK'!W13)</f>
        <v>39.696875510601743</v>
      </c>
      <c r="X13" s="311">
        <f>AVERAGE('TIMES inputs DK'!L13,'TIMES inputs DK'!X13)</f>
        <v>25.220797660123758</v>
      </c>
      <c r="Y13" s="311">
        <f>AVERAGE('TIMES inputs DK'!M13,'TIMES inputs DK'!Y13)</f>
        <v>35.974843333603424</v>
      </c>
      <c r="Z13" s="311">
        <f>AVERAGE('TIMES inputs DK'!N13,'TIMES inputs DK'!Z13)</f>
        <v>20.614691689718079</v>
      </c>
    </row>
    <row r="14" spans="1:35" ht="16.5" thickTop="1" thickBot="1" x14ac:dyDescent="0.3">
      <c r="A14" s="321" t="s">
        <v>71</v>
      </c>
      <c r="B14" s="2" t="s">
        <v>68</v>
      </c>
      <c r="C14" s="310">
        <f>AVERAGE(C63,C78)</f>
        <v>7.5612640636874069</v>
      </c>
      <c r="D14" s="310">
        <f t="shared" ref="D14:Z14" si="2">AVERAGE(D63,D78)</f>
        <v>1.7013388968717762</v>
      </c>
      <c r="E14" s="310">
        <f t="shared" si="2"/>
        <v>6.604421295089665</v>
      </c>
      <c r="F14" s="310">
        <f t="shared" si="2"/>
        <v>1.2717997234084626</v>
      </c>
      <c r="G14" s="310">
        <f t="shared" si="2"/>
        <v>4.7363213411200622</v>
      </c>
      <c r="H14" s="310">
        <f t="shared" si="2"/>
        <v>0.86011116150540257</v>
      </c>
      <c r="I14" s="310">
        <f t="shared" si="2"/>
        <v>1.6094746936393873</v>
      </c>
      <c r="J14" s="310">
        <f t="shared" si="2"/>
        <v>0.22857650851602135</v>
      </c>
      <c r="K14" s="310">
        <f t="shared" si="2"/>
        <v>6.9226018087853376</v>
      </c>
      <c r="L14" s="310">
        <f t="shared" si="2"/>
        <v>1.429193227746604</v>
      </c>
      <c r="M14" s="310">
        <f t="shared" si="2"/>
        <v>0.23895595602100089</v>
      </c>
      <c r="N14" s="310">
        <f t="shared" si="2"/>
        <v>7.7499564303538493E-2</v>
      </c>
      <c r="O14" s="310">
        <f t="shared" si="2"/>
        <v>2.4658111473965763</v>
      </c>
      <c r="P14" s="310">
        <f t="shared" si="2"/>
        <v>0.51801689027244346</v>
      </c>
      <c r="Q14" s="310">
        <f t="shared" si="2"/>
        <v>1.5150606891936986</v>
      </c>
      <c r="R14" s="310">
        <f t="shared" si="2"/>
        <v>0.24806102194713908</v>
      </c>
      <c r="S14" s="310">
        <f t="shared" si="2"/>
        <v>1.5083109648982385</v>
      </c>
      <c r="T14" s="310">
        <f t="shared" si="2"/>
        <v>0.24519320202167597</v>
      </c>
      <c r="U14" s="310">
        <f t="shared" si="2"/>
        <v>0.34535111419789311</v>
      </c>
      <c r="V14" s="310">
        <f t="shared" si="2"/>
        <v>3.9066090101518035E-2</v>
      </c>
      <c r="W14" s="310">
        <f t="shared" si="2"/>
        <v>2.4062022184240215</v>
      </c>
      <c r="X14" s="310">
        <f t="shared" si="2"/>
        <v>0.46125800130260608</v>
      </c>
      <c r="Y14" s="310">
        <f t="shared" si="2"/>
        <v>9.2696008168602129E-2</v>
      </c>
      <c r="Z14" s="310">
        <f t="shared" si="2"/>
        <v>2.6863824338710394E-2</v>
      </c>
      <c r="AD14" s="322" t="s">
        <v>72</v>
      </c>
      <c r="AE14" s="323"/>
      <c r="AF14" s="323"/>
      <c r="AG14" s="323"/>
      <c r="AH14" s="323"/>
      <c r="AI14" s="324"/>
    </row>
    <row r="15" spans="1:35" ht="15.75" thickTop="1" x14ac:dyDescent="0.25">
      <c r="A15" s="321"/>
      <c r="B15" s="151" t="s">
        <v>75</v>
      </c>
      <c r="C15" s="311">
        <f>AVERAGE('TIMES inputs DK'!C15,'TIMES inputs DK'!O15)</f>
        <v>6815.4500435753998</v>
      </c>
      <c r="D15" s="311">
        <f>AVERAGE('TIMES inputs DK'!D15,'TIMES inputs DK'!P15)</f>
        <v>17813.924956293507</v>
      </c>
      <c r="E15" s="311">
        <f>AVERAGE('TIMES inputs DK'!E15,'TIMES inputs DK'!Q15)</f>
        <v>5758.2369404777437</v>
      </c>
      <c r="F15" s="311">
        <f>AVERAGE('TIMES inputs DK'!F15,'TIMES inputs DK'!R15)</f>
        <v>15816.334082408701</v>
      </c>
      <c r="G15" s="311">
        <f>AVERAGE('TIMES inputs DK'!G15,'TIMES inputs DK'!S15)</f>
        <v>6822.5581617466487</v>
      </c>
      <c r="H15" s="311">
        <f>AVERAGE('TIMES inputs DK'!H15,'TIMES inputs DK'!T15)</f>
        <v>15550.675540834949</v>
      </c>
      <c r="I15" s="311">
        <f>AVERAGE('TIMES inputs DK'!I15,'TIMES inputs DK'!U15)</f>
        <v>5650.5512254664491</v>
      </c>
      <c r="J15" s="311">
        <f>AVERAGE('TIMES inputs DK'!J15,'TIMES inputs DK'!V15)</f>
        <v>19802.757241336734</v>
      </c>
      <c r="K15" s="311">
        <f>AVERAGE('TIMES inputs DK'!K15,'TIMES inputs DK'!W15)</f>
        <v>6670.2137172819312</v>
      </c>
      <c r="L15" s="311">
        <f>AVERAGE('TIMES inputs DK'!L15,'TIMES inputs DK'!X15)</f>
        <v>18674.357004376659</v>
      </c>
      <c r="M15" s="311">
        <f>AVERAGE('TIMES inputs DK'!M15,'TIMES inputs DK'!Y15)</f>
        <v>5913.2576032016459</v>
      </c>
      <c r="N15" s="311">
        <f>AVERAGE('TIMES inputs DK'!N15,'TIMES inputs DK'!Z15)</f>
        <v>16312.087304108381</v>
      </c>
      <c r="O15" s="311">
        <f>AVERAGE('TIMES inputs DK'!C15,'TIMES inputs DK'!O15)</f>
        <v>6815.4500435753998</v>
      </c>
      <c r="P15" s="311">
        <f>AVERAGE('TIMES inputs DK'!D15,'TIMES inputs DK'!P15)</f>
        <v>17813.924956293507</v>
      </c>
      <c r="Q15" s="311">
        <f>AVERAGE('TIMES inputs DK'!E15,'TIMES inputs DK'!Q15)</f>
        <v>5758.2369404777437</v>
      </c>
      <c r="R15" s="311">
        <f>AVERAGE('TIMES inputs DK'!F15,'TIMES inputs DK'!R15)</f>
        <v>15816.334082408701</v>
      </c>
      <c r="S15" s="311">
        <f>AVERAGE('TIMES inputs DK'!G15,'TIMES inputs DK'!S15)</f>
        <v>6822.5581617466487</v>
      </c>
      <c r="T15" s="311">
        <f>AVERAGE('TIMES inputs DK'!H15,'TIMES inputs DK'!T15)</f>
        <v>15550.675540834949</v>
      </c>
      <c r="U15" s="311">
        <f>AVERAGE('TIMES inputs DK'!I15,'TIMES inputs DK'!U15)</f>
        <v>5650.5512254664491</v>
      </c>
      <c r="V15" s="311">
        <f>AVERAGE('TIMES inputs DK'!J15,'TIMES inputs DK'!V15)</f>
        <v>19802.757241336734</v>
      </c>
      <c r="W15" s="311">
        <f>AVERAGE('TIMES inputs DK'!K15,'TIMES inputs DK'!W15)</f>
        <v>6670.2137172819312</v>
      </c>
      <c r="X15" s="311">
        <f>AVERAGE('TIMES inputs DK'!L15,'TIMES inputs DK'!X15)</f>
        <v>18674.357004376659</v>
      </c>
      <c r="Y15" s="311">
        <f>AVERAGE('TIMES inputs DK'!M15,'TIMES inputs DK'!Y15)</f>
        <v>5913.2576032016459</v>
      </c>
      <c r="Z15" s="311">
        <f>AVERAGE('TIMES inputs DK'!N15,'TIMES inputs DK'!Z15)</f>
        <v>16312.087304108381</v>
      </c>
      <c r="AD15" s="19"/>
      <c r="AE15" s="20"/>
      <c r="AF15" s="325" t="s">
        <v>100</v>
      </c>
      <c r="AG15" s="326"/>
      <c r="AH15" s="162" t="s">
        <v>101</v>
      </c>
      <c r="AI15" s="22"/>
    </row>
    <row r="16" spans="1:35" ht="15.75" thickBot="1" x14ac:dyDescent="0.3">
      <c r="A16" s="332"/>
      <c r="B16" s="41" t="s">
        <v>69</v>
      </c>
      <c r="C16" s="311">
        <f>AVERAGE('TIMES inputs DK'!C16,'TIMES inputs DK'!O16)</f>
        <v>28.274679457892496</v>
      </c>
      <c r="D16" s="311">
        <f>AVERAGE('TIMES inputs DK'!D16,'TIMES inputs DK'!P16)</f>
        <v>39.204663508262563</v>
      </c>
      <c r="E16" s="311">
        <f>AVERAGE('TIMES inputs DK'!E16,'TIMES inputs DK'!Q16)</f>
        <v>22.017761380021216</v>
      </c>
      <c r="F16" s="311">
        <f>AVERAGE('TIMES inputs DK'!F16,'TIMES inputs DK'!R16)</f>
        <v>37.249859690214947</v>
      </c>
      <c r="G16" s="311">
        <f>AVERAGE('TIMES inputs DK'!G16,'TIMES inputs DK'!S16)</f>
        <v>28.720120859096255</v>
      </c>
      <c r="H16" s="311">
        <f>AVERAGE('TIMES inputs DK'!H16,'TIMES inputs DK'!T16)</f>
        <v>37.381382964940997</v>
      </c>
      <c r="I16" s="311">
        <f>AVERAGE('TIMES inputs DK'!I16,'TIMES inputs DK'!U16)</f>
        <v>24.255023243047436</v>
      </c>
      <c r="J16" s="311">
        <f>AVERAGE('TIMES inputs DK'!J16,'TIMES inputs DK'!V16)</f>
        <v>39.535509139157291</v>
      </c>
      <c r="K16" s="311">
        <f>AVERAGE('TIMES inputs DK'!K16,'TIMES inputs DK'!W16)</f>
        <v>27.150844129249052</v>
      </c>
      <c r="L16" s="311">
        <f>AVERAGE('TIMES inputs DK'!L16,'TIMES inputs DK'!X16)</f>
        <v>39.560589987318281</v>
      </c>
      <c r="M16" s="311">
        <f>AVERAGE('TIMES inputs DK'!M16,'TIMES inputs DK'!Y16)</f>
        <v>22.556527922468259</v>
      </c>
      <c r="N16" s="311">
        <f>AVERAGE('TIMES inputs DK'!N16,'TIMES inputs DK'!Z16)</f>
        <v>36.890184230563008</v>
      </c>
      <c r="O16" s="311">
        <f>AVERAGE('TIMES inputs DK'!C16,'TIMES inputs DK'!O16)</f>
        <v>28.274679457892496</v>
      </c>
      <c r="P16" s="311">
        <f>AVERAGE('TIMES inputs DK'!D16,'TIMES inputs DK'!P16)</f>
        <v>39.204663508262563</v>
      </c>
      <c r="Q16" s="311">
        <f>AVERAGE('TIMES inputs DK'!E16,'TIMES inputs DK'!Q16)</f>
        <v>22.017761380021216</v>
      </c>
      <c r="R16" s="311">
        <f>AVERAGE('TIMES inputs DK'!F16,'TIMES inputs DK'!R16)</f>
        <v>37.249859690214947</v>
      </c>
      <c r="S16" s="311">
        <f>AVERAGE('TIMES inputs DK'!G16,'TIMES inputs DK'!S16)</f>
        <v>28.720120859096255</v>
      </c>
      <c r="T16" s="311">
        <f>AVERAGE('TIMES inputs DK'!H16,'TIMES inputs DK'!T16)</f>
        <v>37.381382964940997</v>
      </c>
      <c r="U16" s="311">
        <f>AVERAGE('TIMES inputs DK'!I16,'TIMES inputs DK'!U16)</f>
        <v>24.255023243047436</v>
      </c>
      <c r="V16" s="311">
        <f>AVERAGE('TIMES inputs DK'!J16,'TIMES inputs DK'!V16)</f>
        <v>39.535509139157291</v>
      </c>
      <c r="W16" s="311">
        <f>AVERAGE('TIMES inputs DK'!K16,'TIMES inputs DK'!W16)</f>
        <v>27.150844129249052</v>
      </c>
      <c r="X16" s="311">
        <f>AVERAGE('TIMES inputs DK'!L16,'TIMES inputs DK'!X16)</f>
        <v>39.560589987318281</v>
      </c>
      <c r="Y16" s="311">
        <f>AVERAGE('TIMES inputs DK'!M16,'TIMES inputs DK'!Y16)</f>
        <v>22.556527922468259</v>
      </c>
      <c r="Z16" s="311">
        <f>AVERAGE('TIMES inputs DK'!N16,'TIMES inputs DK'!Z16)</f>
        <v>36.890184230563008</v>
      </c>
      <c r="AD16" s="23"/>
      <c r="AE16" s="6"/>
      <c r="AF16" s="3" t="s">
        <v>178</v>
      </c>
      <c r="AG16" s="3" t="s">
        <v>179</v>
      </c>
      <c r="AH16" s="3" t="s">
        <v>178</v>
      </c>
      <c r="AI16" s="24" t="s">
        <v>179</v>
      </c>
    </row>
    <row r="17" spans="1:35" ht="15.75" thickTop="1" x14ac:dyDescent="0.25">
      <c r="A17" s="75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6"/>
      <c r="AD17" s="329" t="s">
        <v>2</v>
      </c>
      <c r="AE17" s="25" t="s">
        <v>3</v>
      </c>
      <c r="AF17" s="26"/>
      <c r="AG17" s="26"/>
      <c r="AH17" s="26"/>
      <c r="AI17" s="27"/>
    </row>
    <row r="18" spans="1:35" ht="15.75" thickBot="1" x14ac:dyDescent="0.3">
      <c r="A18" s="75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6"/>
      <c r="AD18" s="330"/>
      <c r="AE18" s="25" t="s">
        <v>4</v>
      </c>
      <c r="AF18" s="26"/>
      <c r="AG18" s="26"/>
      <c r="AH18" s="26"/>
      <c r="AI18" s="27"/>
    </row>
    <row r="19" spans="1:35" ht="17.25" thickTop="1" thickBot="1" x14ac:dyDescent="0.3">
      <c r="C19" s="338" t="s">
        <v>73</v>
      </c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40"/>
      <c r="AA19" s="6"/>
      <c r="AD19" s="331"/>
      <c r="AE19" s="25" t="s">
        <v>0</v>
      </c>
      <c r="AF19" s="26"/>
      <c r="AG19" s="26"/>
      <c r="AH19" s="26"/>
      <c r="AI19" s="27"/>
    </row>
    <row r="20" spans="1:35" ht="16.5" thickTop="1" thickBot="1" x14ac:dyDescent="0.3">
      <c r="C20" s="353" t="s">
        <v>100</v>
      </c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6" t="s">
        <v>101</v>
      </c>
      <c r="P20" s="354"/>
      <c r="Q20" s="354"/>
      <c r="R20" s="354"/>
      <c r="S20" s="354"/>
      <c r="T20" s="354"/>
      <c r="U20" s="354"/>
      <c r="V20" s="354"/>
      <c r="W20" s="354"/>
      <c r="X20" s="354"/>
      <c r="Y20" s="354"/>
      <c r="Z20" s="357"/>
      <c r="AD20" s="329" t="s">
        <v>1</v>
      </c>
      <c r="AE20" s="25" t="s">
        <v>3</v>
      </c>
      <c r="AF20" s="26"/>
      <c r="AG20" s="39"/>
      <c r="AH20" s="26"/>
      <c r="AI20" s="40"/>
    </row>
    <row r="21" spans="1:35" x14ac:dyDescent="0.25">
      <c r="C21" s="345" t="s">
        <v>58</v>
      </c>
      <c r="D21" s="346"/>
      <c r="E21" s="346"/>
      <c r="F21" s="346"/>
      <c r="G21" s="347" t="s">
        <v>59</v>
      </c>
      <c r="H21" s="346"/>
      <c r="I21" s="346"/>
      <c r="J21" s="348"/>
      <c r="K21" s="346" t="s">
        <v>60</v>
      </c>
      <c r="L21" s="346"/>
      <c r="M21" s="346"/>
      <c r="N21" s="346"/>
      <c r="O21" s="351" t="s">
        <v>58</v>
      </c>
      <c r="P21" s="346"/>
      <c r="Q21" s="346"/>
      <c r="R21" s="346"/>
      <c r="S21" s="347" t="s">
        <v>59</v>
      </c>
      <c r="T21" s="346"/>
      <c r="U21" s="346"/>
      <c r="V21" s="348"/>
      <c r="W21" s="346" t="s">
        <v>60</v>
      </c>
      <c r="X21" s="346"/>
      <c r="Y21" s="346"/>
      <c r="Z21" s="352"/>
      <c r="AD21" s="330"/>
      <c r="AE21" s="25" t="s">
        <v>4</v>
      </c>
      <c r="AF21" s="26"/>
      <c r="AG21" s="39"/>
      <c r="AH21" s="26"/>
      <c r="AI21" s="40"/>
    </row>
    <row r="22" spans="1:35" ht="15.75" thickBot="1" x14ac:dyDescent="0.3">
      <c r="C22" s="349" t="s">
        <v>63</v>
      </c>
      <c r="D22" s="335"/>
      <c r="E22" s="335" t="s">
        <v>64</v>
      </c>
      <c r="F22" s="335"/>
      <c r="G22" s="336" t="s">
        <v>63</v>
      </c>
      <c r="H22" s="335"/>
      <c r="I22" s="335" t="s">
        <v>64</v>
      </c>
      <c r="J22" s="337"/>
      <c r="K22" s="335" t="s">
        <v>63</v>
      </c>
      <c r="L22" s="335"/>
      <c r="M22" s="335" t="s">
        <v>64</v>
      </c>
      <c r="N22" s="335"/>
      <c r="O22" s="334" t="s">
        <v>63</v>
      </c>
      <c r="P22" s="335"/>
      <c r="Q22" s="335" t="s">
        <v>64</v>
      </c>
      <c r="R22" s="335"/>
      <c r="S22" s="336" t="s">
        <v>63</v>
      </c>
      <c r="T22" s="335"/>
      <c r="U22" s="335" t="s">
        <v>64</v>
      </c>
      <c r="V22" s="337"/>
      <c r="W22" s="335" t="s">
        <v>63</v>
      </c>
      <c r="X22" s="335"/>
      <c r="Y22" s="335" t="s">
        <v>64</v>
      </c>
      <c r="Z22" s="350"/>
      <c r="AD22" s="333"/>
      <c r="AE22" s="57" t="s">
        <v>0</v>
      </c>
      <c r="AF22" s="58"/>
      <c r="AG22" s="59"/>
      <c r="AH22" s="58"/>
      <c r="AI22" s="60"/>
    </row>
    <row r="23" spans="1:35" ht="16.5" thickTop="1" thickBot="1" x14ac:dyDescent="0.3">
      <c r="C23" s="28" t="s">
        <v>180</v>
      </c>
      <c r="D23" s="1" t="s">
        <v>181</v>
      </c>
      <c r="E23" s="1" t="s">
        <v>180</v>
      </c>
      <c r="F23" s="1" t="s">
        <v>181</v>
      </c>
      <c r="G23" s="77" t="s">
        <v>180</v>
      </c>
      <c r="H23" s="1" t="s">
        <v>181</v>
      </c>
      <c r="I23" s="1" t="s">
        <v>180</v>
      </c>
      <c r="J23" s="29" t="s">
        <v>181</v>
      </c>
      <c r="K23" s="1" t="s">
        <v>180</v>
      </c>
      <c r="L23" s="1" t="s">
        <v>181</v>
      </c>
      <c r="M23" s="1" t="s">
        <v>180</v>
      </c>
      <c r="N23" s="1" t="s">
        <v>181</v>
      </c>
      <c r="O23" s="78" t="s">
        <v>180</v>
      </c>
      <c r="P23" s="1" t="s">
        <v>181</v>
      </c>
      <c r="Q23" s="1" t="s">
        <v>180</v>
      </c>
      <c r="R23" s="1" t="s">
        <v>181</v>
      </c>
      <c r="S23" s="77" t="s">
        <v>180</v>
      </c>
      <c r="T23" s="1" t="s">
        <v>181</v>
      </c>
      <c r="U23" s="1" t="s">
        <v>180</v>
      </c>
      <c r="V23" s="29" t="s">
        <v>181</v>
      </c>
      <c r="W23" s="6" t="s">
        <v>180</v>
      </c>
      <c r="X23" s="6" t="s">
        <v>181</v>
      </c>
      <c r="Y23" s="6" t="s">
        <v>180</v>
      </c>
      <c r="Z23" s="30" t="s">
        <v>181</v>
      </c>
    </row>
    <row r="24" spans="1:35" ht="16.5" thickTop="1" thickBot="1" x14ac:dyDescent="0.3">
      <c r="A24" s="320" t="s">
        <v>67</v>
      </c>
      <c r="B24" s="31" t="s">
        <v>68</v>
      </c>
      <c r="C24" s="32"/>
      <c r="D24" s="33"/>
      <c r="E24" s="33"/>
      <c r="F24" s="34"/>
      <c r="G24" s="35"/>
      <c r="H24" s="33"/>
      <c r="I24" s="33"/>
      <c r="J24" s="36"/>
      <c r="K24" s="35"/>
      <c r="L24" s="33"/>
      <c r="M24" s="33"/>
      <c r="N24" s="37"/>
      <c r="O24" s="33"/>
      <c r="P24" s="33"/>
      <c r="Q24" s="33"/>
      <c r="R24" s="33"/>
      <c r="S24" s="35"/>
      <c r="T24" s="33"/>
      <c r="U24" s="33"/>
      <c r="V24" s="36"/>
      <c r="W24" s="33"/>
      <c r="X24" s="33"/>
      <c r="Y24" s="33"/>
      <c r="Z24" s="38"/>
    </row>
    <row r="25" spans="1:35" ht="16.5" thickTop="1" thickBot="1" x14ac:dyDescent="0.3">
      <c r="A25" s="321"/>
      <c r="B25" s="151" t="s">
        <v>75</v>
      </c>
      <c r="C25" s="152"/>
      <c r="D25" s="110"/>
      <c r="E25" s="110"/>
      <c r="F25" s="111"/>
      <c r="G25" s="112"/>
      <c r="H25" s="110"/>
      <c r="I25" s="110"/>
      <c r="J25" s="113"/>
      <c r="K25" s="112"/>
      <c r="L25" s="110"/>
      <c r="M25" s="110"/>
      <c r="N25" s="114"/>
      <c r="O25" s="110"/>
      <c r="P25" s="110"/>
      <c r="Q25" s="110"/>
      <c r="R25" s="110"/>
      <c r="S25" s="112"/>
      <c r="T25" s="110"/>
      <c r="U25" s="110"/>
      <c r="V25" s="113"/>
      <c r="W25" s="110"/>
      <c r="X25" s="110"/>
      <c r="Y25" s="110"/>
      <c r="Z25" s="115"/>
      <c r="AD25" s="322" t="s">
        <v>74</v>
      </c>
      <c r="AE25" s="323"/>
      <c r="AF25" s="323"/>
      <c r="AG25" s="323"/>
      <c r="AH25" s="323"/>
      <c r="AI25" s="324"/>
    </row>
    <row r="26" spans="1:35" ht="16.5" thickTop="1" thickBot="1" x14ac:dyDescent="0.3">
      <c r="A26" s="321"/>
      <c r="B26" s="41" t="s">
        <v>69</v>
      </c>
      <c r="C26" s="42"/>
      <c r="D26" s="43"/>
      <c r="E26" s="43"/>
      <c r="F26" s="44"/>
      <c r="G26" s="45"/>
      <c r="H26" s="43"/>
      <c r="I26" s="43"/>
      <c r="J26" s="46"/>
      <c r="K26" s="45"/>
      <c r="L26" s="43"/>
      <c r="M26" s="43"/>
      <c r="N26" s="47"/>
      <c r="O26" s="43"/>
      <c r="P26" s="43"/>
      <c r="Q26" s="43"/>
      <c r="R26" s="43"/>
      <c r="S26" s="45"/>
      <c r="T26" s="43"/>
      <c r="U26" s="43"/>
      <c r="V26" s="46"/>
      <c r="W26" s="43"/>
      <c r="X26" s="43"/>
      <c r="Y26" s="43"/>
      <c r="Z26" s="48"/>
      <c r="AD26" s="19"/>
      <c r="AE26" s="20"/>
      <c r="AF26" s="325" t="s">
        <v>100</v>
      </c>
      <c r="AG26" s="326"/>
      <c r="AH26" s="162" t="s">
        <v>101</v>
      </c>
      <c r="AI26" s="22"/>
    </row>
    <row r="27" spans="1:35" ht="15.75" thickTop="1" x14ac:dyDescent="0.25">
      <c r="A27" s="327" t="s">
        <v>70</v>
      </c>
      <c r="B27" s="49" t="s">
        <v>68</v>
      </c>
      <c r="C27" s="50"/>
      <c r="D27" s="51"/>
      <c r="E27" s="51"/>
      <c r="F27" s="52"/>
      <c r="G27" s="53"/>
      <c r="H27" s="51"/>
      <c r="I27" s="51"/>
      <c r="J27" s="54"/>
      <c r="K27" s="53"/>
      <c r="L27" s="51"/>
      <c r="M27" s="51"/>
      <c r="N27" s="55"/>
      <c r="O27" s="51"/>
      <c r="P27" s="51"/>
      <c r="Q27" s="51"/>
      <c r="R27" s="51"/>
      <c r="S27" s="53"/>
      <c r="T27" s="51"/>
      <c r="U27" s="51"/>
      <c r="V27" s="54"/>
      <c r="W27" s="51"/>
      <c r="X27" s="51"/>
      <c r="Y27" s="51"/>
      <c r="Z27" s="56"/>
      <c r="AD27" s="23"/>
      <c r="AE27" s="6"/>
      <c r="AF27" s="3" t="s">
        <v>178</v>
      </c>
      <c r="AG27" s="3" t="s">
        <v>179</v>
      </c>
      <c r="AH27" s="3" t="s">
        <v>178</v>
      </c>
      <c r="AI27" s="24" t="s">
        <v>179</v>
      </c>
    </row>
    <row r="28" spans="1:35" x14ac:dyDescent="0.25">
      <c r="A28" s="321"/>
      <c r="B28" s="151" t="s">
        <v>75</v>
      </c>
      <c r="C28" s="152"/>
      <c r="D28" s="110"/>
      <c r="E28" s="110"/>
      <c r="F28" s="111"/>
      <c r="G28" s="112"/>
      <c r="H28" s="110"/>
      <c r="I28" s="110"/>
      <c r="J28" s="113"/>
      <c r="K28" s="112"/>
      <c r="L28" s="110"/>
      <c r="M28" s="110"/>
      <c r="N28" s="114"/>
      <c r="O28" s="110"/>
      <c r="P28" s="110"/>
      <c r="Q28" s="110"/>
      <c r="R28" s="110"/>
      <c r="S28" s="112"/>
      <c r="T28" s="110"/>
      <c r="U28" s="110"/>
      <c r="V28" s="113"/>
      <c r="W28" s="110"/>
      <c r="X28" s="110"/>
      <c r="Y28" s="110"/>
      <c r="Z28" s="115"/>
      <c r="AD28" s="329" t="s">
        <v>2</v>
      </c>
      <c r="AE28" s="25" t="s">
        <v>3</v>
      </c>
      <c r="AF28" s="79"/>
      <c r="AG28" s="79"/>
      <c r="AH28" s="79"/>
      <c r="AI28" s="80"/>
    </row>
    <row r="29" spans="1:35" ht="15.75" thickBot="1" x14ac:dyDescent="0.3">
      <c r="A29" s="328"/>
      <c r="B29" s="41" t="s">
        <v>69</v>
      </c>
      <c r="C29" s="61"/>
      <c r="D29" s="62"/>
      <c r="E29" s="62"/>
      <c r="F29" s="63"/>
      <c r="G29" s="64"/>
      <c r="H29" s="62"/>
      <c r="I29" s="62"/>
      <c r="J29" s="65"/>
      <c r="K29" s="64"/>
      <c r="L29" s="62"/>
      <c r="M29" s="62"/>
      <c r="N29" s="66"/>
      <c r="O29" s="62"/>
      <c r="P29" s="62"/>
      <c r="Q29" s="62"/>
      <c r="R29" s="62"/>
      <c r="S29" s="64"/>
      <c r="T29" s="62"/>
      <c r="U29" s="62"/>
      <c r="V29" s="65"/>
      <c r="W29" s="62"/>
      <c r="X29" s="62"/>
      <c r="Y29" s="62"/>
      <c r="Z29" s="67"/>
      <c r="AD29" s="330"/>
      <c r="AE29" s="25" t="s">
        <v>4</v>
      </c>
      <c r="AF29" s="79"/>
      <c r="AG29" s="79"/>
      <c r="AH29" s="79"/>
      <c r="AI29" s="80"/>
    </row>
    <row r="30" spans="1:35" x14ac:dyDescent="0.25">
      <c r="A30" s="321" t="s">
        <v>71</v>
      </c>
      <c r="B30" s="2" t="s">
        <v>68</v>
      </c>
      <c r="C30" s="42"/>
      <c r="D30" s="43"/>
      <c r="E30" s="43"/>
      <c r="F30" s="44"/>
      <c r="G30" s="45"/>
      <c r="H30" s="43"/>
      <c r="I30" s="43"/>
      <c r="J30" s="46"/>
      <c r="K30" s="45"/>
      <c r="L30" s="43"/>
      <c r="M30" s="43"/>
      <c r="N30" s="47"/>
      <c r="O30" s="43"/>
      <c r="P30" s="43"/>
      <c r="Q30" s="43"/>
      <c r="R30" s="43"/>
      <c r="S30" s="45"/>
      <c r="T30" s="43"/>
      <c r="U30" s="43"/>
      <c r="V30" s="46"/>
      <c r="W30" s="43"/>
      <c r="X30" s="43"/>
      <c r="Y30" s="43"/>
      <c r="Z30" s="48"/>
      <c r="AD30" s="331"/>
      <c r="AE30" s="25" t="s">
        <v>0</v>
      </c>
      <c r="AF30" s="79"/>
      <c r="AG30" s="79"/>
      <c r="AH30" s="79"/>
      <c r="AI30" s="80"/>
    </row>
    <row r="31" spans="1:35" x14ac:dyDescent="0.25">
      <c r="A31" s="321"/>
      <c r="B31" s="151" t="s">
        <v>75</v>
      </c>
      <c r="C31" s="152"/>
      <c r="D31" s="110"/>
      <c r="E31" s="110"/>
      <c r="F31" s="111"/>
      <c r="G31" s="112"/>
      <c r="H31" s="110"/>
      <c r="I31" s="110"/>
      <c r="J31" s="113"/>
      <c r="K31" s="112"/>
      <c r="L31" s="110"/>
      <c r="M31" s="110"/>
      <c r="N31" s="114"/>
      <c r="O31" s="110"/>
      <c r="P31" s="110"/>
      <c r="Q31" s="110"/>
      <c r="R31" s="110"/>
      <c r="S31" s="112"/>
      <c r="T31" s="110"/>
      <c r="U31" s="110"/>
      <c r="V31" s="113"/>
      <c r="W31" s="110"/>
      <c r="X31" s="110"/>
      <c r="Y31" s="110"/>
      <c r="Z31" s="115"/>
      <c r="AD31" s="329" t="s">
        <v>1</v>
      </c>
      <c r="AE31" s="25" t="s">
        <v>3</v>
      </c>
      <c r="AF31" s="79"/>
      <c r="AG31" s="81"/>
      <c r="AH31" s="79"/>
      <c r="AI31" s="82"/>
    </row>
    <row r="32" spans="1:35" ht="15.75" thickBot="1" x14ac:dyDescent="0.3">
      <c r="A32" s="332"/>
      <c r="B32" s="41" t="s">
        <v>69</v>
      </c>
      <c r="C32" s="68"/>
      <c r="D32" s="69"/>
      <c r="E32" s="69"/>
      <c r="F32" s="70"/>
      <c r="G32" s="71"/>
      <c r="H32" s="69"/>
      <c r="I32" s="69"/>
      <c r="J32" s="72"/>
      <c r="K32" s="71"/>
      <c r="L32" s="69"/>
      <c r="M32" s="69"/>
      <c r="N32" s="73"/>
      <c r="O32" s="69"/>
      <c r="P32" s="69"/>
      <c r="Q32" s="69"/>
      <c r="R32" s="69"/>
      <c r="S32" s="71"/>
      <c r="T32" s="69"/>
      <c r="U32" s="69"/>
      <c r="V32" s="72"/>
      <c r="W32" s="69"/>
      <c r="X32" s="69"/>
      <c r="Y32" s="69"/>
      <c r="Z32" s="74"/>
      <c r="AD32" s="330"/>
      <c r="AE32" s="25" t="s">
        <v>4</v>
      </c>
      <c r="AF32" s="79"/>
      <c r="AG32" s="81"/>
      <c r="AH32" s="79"/>
      <c r="AI32" s="82"/>
    </row>
    <row r="33" spans="2:35" ht="16.5" thickTop="1" thickBot="1" x14ac:dyDescent="0.3">
      <c r="AD33" s="333"/>
      <c r="AE33" s="57" t="s">
        <v>0</v>
      </c>
      <c r="AF33" s="83"/>
      <c r="AG33" s="84"/>
      <c r="AH33" s="83"/>
      <c r="AI33" s="85"/>
    </row>
    <row r="34" spans="2:35" ht="15.75" thickTop="1" x14ac:dyDescent="0.25">
      <c r="C34" s="116"/>
      <c r="D34" s="116"/>
      <c r="E34" s="116"/>
      <c r="F34" s="116"/>
      <c r="G34" s="116"/>
      <c r="H34" s="116"/>
      <c r="I34" s="116"/>
    </row>
    <row r="35" spans="2:35" x14ac:dyDescent="0.25">
      <c r="C35" s="116"/>
      <c r="D35" s="116"/>
      <c r="E35" s="116"/>
      <c r="F35" s="117"/>
      <c r="G35" s="116"/>
      <c r="H35" s="116"/>
      <c r="I35" s="116"/>
    </row>
    <row r="36" spans="2:35" x14ac:dyDescent="0.25">
      <c r="C36" s="116"/>
      <c r="D36" s="116"/>
      <c r="E36" s="116"/>
      <c r="F36" s="116"/>
      <c r="G36" s="116"/>
      <c r="H36" s="116"/>
      <c r="I36" s="116"/>
    </row>
    <row r="37" spans="2:35" x14ac:dyDescent="0.25">
      <c r="C37" s="119"/>
      <c r="D37" s="116"/>
      <c r="E37" s="116"/>
      <c r="F37" s="117"/>
      <c r="G37" s="116"/>
      <c r="H37" s="116"/>
      <c r="I37" s="116"/>
    </row>
    <row r="38" spans="2:35" ht="23.25" x14ac:dyDescent="0.35">
      <c r="C38" s="163"/>
      <c r="D38" s="116"/>
      <c r="E38" s="116"/>
      <c r="F38" s="116"/>
      <c r="G38" s="116"/>
      <c r="H38" s="116"/>
      <c r="I38" s="116"/>
    </row>
    <row r="39" spans="2:35" ht="15.75" thickBot="1" x14ac:dyDescent="0.3">
      <c r="C39" s="118"/>
      <c r="D39" s="118"/>
      <c r="E39" s="118"/>
      <c r="F39" s="118"/>
      <c r="G39" s="118"/>
      <c r="H39" s="118"/>
      <c r="I39" s="118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2:35" ht="16.5" thickTop="1" thickBot="1" x14ac:dyDescent="0.3">
      <c r="C40" s="177" t="s">
        <v>100</v>
      </c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9" t="s">
        <v>101</v>
      </c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80"/>
    </row>
    <row r="41" spans="2:35" x14ac:dyDescent="0.25">
      <c r="C41" s="172" t="s">
        <v>58</v>
      </c>
      <c r="D41" s="165"/>
      <c r="E41" s="165"/>
      <c r="F41" s="165"/>
      <c r="G41" s="173" t="s">
        <v>59</v>
      </c>
      <c r="H41" s="165"/>
      <c r="I41" s="165"/>
      <c r="J41" s="174"/>
      <c r="K41" s="165" t="s">
        <v>60</v>
      </c>
      <c r="L41" s="165"/>
      <c r="M41" s="165"/>
      <c r="N41" s="165"/>
      <c r="O41" s="175" t="s">
        <v>58</v>
      </c>
      <c r="P41" s="165"/>
      <c r="Q41" s="165"/>
      <c r="R41" s="165"/>
      <c r="S41" s="173" t="s">
        <v>59</v>
      </c>
      <c r="T41" s="165"/>
      <c r="U41" s="165"/>
      <c r="V41" s="174"/>
      <c r="W41" s="165" t="s">
        <v>60</v>
      </c>
      <c r="X41" s="165"/>
      <c r="Y41" s="165"/>
      <c r="Z41" s="166"/>
    </row>
    <row r="42" spans="2:35" x14ac:dyDescent="0.25">
      <c r="C42" s="167" t="s">
        <v>63</v>
      </c>
      <c r="D42" s="168"/>
      <c r="E42" s="168" t="s">
        <v>64</v>
      </c>
      <c r="F42" s="168"/>
      <c r="G42" s="169" t="s">
        <v>63</v>
      </c>
      <c r="H42" s="168"/>
      <c r="I42" s="168" t="s">
        <v>64</v>
      </c>
      <c r="J42" s="170"/>
      <c r="K42" s="168" t="s">
        <v>63</v>
      </c>
      <c r="L42" s="168"/>
      <c r="M42" s="168" t="s">
        <v>64</v>
      </c>
      <c r="N42" s="168"/>
      <c r="O42" s="171" t="s">
        <v>63</v>
      </c>
      <c r="P42" s="168"/>
      <c r="Q42" s="168" t="s">
        <v>64</v>
      </c>
      <c r="R42" s="168"/>
      <c r="S42" s="169" t="s">
        <v>63</v>
      </c>
      <c r="T42" s="168"/>
      <c r="U42" s="168" t="s">
        <v>64</v>
      </c>
      <c r="V42" s="170"/>
      <c r="W42" s="168" t="s">
        <v>63</v>
      </c>
      <c r="X42" s="168"/>
      <c r="Y42" s="168" t="s">
        <v>64</v>
      </c>
      <c r="Z42" s="176"/>
    </row>
    <row r="43" spans="2:35" ht="15.75" thickBot="1" x14ac:dyDescent="0.3">
      <c r="C43" s="28" t="s">
        <v>180</v>
      </c>
      <c r="D43" s="1" t="s">
        <v>181</v>
      </c>
      <c r="E43" s="1" t="s">
        <v>180</v>
      </c>
      <c r="F43" s="1" t="s">
        <v>181</v>
      </c>
      <c r="G43" s="77" t="s">
        <v>180</v>
      </c>
      <c r="H43" s="1" t="s">
        <v>181</v>
      </c>
      <c r="I43" s="1" t="s">
        <v>180</v>
      </c>
      <c r="J43" s="29" t="s">
        <v>181</v>
      </c>
      <c r="K43" s="1" t="s">
        <v>180</v>
      </c>
      <c r="L43" s="1" t="s">
        <v>181</v>
      </c>
      <c r="M43" s="1" t="s">
        <v>180</v>
      </c>
      <c r="N43" s="1" t="s">
        <v>181</v>
      </c>
      <c r="O43" s="78" t="s">
        <v>180</v>
      </c>
      <c r="P43" s="1" t="s">
        <v>181</v>
      </c>
      <c r="Q43" s="1" t="s">
        <v>180</v>
      </c>
      <c r="R43" s="1" t="s">
        <v>181</v>
      </c>
      <c r="S43" s="77" t="s">
        <v>180</v>
      </c>
      <c r="T43" s="1" t="s">
        <v>181</v>
      </c>
      <c r="U43" s="1" t="s">
        <v>180</v>
      </c>
      <c r="V43" s="29" t="s">
        <v>181</v>
      </c>
      <c r="W43" s="6" t="s">
        <v>180</v>
      </c>
      <c r="X43" s="6" t="s">
        <v>181</v>
      </c>
      <c r="Y43" s="6" t="s">
        <v>180</v>
      </c>
      <c r="Z43" s="30" t="s">
        <v>181</v>
      </c>
    </row>
    <row r="44" spans="2:35" ht="15.75" thickTop="1" x14ac:dyDescent="0.25">
      <c r="B44" s="108" t="s">
        <v>224</v>
      </c>
      <c r="C44" s="6">
        <f>'Scaling factors for SE'!AG8</f>
        <v>2.8641374073553085</v>
      </c>
      <c r="D44" s="6">
        <f>'Scaling factors for SE'!AH8</f>
        <v>1.2820410984884767</v>
      </c>
      <c r="E44" s="6">
        <f>'Scaling factors for SE'!AI8</f>
        <v>4.5589444159809087</v>
      </c>
      <c r="F44" s="6">
        <f>'Scaling factors for SE'!AJ8</f>
        <v>3.9375542068911158</v>
      </c>
      <c r="G44" s="6">
        <f>'Scaling factors for SE'!AK8</f>
        <v>1.2552235949859782</v>
      </c>
      <c r="H44" s="6">
        <f>'Scaling factors for SE'!AL8</f>
        <v>0.4141453690332314</v>
      </c>
      <c r="I44" s="6">
        <f>'Scaling factors for SE'!AM8</f>
        <v>1.5612954989893695</v>
      </c>
      <c r="J44" s="6">
        <f>'Scaling factors for SE'!AN8</f>
        <v>1.6027803747364433</v>
      </c>
      <c r="K44" s="6">
        <f>'Scaling factors for SE'!AO8</f>
        <v>1.3341334245538516</v>
      </c>
      <c r="L44" s="6">
        <f>'Scaling factors for SE'!AP8</f>
        <v>1.6637915232711447</v>
      </c>
      <c r="M44" s="6">
        <f>'Scaling factors for SE'!AQ8</f>
        <v>2.0326974125289836</v>
      </c>
      <c r="N44" s="307">
        <f>'Scaling factors for SE'!AR8</f>
        <v>3.3358795528949177</v>
      </c>
      <c r="O44" s="6">
        <f>'Scaling factors for SE'!AG9</f>
        <v>0.93402662402033776</v>
      </c>
      <c r="P44" s="6">
        <f>'Scaling factors for SE'!AH9</f>
        <v>0.39035076683521003</v>
      </c>
      <c r="Q44" s="6">
        <f>'Scaling factors for SE'!AI9</f>
        <v>1.0458262973028623</v>
      </c>
      <c r="R44" s="6">
        <f>'Scaling factors for SE'!AJ9</f>
        <v>0.76800906821707482</v>
      </c>
      <c r="S44" s="6">
        <f>'Scaling factors for SE'!AK9</f>
        <v>0.39973375439695352</v>
      </c>
      <c r="T44" s="6">
        <f>'Scaling factors for SE'!AL9</f>
        <v>0.11806105266437565</v>
      </c>
      <c r="U44" s="6">
        <f>'Scaling factors for SE'!AM9</f>
        <v>0.33501312092636371</v>
      </c>
      <c r="V44" s="6">
        <f>'Scaling factors for SE'!AN9</f>
        <v>0.27393174801254772</v>
      </c>
      <c r="W44" s="6">
        <f>'Scaling factors for SE'!AO9</f>
        <v>0.46372662974217577</v>
      </c>
      <c r="X44" s="6">
        <f>'Scaling factors for SE'!AP9</f>
        <v>0.53697228457923629</v>
      </c>
      <c r="Y44" s="6">
        <f>'Scaling factors for SE'!AQ9</f>
        <v>0.78852579819991331</v>
      </c>
      <c r="Z44" s="307">
        <f>'Scaling factors for SE'!AR9</f>
        <v>1.1563224016728206</v>
      </c>
    </row>
    <row r="45" spans="2:3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307"/>
    </row>
    <row r="46" spans="2:35" ht="15.75" thickBot="1" x14ac:dyDescent="0.3">
      <c r="B46" s="108" t="s">
        <v>225</v>
      </c>
      <c r="C46" s="6">
        <f>'Scaling factors for SE'!AG20</f>
        <v>3.3759729359054571</v>
      </c>
      <c r="D46" s="6">
        <f>'Scaling factors for SE'!AH20</f>
        <v>3.5257016224320008</v>
      </c>
      <c r="E46" s="6">
        <f>'Scaling factors for SE'!AI20</f>
        <v>2.2751487302139415</v>
      </c>
      <c r="F46" s="6">
        <f>'Scaling factors for SE'!AJ20</f>
        <v>3.0759985969280086</v>
      </c>
      <c r="G46" s="6">
        <f>'Scaling factors for SE'!AK20</f>
        <v>1.9895784167427328</v>
      </c>
      <c r="H46" s="6">
        <f>'Scaling factors for SE'!AL20</f>
        <v>0.7725034020148589</v>
      </c>
      <c r="I46" s="6">
        <f>'Scaling factors for SE'!AM20</f>
        <v>1.9002835608789477</v>
      </c>
      <c r="J46" s="6">
        <f>'Scaling factors for SE'!AN20</f>
        <v>1.6599771763014728</v>
      </c>
      <c r="K46" s="6">
        <f>'Scaling factors for SE'!AO20</f>
        <v>2.9109768300556746</v>
      </c>
      <c r="L46" s="6">
        <f>'Scaling factors for SE'!AP20</f>
        <v>3.2216854221359794</v>
      </c>
      <c r="M46" s="6">
        <f>'Scaling factors for SE'!AQ20</f>
        <v>3.2811881476155005</v>
      </c>
      <c r="N46" s="307">
        <f>'Scaling factors for SE'!AR20</f>
        <v>4.3802871521248985</v>
      </c>
      <c r="O46" s="308">
        <f>'Scaling factors for SE'!AG21</f>
        <v>1.1009418039826007</v>
      </c>
      <c r="P46" s="308">
        <f>'Scaling factors for SE'!AH21</f>
        <v>1.0734915858556198</v>
      </c>
      <c r="Q46" s="308">
        <f>'Scaling factors for SE'!AI21</f>
        <v>0.5219213386309729</v>
      </c>
      <c r="R46" s="308">
        <f>'Scaling factors for SE'!AJ21</f>
        <v>0.59996502705392118</v>
      </c>
      <c r="S46" s="308">
        <f>'Scaling factors for SE'!AK21</f>
        <v>0.63359361102561429</v>
      </c>
      <c r="T46" s="308">
        <f>'Scaling factors for SE'!AL21</f>
        <v>0.22021872426483038</v>
      </c>
      <c r="U46" s="308">
        <f>'Scaling factors for SE'!AM21</f>
        <v>0.40775108029659063</v>
      </c>
      <c r="V46" s="308">
        <f>'Scaling factors for SE'!AN21</f>
        <v>0.28370727314400046</v>
      </c>
      <c r="W46" s="308">
        <f>'Scaling factors for SE'!AO21</f>
        <v>1.0118159472023573</v>
      </c>
      <c r="X46" s="308">
        <f>'Scaling factors for SE'!AP21</f>
        <v>1.0397671565958873</v>
      </c>
      <c r="Y46" s="308">
        <f>'Scaling factors for SE'!AQ21</f>
        <v>1.2728414407354471</v>
      </c>
      <c r="Z46" s="309">
        <f>'Scaling factors for SE'!AR21</f>
        <v>1.5183474341470669</v>
      </c>
    </row>
    <row r="47" spans="2:35" x14ac:dyDescent="0.25">
      <c r="C47" s="118"/>
    </row>
    <row r="52" spans="1:26" ht="15.75" thickBot="1" x14ac:dyDescent="0.3"/>
    <row r="53" spans="1:26" ht="16.5" thickTop="1" thickBot="1" x14ac:dyDescent="0.3">
      <c r="C53" s="353" t="s">
        <v>100</v>
      </c>
      <c r="D53" s="354"/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6" t="s">
        <v>101</v>
      </c>
      <c r="P53" s="354"/>
      <c r="Q53" s="354"/>
      <c r="R53" s="354"/>
      <c r="S53" s="354"/>
      <c r="T53" s="354"/>
      <c r="U53" s="354"/>
      <c r="V53" s="354"/>
      <c r="W53" s="354"/>
      <c r="X53" s="354"/>
      <c r="Y53" s="354"/>
      <c r="Z53" s="357"/>
    </row>
    <row r="54" spans="1:26" x14ac:dyDescent="0.25">
      <c r="C54" s="345" t="s">
        <v>58</v>
      </c>
      <c r="D54" s="346"/>
      <c r="E54" s="346"/>
      <c r="F54" s="346"/>
      <c r="G54" s="347" t="s">
        <v>59</v>
      </c>
      <c r="H54" s="346"/>
      <c r="I54" s="346"/>
      <c r="J54" s="348"/>
      <c r="K54" s="346" t="s">
        <v>60</v>
      </c>
      <c r="L54" s="346"/>
      <c r="M54" s="346"/>
      <c r="N54" s="346"/>
      <c r="O54" s="351" t="s">
        <v>58</v>
      </c>
      <c r="P54" s="346"/>
      <c r="Q54" s="346"/>
      <c r="R54" s="346"/>
      <c r="S54" s="347" t="s">
        <v>59</v>
      </c>
      <c r="T54" s="346"/>
      <c r="U54" s="346"/>
      <c r="V54" s="348"/>
      <c r="W54" s="346" t="s">
        <v>60</v>
      </c>
      <c r="X54" s="346"/>
      <c r="Y54" s="346"/>
      <c r="Z54" s="352"/>
    </row>
    <row r="55" spans="1:26" x14ac:dyDescent="0.25">
      <c r="C55" s="349" t="s">
        <v>63</v>
      </c>
      <c r="D55" s="335"/>
      <c r="E55" s="335" t="s">
        <v>64</v>
      </c>
      <c r="F55" s="335"/>
      <c r="G55" s="336" t="s">
        <v>63</v>
      </c>
      <c r="H55" s="335"/>
      <c r="I55" s="335" t="s">
        <v>64</v>
      </c>
      <c r="J55" s="337"/>
      <c r="K55" s="335" t="s">
        <v>63</v>
      </c>
      <c r="L55" s="335"/>
      <c r="M55" s="335" t="s">
        <v>64</v>
      </c>
      <c r="N55" s="335"/>
      <c r="O55" s="334" t="s">
        <v>63</v>
      </c>
      <c r="P55" s="335"/>
      <c r="Q55" s="335" t="s">
        <v>64</v>
      </c>
      <c r="R55" s="335"/>
      <c r="S55" s="336" t="s">
        <v>63</v>
      </c>
      <c r="T55" s="335"/>
      <c r="U55" s="335" t="s">
        <v>64</v>
      </c>
      <c r="V55" s="337"/>
      <c r="W55" s="335" t="s">
        <v>63</v>
      </c>
      <c r="X55" s="335"/>
      <c r="Y55" s="335" t="s">
        <v>64</v>
      </c>
      <c r="Z55" s="350"/>
    </row>
    <row r="56" spans="1:26" ht="15.75" thickBot="1" x14ac:dyDescent="0.3">
      <c r="C56" s="28" t="s">
        <v>180</v>
      </c>
      <c r="D56" s="1" t="s">
        <v>181</v>
      </c>
      <c r="E56" s="1" t="s">
        <v>180</v>
      </c>
      <c r="F56" s="1" t="s">
        <v>181</v>
      </c>
      <c r="G56" s="77" t="s">
        <v>180</v>
      </c>
      <c r="H56" s="1" t="s">
        <v>181</v>
      </c>
      <c r="I56" s="1" t="s">
        <v>180</v>
      </c>
      <c r="J56" s="29" t="s">
        <v>181</v>
      </c>
      <c r="K56" s="1" t="s">
        <v>180</v>
      </c>
      <c r="L56" s="1" t="s">
        <v>181</v>
      </c>
      <c r="M56" s="1" t="s">
        <v>180</v>
      </c>
      <c r="N56" s="1" t="s">
        <v>181</v>
      </c>
      <c r="O56" s="78" t="s">
        <v>180</v>
      </c>
      <c r="P56" s="1" t="s">
        <v>181</v>
      </c>
      <c r="Q56" s="1" t="s">
        <v>180</v>
      </c>
      <c r="R56" s="1" t="s">
        <v>181</v>
      </c>
      <c r="S56" s="77" t="s">
        <v>180</v>
      </c>
      <c r="T56" s="1" t="s">
        <v>181</v>
      </c>
      <c r="U56" s="1" t="s">
        <v>180</v>
      </c>
      <c r="V56" s="29" t="s">
        <v>181</v>
      </c>
      <c r="W56" s="6" t="s">
        <v>180</v>
      </c>
      <c r="X56" s="6" t="s">
        <v>181</v>
      </c>
      <c r="Y56" s="6" t="s">
        <v>180</v>
      </c>
      <c r="Z56" s="30" t="s">
        <v>181</v>
      </c>
    </row>
    <row r="57" spans="1:26" ht="15.75" thickTop="1" x14ac:dyDescent="0.25">
      <c r="A57" s="320" t="s">
        <v>67</v>
      </c>
      <c r="B57" s="31" t="s">
        <v>68</v>
      </c>
      <c r="C57" s="310">
        <f>C44*'TIMES inputs DK'!O8</f>
        <v>6.1865367998874667</v>
      </c>
      <c r="D57" s="310">
        <f>D44*'TIMES inputs DK'!P8</f>
        <v>1.384604386367555</v>
      </c>
      <c r="E57" s="310">
        <f>E44*'TIMES inputs DK'!Q8</f>
        <v>8.2060999487656368</v>
      </c>
      <c r="F57" s="310">
        <f>F44*'TIMES inputs DK'!R8</f>
        <v>1.1340156115846416</v>
      </c>
      <c r="G57" s="310">
        <f>G44*'TIMES inputs DK'!S8</f>
        <v>3.6150439535596179</v>
      </c>
      <c r="H57" s="310">
        <f>H44*'TIMES inputs DK'!T8</f>
        <v>0.59636933140785331</v>
      </c>
      <c r="I57" s="310">
        <f>I44*'TIMES inputs DK'!U8</f>
        <v>1.1241327592723462</v>
      </c>
      <c r="J57" s="310">
        <f>J44*'TIMES inputs DK'!V8</f>
        <v>0.28850046745255981</v>
      </c>
      <c r="K57" s="310">
        <f>K44*'TIMES inputs DK'!W8</f>
        <v>5.7634563940726391</v>
      </c>
      <c r="L57" s="310">
        <f>L44*'TIMES inputs DK'!X8</f>
        <v>1.1979298967552243</v>
      </c>
      <c r="M57" s="310">
        <f>M44*'TIMES inputs DK'!Y8</f>
        <v>0.51223974795730398</v>
      </c>
      <c r="N57" s="310">
        <f>N44*'TIMES inputs DK'!Z8</f>
        <v>6.0045831952108525E-2</v>
      </c>
      <c r="O57" s="310">
        <f>O44*'TIMES inputs DK'!O8</f>
        <v>2.0174975078839297</v>
      </c>
      <c r="P57" s="310">
        <f>P44*'TIMES inputs DK'!P8</f>
        <v>0.42157882818202685</v>
      </c>
      <c r="Q57" s="310">
        <f>Q44*'TIMES inputs DK'!Q8</f>
        <v>1.8824873351451521</v>
      </c>
      <c r="R57" s="310">
        <f>R44*'TIMES inputs DK'!R8</f>
        <v>0.22118661164651757</v>
      </c>
      <c r="S57" s="310">
        <f>S44*'TIMES inputs DK'!S8</f>
        <v>1.1512332126632263</v>
      </c>
      <c r="T57" s="310">
        <f>T44*'TIMES inputs DK'!T8</f>
        <v>0.17000791583670097</v>
      </c>
      <c r="U57" s="310">
        <f>U44*'TIMES inputs DK'!U8</f>
        <v>0.24120944706698189</v>
      </c>
      <c r="V57" s="310">
        <f>V44*'TIMES inputs DK'!V8</f>
        <v>4.9307714642258596E-2</v>
      </c>
      <c r="W57" s="310">
        <f>W44*'TIMES inputs DK'!W8</f>
        <v>2.0032990404861994</v>
      </c>
      <c r="X57" s="310">
        <f>X44*'TIMES inputs DK'!X8</f>
        <v>0.38662004489705015</v>
      </c>
      <c r="Y57" s="310">
        <f>Y44*'TIMES inputs DK'!Y8</f>
        <v>0.1987085011463782</v>
      </c>
      <c r="Z57" s="310">
        <f>Z44*'TIMES inputs DK'!Z8</f>
        <v>2.0813803230110773E-2</v>
      </c>
    </row>
    <row r="58" spans="1:26" x14ac:dyDescent="0.25">
      <c r="A58" s="321"/>
      <c r="B58" s="151" t="s">
        <v>75</v>
      </c>
      <c r="C58" s="152"/>
      <c r="D58" s="110"/>
      <c r="E58" s="110"/>
      <c r="F58" s="111"/>
      <c r="G58" s="112"/>
      <c r="H58" s="110"/>
      <c r="I58" s="110"/>
      <c r="J58" s="113"/>
      <c r="K58" s="112"/>
      <c r="L58" s="110"/>
      <c r="M58" s="110"/>
      <c r="N58" s="114"/>
      <c r="O58" s="110"/>
      <c r="P58" s="110"/>
      <c r="Q58" s="110"/>
      <c r="R58" s="110"/>
      <c r="S58" s="112"/>
      <c r="T58" s="110"/>
      <c r="U58" s="110"/>
      <c r="V58" s="113"/>
      <c r="W58" s="110"/>
      <c r="X58" s="110"/>
      <c r="Y58" s="110"/>
      <c r="Z58" s="115"/>
    </row>
    <row r="59" spans="1:26" ht="15.75" thickBot="1" x14ac:dyDescent="0.3">
      <c r="A59" s="321"/>
      <c r="B59" s="41" t="s">
        <v>69</v>
      </c>
      <c r="C59" s="87"/>
      <c r="D59" s="88"/>
      <c r="E59" s="88"/>
      <c r="F59" s="89"/>
      <c r="G59" s="90"/>
      <c r="H59" s="88"/>
      <c r="I59" s="88"/>
      <c r="J59" s="91"/>
      <c r="K59" s="90"/>
      <c r="L59" s="88"/>
      <c r="M59" s="88"/>
      <c r="N59" s="92"/>
      <c r="O59" s="88"/>
      <c r="P59" s="88"/>
      <c r="Q59" s="88"/>
      <c r="R59" s="88"/>
      <c r="S59" s="90"/>
      <c r="T59" s="88"/>
      <c r="U59" s="88"/>
      <c r="V59" s="91"/>
      <c r="W59" s="88"/>
      <c r="X59" s="88"/>
      <c r="Y59" s="88"/>
      <c r="Z59" s="93"/>
    </row>
    <row r="60" spans="1:26" ht="15.75" thickTop="1" x14ac:dyDescent="0.25">
      <c r="A60" s="327" t="s">
        <v>70</v>
      </c>
      <c r="B60" s="49" t="s">
        <v>68</v>
      </c>
      <c r="C60" s="310">
        <f>C44*'TIMES inputs DK'!O11</f>
        <v>6.1865367998874667</v>
      </c>
      <c r="D60" s="310">
        <f>D44*'TIMES inputs DK'!P11</f>
        <v>2.3076739772792583</v>
      </c>
      <c r="E60" s="310">
        <f>E44*'TIMES inputs DK'!Q11</f>
        <v>8.2060999487656368</v>
      </c>
      <c r="F60" s="310">
        <f>F44*'TIMES inputs DK'!R11</f>
        <v>2.1262792717212031</v>
      </c>
      <c r="G60" s="310">
        <f>G44*'TIMES inputs DK'!S11</f>
        <v>3.6150439535596179</v>
      </c>
      <c r="H60" s="310">
        <f>H44*'TIMES inputs DK'!T11</f>
        <v>0.74546166425981653</v>
      </c>
      <c r="I60" s="310">
        <f>I44*'TIMES inputs DK'!U11</f>
        <v>1.6861991389085191</v>
      </c>
      <c r="J60" s="310">
        <f>J44*'TIMES inputs DK'!V11</f>
        <v>0.57700093490511961</v>
      </c>
      <c r="K60" s="310">
        <f>K44*'TIMES inputs DK'!W11</f>
        <v>6.2437444269120261</v>
      </c>
      <c r="L60" s="310">
        <f>L44*'TIMES inputs DK'!X11</f>
        <v>2.3958597935104482</v>
      </c>
      <c r="M60" s="310">
        <f>M44*'TIMES inputs DK'!Y11</f>
        <v>0.21953132055313024</v>
      </c>
      <c r="N60" s="310">
        <f>N44*'TIMES inputs DK'!Z11</f>
        <v>0.12009166390421702</v>
      </c>
      <c r="O60" s="310">
        <f>O44*'TIMES inputs DK'!O11</f>
        <v>2.0174975078839297</v>
      </c>
      <c r="P60" s="310">
        <f>P44*'TIMES inputs DK'!P11</f>
        <v>0.70263138030337802</v>
      </c>
      <c r="Q60" s="310">
        <f>Q44*'TIMES inputs DK'!Q11</f>
        <v>1.8824873351451521</v>
      </c>
      <c r="R60" s="310">
        <f>R44*'TIMES inputs DK'!R11</f>
        <v>0.41472489683722052</v>
      </c>
      <c r="S60" s="310">
        <f>S44*'TIMES inputs DK'!S11</f>
        <v>1.1512332126632263</v>
      </c>
      <c r="T60" s="310">
        <f>T44*'TIMES inputs DK'!T11</f>
        <v>0.21250989479587618</v>
      </c>
      <c r="U60" s="310">
        <f>U44*'TIMES inputs DK'!U11</f>
        <v>0.36181417060047283</v>
      </c>
      <c r="V60" s="310">
        <f>V44*'TIMES inputs DK'!V11</f>
        <v>9.8615429284517178E-2</v>
      </c>
      <c r="W60" s="310">
        <f>W44*'TIMES inputs DK'!W11</f>
        <v>2.1702406271933827</v>
      </c>
      <c r="X60" s="310">
        <f>X44*'TIMES inputs DK'!X11</f>
        <v>0.77324008979410019</v>
      </c>
      <c r="Y60" s="310">
        <f>Y44*'TIMES inputs DK'!Y11</f>
        <v>8.516078620559063E-2</v>
      </c>
      <c r="Z60" s="310">
        <f>Z44*'TIMES inputs DK'!Z11</f>
        <v>4.1627606460221539E-2</v>
      </c>
    </row>
    <row r="61" spans="1:26" x14ac:dyDescent="0.25">
      <c r="A61" s="321"/>
      <c r="B61" s="151" t="s">
        <v>75</v>
      </c>
      <c r="C61" s="152"/>
      <c r="D61" s="110"/>
      <c r="E61" s="110"/>
      <c r="F61" s="111"/>
      <c r="G61" s="112"/>
      <c r="H61" s="110"/>
      <c r="I61" s="110"/>
      <c r="J61" s="113"/>
      <c r="K61" s="112"/>
      <c r="L61" s="110"/>
      <c r="M61" s="110"/>
      <c r="N61" s="114"/>
      <c r="O61" s="110"/>
      <c r="P61" s="110"/>
      <c r="Q61" s="110"/>
      <c r="R61" s="110"/>
      <c r="S61" s="112"/>
      <c r="T61" s="110"/>
      <c r="U61" s="110"/>
      <c r="V61" s="113"/>
      <c r="W61" s="110"/>
      <c r="X61" s="110"/>
      <c r="Y61" s="110"/>
      <c r="Z61" s="115"/>
    </row>
    <row r="62" spans="1:26" ht="15.75" thickBot="1" x14ac:dyDescent="0.3">
      <c r="A62" s="328"/>
      <c r="B62" s="41" t="s">
        <v>69</v>
      </c>
      <c r="C62" s="94"/>
      <c r="D62" s="95"/>
      <c r="E62" s="95"/>
      <c r="F62" s="96"/>
      <c r="G62" s="97"/>
      <c r="H62" s="95"/>
      <c r="I62" s="95"/>
      <c r="J62" s="98"/>
      <c r="K62" s="97"/>
      <c r="L62" s="95"/>
      <c r="M62" s="95"/>
      <c r="N62" s="99"/>
      <c r="O62" s="95"/>
      <c r="P62" s="95"/>
      <c r="Q62" s="95"/>
      <c r="R62" s="95"/>
      <c r="S62" s="97"/>
      <c r="T62" s="95"/>
      <c r="U62" s="95"/>
      <c r="V62" s="98"/>
      <c r="W62" s="95"/>
      <c r="X62" s="95"/>
      <c r="Y62" s="95"/>
      <c r="Z62" s="100"/>
    </row>
    <row r="63" spans="1:26" ht="15.75" thickTop="1" x14ac:dyDescent="0.25">
      <c r="A63" s="321" t="s">
        <v>71</v>
      </c>
      <c r="B63" s="2" t="s">
        <v>68</v>
      </c>
      <c r="C63" s="310">
        <f>C44*'TIMES inputs DK'!O14</f>
        <v>7.4276594931782318</v>
      </c>
      <c r="D63" s="310">
        <f>D44*'TIMES inputs DK'!P14</f>
        <v>1.43074076660753</v>
      </c>
      <c r="E63" s="310">
        <f>E44*'TIMES inputs DK'!Q14</f>
        <v>8.6993170702541036</v>
      </c>
      <c r="F63" s="310">
        <f>F44*'TIMES inputs DK'!R14</f>
        <v>1.3070831006963588</v>
      </c>
      <c r="G63" s="310">
        <f>G44*'TIMES inputs DK'!S14</f>
        <v>3.9863815179497588</v>
      </c>
      <c r="H63" s="310">
        <f>H44*'TIMES inputs DK'!T14</f>
        <v>0.91895795723303086</v>
      </c>
      <c r="I63" s="310">
        <f>I44*'TIMES inputs DK'!U14</f>
        <v>1.5761929798703163</v>
      </c>
      <c r="J63" s="310">
        <f>J44*'TIMES inputs DK'!V14</f>
        <v>0.3078069725533838</v>
      </c>
      <c r="K63" s="310">
        <f>K44*'TIMES inputs DK'!W14</f>
        <v>7.2069119619531961</v>
      </c>
      <c r="L63" s="310">
        <f>L44*'TIMES inputs DK'!X14</f>
        <v>1.3555043554574799</v>
      </c>
      <c r="M63" s="310">
        <f>M44*'TIMES inputs DK'!Y14</f>
        <v>0.16887520156901412</v>
      </c>
      <c r="N63" s="310">
        <f>N44*'TIMES inputs DK'!Z14</f>
        <v>8.2378032817595898E-2</v>
      </c>
      <c r="O63" s="310">
        <f>O44*'TIMES inputs DK'!O14</f>
        <v>2.4222412315029112</v>
      </c>
      <c r="P63" s="310">
        <f>P44*'TIMES inputs DK'!P14</f>
        <v>0.43562624945963496</v>
      </c>
      <c r="Q63" s="310">
        <f>Q44*'TIMES inputs DK'!Q14</f>
        <v>1.9956318240589692</v>
      </c>
      <c r="R63" s="310">
        <f>R44*'TIMES inputs DK'!R14</f>
        <v>0.25494294719581362</v>
      </c>
      <c r="S63" s="310">
        <f>S44*'TIMES inputs DK'!S14</f>
        <v>1.2694879677166075</v>
      </c>
      <c r="T63" s="310">
        <f>T44*'TIMES inputs DK'!T14</f>
        <v>0.26196874792660146</v>
      </c>
      <c r="U63" s="310">
        <f>U44*'TIMES inputs DK'!U14</f>
        <v>0.33820973013141004</v>
      </c>
      <c r="V63" s="310">
        <f>V44*'TIMES inputs DK'!V14</f>
        <v>5.2607396104325119E-2</v>
      </c>
      <c r="W63" s="310">
        <f>W44*'TIMES inputs DK'!W14</f>
        <v>2.5050245601055532</v>
      </c>
      <c r="X63" s="310">
        <f>X44*'TIMES inputs DK'!X14</f>
        <v>0.43747564543186401</v>
      </c>
      <c r="Y63" s="310">
        <f>Y44*'TIMES inputs DK'!Y14</f>
        <v>6.5510219225252922E-2</v>
      </c>
      <c r="Z63" s="310">
        <f>Z44*'TIMES inputs DK'!Z14</f>
        <v>2.8554857344912518E-2</v>
      </c>
    </row>
    <row r="64" spans="1:26" x14ac:dyDescent="0.25">
      <c r="A64" s="321"/>
      <c r="B64" s="151" t="s">
        <v>75</v>
      </c>
      <c r="C64" s="152"/>
      <c r="D64" s="110"/>
      <c r="E64" s="110"/>
      <c r="F64" s="111"/>
      <c r="G64" s="112"/>
      <c r="H64" s="110"/>
      <c r="I64" s="110"/>
      <c r="J64" s="113"/>
      <c r="K64" s="112"/>
      <c r="L64" s="110"/>
      <c r="M64" s="110"/>
      <c r="N64" s="114"/>
      <c r="O64" s="110"/>
      <c r="P64" s="110"/>
      <c r="Q64" s="110"/>
      <c r="R64" s="110"/>
      <c r="S64" s="112"/>
      <c r="T64" s="110"/>
      <c r="U64" s="110"/>
      <c r="V64" s="113"/>
      <c r="W64" s="110"/>
      <c r="X64" s="110"/>
      <c r="Y64" s="110"/>
      <c r="Z64" s="115"/>
    </row>
    <row r="65" spans="1:26" ht="15.75" thickBot="1" x14ac:dyDescent="0.3">
      <c r="A65" s="332"/>
      <c r="B65" s="41" t="s">
        <v>69</v>
      </c>
      <c r="C65" s="101"/>
      <c r="D65" s="102"/>
      <c r="E65" s="102"/>
      <c r="F65" s="103"/>
      <c r="G65" s="104"/>
      <c r="H65" s="102"/>
      <c r="I65" s="102"/>
      <c r="J65" s="105"/>
      <c r="K65" s="104"/>
      <c r="L65" s="102"/>
      <c r="M65" s="102"/>
      <c r="N65" s="106"/>
      <c r="O65" s="102"/>
      <c r="P65" s="102"/>
      <c r="Q65" s="102"/>
      <c r="R65" s="102"/>
      <c r="S65" s="104"/>
      <c r="T65" s="102"/>
      <c r="U65" s="102"/>
      <c r="V65" s="105"/>
      <c r="W65" s="102"/>
      <c r="X65" s="102"/>
      <c r="Y65" s="102"/>
      <c r="Z65" s="107"/>
    </row>
    <row r="66" spans="1:26" ht="15.75" thickTop="1" x14ac:dyDescent="0.25"/>
    <row r="67" spans="1:26" ht="15.75" thickBot="1" x14ac:dyDescent="0.3"/>
    <row r="68" spans="1:26" ht="16.5" thickTop="1" thickBot="1" x14ac:dyDescent="0.3">
      <c r="C68" s="353" t="s">
        <v>100</v>
      </c>
      <c r="D68" s="354"/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6" t="s">
        <v>101</v>
      </c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7"/>
    </row>
    <row r="69" spans="1:26" x14ac:dyDescent="0.25">
      <c r="C69" s="345" t="s">
        <v>58</v>
      </c>
      <c r="D69" s="346"/>
      <c r="E69" s="346"/>
      <c r="F69" s="346"/>
      <c r="G69" s="347" t="s">
        <v>59</v>
      </c>
      <c r="H69" s="346"/>
      <c r="I69" s="346"/>
      <c r="J69" s="348"/>
      <c r="K69" s="346" t="s">
        <v>60</v>
      </c>
      <c r="L69" s="346"/>
      <c r="M69" s="346"/>
      <c r="N69" s="346"/>
      <c r="O69" s="351" t="s">
        <v>58</v>
      </c>
      <c r="P69" s="346"/>
      <c r="Q69" s="346"/>
      <c r="R69" s="346"/>
      <c r="S69" s="347" t="s">
        <v>59</v>
      </c>
      <c r="T69" s="346"/>
      <c r="U69" s="346"/>
      <c r="V69" s="348"/>
      <c r="W69" s="346" t="s">
        <v>60</v>
      </c>
      <c r="X69" s="346"/>
      <c r="Y69" s="346"/>
      <c r="Z69" s="352"/>
    </row>
    <row r="70" spans="1:26" x14ac:dyDescent="0.25">
      <c r="C70" s="349" t="s">
        <v>63</v>
      </c>
      <c r="D70" s="335"/>
      <c r="E70" s="335" t="s">
        <v>64</v>
      </c>
      <c r="F70" s="335"/>
      <c r="G70" s="336" t="s">
        <v>63</v>
      </c>
      <c r="H70" s="335"/>
      <c r="I70" s="335" t="s">
        <v>64</v>
      </c>
      <c r="J70" s="337"/>
      <c r="K70" s="335" t="s">
        <v>63</v>
      </c>
      <c r="L70" s="335"/>
      <c r="M70" s="335" t="s">
        <v>64</v>
      </c>
      <c r="N70" s="335"/>
      <c r="O70" s="334" t="s">
        <v>63</v>
      </c>
      <c r="P70" s="335"/>
      <c r="Q70" s="335" t="s">
        <v>64</v>
      </c>
      <c r="R70" s="335"/>
      <c r="S70" s="336" t="s">
        <v>63</v>
      </c>
      <c r="T70" s="335"/>
      <c r="U70" s="335" t="s">
        <v>64</v>
      </c>
      <c r="V70" s="337"/>
      <c r="W70" s="335" t="s">
        <v>63</v>
      </c>
      <c r="X70" s="335"/>
      <c r="Y70" s="335" t="s">
        <v>64</v>
      </c>
      <c r="Z70" s="350"/>
    </row>
    <row r="71" spans="1:26" ht="15.75" thickBot="1" x14ac:dyDescent="0.3">
      <c r="C71" s="28" t="s">
        <v>180</v>
      </c>
      <c r="D71" s="1" t="s">
        <v>181</v>
      </c>
      <c r="E71" s="1" t="s">
        <v>180</v>
      </c>
      <c r="F71" s="1" t="s">
        <v>181</v>
      </c>
      <c r="G71" s="77" t="s">
        <v>180</v>
      </c>
      <c r="H71" s="1" t="s">
        <v>181</v>
      </c>
      <c r="I71" s="1" t="s">
        <v>180</v>
      </c>
      <c r="J71" s="29" t="s">
        <v>181</v>
      </c>
      <c r="K71" s="1" t="s">
        <v>180</v>
      </c>
      <c r="L71" s="1" t="s">
        <v>181</v>
      </c>
      <c r="M71" s="1" t="s">
        <v>180</v>
      </c>
      <c r="N71" s="1" t="s">
        <v>181</v>
      </c>
      <c r="O71" s="78" t="s">
        <v>180</v>
      </c>
      <c r="P71" s="1" t="s">
        <v>181</v>
      </c>
      <c r="Q71" s="1" t="s">
        <v>180</v>
      </c>
      <c r="R71" s="1" t="s">
        <v>181</v>
      </c>
      <c r="S71" s="77" t="s">
        <v>180</v>
      </c>
      <c r="T71" s="1" t="s">
        <v>181</v>
      </c>
      <c r="U71" s="1" t="s">
        <v>180</v>
      </c>
      <c r="V71" s="29" t="s">
        <v>181</v>
      </c>
      <c r="W71" s="6" t="s">
        <v>180</v>
      </c>
      <c r="X71" s="6" t="s">
        <v>181</v>
      </c>
      <c r="Y71" s="6" t="s">
        <v>180</v>
      </c>
      <c r="Z71" s="30" t="s">
        <v>181</v>
      </c>
    </row>
    <row r="72" spans="1:26" ht="15.75" thickTop="1" x14ac:dyDescent="0.25">
      <c r="A72" s="320" t="s">
        <v>67</v>
      </c>
      <c r="B72" s="31" t="s">
        <v>68</v>
      </c>
      <c r="C72" s="310">
        <f>C46*'TIMES inputs DK'!C8</f>
        <v>6.0767512846298226</v>
      </c>
      <c r="D72" s="310">
        <f>D46*'TIMES inputs DK'!D8</f>
        <v>1.2692525840755204</v>
      </c>
      <c r="E72" s="310">
        <f>E46*'TIMES inputs DK'!E8</f>
        <v>13.923910228909323</v>
      </c>
      <c r="F72" s="310">
        <f>F46*'TIMES inputs DK'!F8</f>
        <v>2.2147189897881665</v>
      </c>
      <c r="G72" s="310">
        <f>G46*'TIMES inputs DK'!G8</f>
        <v>1.4324964600547678</v>
      </c>
      <c r="H72" s="310">
        <f>H46*'TIMES inputs DK'!H8</f>
        <v>0.55620244945069852</v>
      </c>
      <c r="I72" s="310">
        <f>I46*'TIMES inputs DK'!I8</f>
        <v>1.3682041638328424</v>
      </c>
      <c r="J72" s="310">
        <f>J46*'TIMES inputs DK'!J8</f>
        <v>0.29879589173426513</v>
      </c>
      <c r="K72" s="310">
        <f>K46*'TIMES inputs DK'!K8</f>
        <v>5.2397582941002145</v>
      </c>
      <c r="L72" s="310">
        <f>L46*'TIMES inputs DK'!L8</f>
        <v>2.3196135039379056</v>
      </c>
      <c r="M72" s="310">
        <f>M46*'TIMES inputs DK'!M8</f>
        <v>0.23624554662831607</v>
      </c>
      <c r="N72" s="310">
        <f>N46*'TIMES inputs DK'!N8</f>
        <v>0.15769033747649636</v>
      </c>
      <c r="O72" s="310">
        <f>O46*'TIMES inputs DK'!C8</f>
        <v>1.9816952471686813</v>
      </c>
      <c r="P72" s="310">
        <f>P46*'TIMES inputs DK'!D8</f>
        <v>0.38645697090802317</v>
      </c>
      <c r="Q72" s="310">
        <f>Q46*'TIMES inputs DK'!E8</f>
        <v>3.1941585924215543</v>
      </c>
      <c r="R72" s="310">
        <f>R46*'TIMES inputs DK'!F8</f>
        <v>0.43197481947882332</v>
      </c>
      <c r="S72" s="310">
        <f>S46*'TIMES inputs DK'!G8</f>
        <v>0.45618739993844232</v>
      </c>
      <c r="T72" s="310">
        <f>T46*'TIMES inputs DK'!H8</f>
        <v>0.15855748147067789</v>
      </c>
      <c r="U72" s="310">
        <f>U46*'TIMES inputs DK'!I8</f>
        <v>0.2935807778135453</v>
      </c>
      <c r="V72" s="310">
        <f>V46*'TIMES inputs DK'!J8</f>
        <v>5.1067309165920088E-2</v>
      </c>
      <c r="W72" s="310">
        <f>W46*'TIMES inputs DK'!K8</f>
        <v>1.8212687049642433</v>
      </c>
      <c r="X72" s="310">
        <f>X46*'TIMES inputs DK'!L8</f>
        <v>0.74863235274903894</v>
      </c>
      <c r="Y72" s="310">
        <f>Y46*'TIMES inputs DK'!M8</f>
        <v>9.1644583732952201E-2</v>
      </c>
      <c r="Z72" s="310">
        <f>Z46*'TIMES inputs DK'!N8</f>
        <v>5.4660507629294412E-2</v>
      </c>
    </row>
    <row r="73" spans="1:26" x14ac:dyDescent="0.25">
      <c r="A73" s="321"/>
      <c r="B73" s="151" t="s">
        <v>75</v>
      </c>
      <c r="C73" s="152"/>
      <c r="D73" s="110"/>
      <c r="E73" s="110"/>
      <c r="F73" s="111"/>
      <c r="G73" s="112"/>
      <c r="H73" s="110"/>
      <c r="I73" s="110"/>
      <c r="J73" s="113"/>
      <c r="K73" s="112"/>
      <c r="L73" s="110"/>
      <c r="M73" s="110"/>
      <c r="N73" s="114"/>
      <c r="O73" s="110"/>
      <c r="P73" s="110"/>
      <c r="Q73" s="110"/>
      <c r="R73" s="110"/>
      <c r="S73" s="112"/>
      <c r="T73" s="110"/>
      <c r="U73" s="110"/>
      <c r="V73" s="113"/>
      <c r="W73" s="110"/>
      <c r="X73" s="110"/>
      <c r="Y73" s="110"/>
      <c r="Z73" s="115"/>
    </row>
    <row r="74" spans="1:26" ht="15.75" thickBot="1" x14ac:dyDescent="0.3">
      <c r="A74" s="321"/>
      <c r="B74" s="41" t="s">
        <v>69</v>
      </c>
      <c r="C74" s="87"/>
      <c r="D74" s="88"/>
      <c r="E74" s="88"/>
      <c r="F74" s="89"/>
      <c r="G74" s="90"/>
      <c r="H74" s="88"/>
      <c r="I74" s="88"/>
      <c r="J74" s="91"/>
      <c r="K74" s="90"/>
      <c r="L74" s="88"/>
      <c r="M74" s="88"/>
      <c r="N74" s="92"/>
      <c r="O74" s="88"/>
      <c r="P74" s="88"/>
      <c r="Q74" s="88"/>
      <c r="R74" s="88"/>
      <c r="S74" s="90"/>
      <c r="T74" s="88"/>
      <c r="U74" s="88"/>
      <c r="V74" s="91"/>
      <c r="W74" s="88"/>
      <c r="X74" s="88"/>
      <c r="Y74" s="88"/>
      <c r="Z74" s="93"/>
    </row>
    <row r="75" spans="1:26" ht="15.75" thickTop="1" x14ac:dyDescent="0.25">
      <c r="A75" s="327" t="s">
        <v>70</v>
      </c>
      <c r="B75" s="49" t="s">
        <v>68</v>
      </c>
      <c r="C75" s="310">
        <f>C46*'TIMES inputs DK'!C11</f>
        <v>6.0767512846298226</v>
      </c>
      <c r="D75" s="310">
        <f>D46*'TIMES inputs DK'!D11</f>
        <v>1.9038788761132805</v>
      </c>
      <c r="E75" s="310">
        <f>E46*'TIMES inputs DK'!E11</f>
        <v>6.5524283430161523</v>
      </c>
      <c r="F75" s="310">
        <f>F46*'TIMES inputs DK'!F11</f>
        <v>1.1073594948940828</v>
      </c>
      <c r="G75" s="310">
        <f>G46*'TIMES inputs DK'!G11</f>
        <v>4.2974893801643042</v>
      </c>
      <c r="H75" s="310">
        <f>H46*'TIMES inputs DK'!H11</f>
        <v>0.83430367417604767</v>
      </c>
      <c r="I75" s="310">
        <f>I46*'TIMES inputs DK'!I11</f>
        <v>1.3682041638328424</v>
      </c>
      <c r="J75" s="310">
        <f>J46*'TIMES inputs DK'!J11</f>
        <v>0.71711014016223629</v>
      </c>
      <c r="K75" s="310">
        <f>K46*'TIMES inputs DK'!K11</f>
        <v>7.3356616117403002</v>
      </c>
      <c r="L75" s="310">
        <f>L46*'TIMES inputs DK'!L11</f>
        <v>1.1598067519689523</v>
      </c>
      <c r="M75" s="310">
        <f>M46*'TIMES inputs DK'!M11</f>
        <v>0.35436831994247409</v>
      </c>
      <c r="N75" s="310">
        <f>N46*'TIMES inputs DK'!N11</f>
        <v>3.153806749529927E-2</v>
      </c>
      <c r="O75" s="310">
        <f>O46*'TIMES inputs DK'!C11</f>
        <v>1.9816952471686813</v>
      </c>
      <c r="P75" s="310">
        <f>P46*'TIMES inputs DK'!D11</f>
        <v>0.57968545636203472</v>
      </c>
      <c r="Q75" s="310">
        <f>Q46*'TIMES inputs DK'!E11</f>
        <v>1.5031334552572022</v>
      </c>
      <c r="R75" s="310">
        <f>R46*'TIMES inputs DK'!F11</f>
        <v>0.21598740973941158</v>
      </c>
      <c r="S75" s="310">
        <f>S46*'TIMES inputs DK'!G11</f>
        <v>1.3685621998153272</v>
      </c>
      <c r="T75" s="310">
        <f>T46*'TIMES inputs DK'!H11</f>
        <v>0.23783622220601683</v>
      </c>
      <c r="U75" s="310">
        <f>U46*'TIMES inputs DK'!I11</f>
        <v>0.2935807778135453</v>
      </c>
      <c r="V75" s="310">
        <f>V46*'TIMES inputs DK'!J11</f>
        <v>0.12256154199820821</v>
      </c>
      <c r="W75" s="310">
        <f>W46*'TIMES inputs DK'!K11</f>
        <v>2.5497761869499405</v>
      </c>
      <c r="X75" s="310">
        <f>X46*'TIMES inputs DK'!L11</f>
        <v>0.37431617637451936</v>
      </c>
      <c r="Y75" s="310">
        <f>Y46*'TIMES inputs DK'!M11</f>
        <v>0.1374668755994283</v>
      </c>
      <c r="Z75" s="310">
        <f>Z46*'TIMES inputs DK'!N11</f>
        <v>1.0932101525858882E-2</v>
      </c>
    </row>
    <row r="76" spans="1:26" x14ac:dyDescent="0.25">
      <c r="A76" s="321"/>
      <c r="B76" s="151" t="s">
        <v>75</v>
      </c>
      <c r="C76" s="152"/>
      <c r="D76" s="110"/>
      <c r="E76" s="110"/>
      <c r="F76" s="111"/>
      <c r="G76" s="112"/>
      <c r="H76" s="110"/>
      <c r="I76" s="110"/>
      <c r="J76" s="113"/>
      <c r="K76" s="112"/>
      <c r="L76" s="110"/>
      <c r="M76" s="110"/>
      <c r="N76" s="114"/>
      <c r="O76" s="110"/>
      <c r="P76" s="110"/>
      <c r="Q76" s="110"/>
      <c r="R76" s="110"/>
      <c r="S76" s="112"/>
      <c r="T76" s="110"/>
      <c r="U76" s="110"/>
      <c r="V76" s="113"/>
      <c r="W76" s="110"/>
      <c r="X76" s="110"/>
      <c r="Y76" s="110"/>
      <c r="Z76" s="115"/>
    </row>
    <row r="77" spans="1:26" ht="15.75" thickBot="1" x14ac:dyDescent="0.3">
      <c r="A77" s="328"/>
      <c r="B77" s="41" t="s">
        <v>69</v>
      </c>
      <c r="C77" s="94"/>
      <c r="D77" s="95"/>
      <c r="E77" s="95"/>
      <c r="F77" s="96"/>
      <c r="G77" s="97"/>
      <c r="H77" s="95"/>
      <c r="I77" s="95"/>
      <c r="J77" s="98"/>
      <c r="K77" s="97"/>
      <c r="L77" s="95"/>
      <c r="M77" s="95"/>
      <c r="N77" s="99"/>
      <c r="O77" s="95"/>
      <c r="P77" s="95"/>
      <c r="Q77" s="95"/>
      <c r="R77" s="95"/>
      <c r="S77" s="97"/>
      <c r="T77" s="95"/>
      <c r="U77" s="95"/>
      <c r="V77" s="98"/>
      <c r="W77" s="95"/>
      <c r="X77" s="95"/>
      <c r="Y77" s="95"/>
      <c r="Z77" s="100"/>
    </row>
    <row r="78" spans="1:26" ht="15.75" thickTop="1" x14ac:dyDescent="0.25">
      <c r="A78" s="321" t="s">
        <v>71</v>
      </c>
      <c r="B78" s="2" t="s">
        <v>68</v>
      </c>
      <c r="C78" s="310">
        <f>C46*'TIMES inputs DK'!C14</f>
        <v>7.694868634196582</v>
      </c>
      <c r="D78" s="310">
        <f>D46*'TIMES inputs DK'!D14</f>
        <v>1.9719370271360221</v>
      </c>
      <c r="E78" s="310">
        <f>E46*'TIMES inputs DK'!E14</f>
        <v>4.5095255199252273</v>
      </c>
      <c r="F78" s="310">
        <f>F46*'TIMES inputs DK'!F14</f>
        <v>1.2365163461205666</v>
      </c>
      <c r="G78" s="310">
        <f>G46*'TIMES inputs DK'!G14</f>
        <v>5.486261164290366</v>
      </c>
      <c r="H78" s="310">
        <f>H46*'TIMES inputs DK'!H14</f>
        <v>0.80126436577777427</v>
      </c>
      <c r="I78" s="310">
        <f>I46*'TIMES inputs DK'!I14</f>
        <v>1.6427564074084584</v>
      </c>
      <c r="J78" s="310">
        <f>J46*'TIMES inputs DK'!J14</f>
        <v>0.14934604447865893</v>
      </c>
      <c r="K78" s="310">
        <f>K46*'TIMES inputs DK'!K14</f>
        <v>6.6382916556174791</v>
      </c>
      <c r="L78" s="310">
        <f>L46*'TIMES inputs DK'!L14</f>
        <v>1.5028821000357278</v>
      </c>
      <c r="M78" s="310">
        <f>M46*'TIMES inputs DK'!M14</f>
        <v>0.30903671047298764</v>
      </c>
      <c r="N78" s="310">
        <f>N46*'TIMES inputs DK'!N14</f>
        <v>7.2621095789481088E-2</v>
      </c>
      <c r="O78" s="310">
        <f>O46*'TIMES inputs DK'!C14</f>
        <v>2.5093810632902418</v>
      </c>
      <c r="P78" s="310">
        <f>P46*'TIMES inputs DK'!D14</f>
        <v>0.60040753108525191</v>
      </c>
      <c r="Q78" s="310">
        <f>Q46*'TIMES inputs DK'!E14</f>
        <v>1.0344895543284278</v>
      </c>
      <c r="R78" s="310">
        <f>R46*'TIMES inputs DK'!F14</f>
        <v>0.24117909669846455</v>
      </c>
      <c r="S78" s="310">
        <f>S46*'TIMES inputs DK'!G14</f>
        <v>1.7471339620798694</v>
      </c>
      <c r="T78" s="310">
        <f>T46*'TIMES inputs DK'!H14</f>
        <v>0.22841765611675047</v>
      </c>
      <c r="U78" s="310">
        <f>U46*'TIMES inputs DK'!I14</f>
        <v>0.35249249826437618</v>
      </c>
      <c r="V78" s="310">
        <f>V46*'TIMES inputs DK'!J14</f>
        <v>2.5524784098710947E-2</v>
      </c>
      <c r="W78" s="310">
        <f>W46*'TIMES inputs DK'!K14</f>
        <v>2.3073798767424893</v>
      </c>
      <c r="X78" s="310">
        <f>X46*'TIMES inputs DK'!L14</f>
        <v>0.48504035717334815</v>
      </c>
      <c r="Y78" s="310">
        <f>Y46*'TIMES inputs DK'!M14</f>
        <v>0.11988179711195132</v>
      </c>
      <c r="Z78" s="310">
        <f>Z46*'TIMES inputs DK'!N14</f>
        <v>2.5172791332508271E-2</v>
      </c>
    </row>
    <row r="79" spans="1:26" x14ac:dyDescent="0.25">
      <c r="A79" s="321"/>
      <c r="B79" s="151" t="s">
        <v>75</v>
      </c>
      <c r="C79" s="152"/>
      <c r="D79" s="110"/>
      <c r="E79" s="110"/>
      <c r="F79" s="111"/>
      <c r="G79" s="112"/>
      <c r="H79" s="110"/>
      <c r="I79" s="110"/>
      <c r="J79" s="113"/>
      <c r="K79" s="112"/>
      <c r="L79" s="110"/>
      <c r="M79" s="110"/>
      <c r="N79" s="114"/>
      <c r="O79" s="110"/>
      <c r="P79" s="110"/>
      <c r="Q79" s="110"/>
      <c r="R79" s="110"/>
      <c r="S79" s="112"/>
      <c r="T79" s="110"/>
      <c r="U79" s="110"/>
      <c r="V79" s="113"/>
      <c r="W79" s="110"/>
      <c r="X79" s="110"/>
      <c r="Y79" s="110"/>
      <c r="Z79" s="115"/>
    </row>
    <row r="80" spans="1:26" ht="15.75" thickBot="1" x14ac:dyDescent="0.3">
      <c r="A80" s="332"/>
      <c r="B80" s="41" t="s">
        <v>69</v>
      </c>
      <c r="C80" s="101"/>
      <c r="D80" s="102"/>
      <c r="E80" s="102"/>
      <c r="F80" s="103"/>
      <c r="G80" s="104"/>
      <c r="H80" s="102"/>
      <c r="I80" s="102"/>
      <c r="J80" s="105"/>
      <c r="K80" s="104"/>
      <c r="L80" s="102"/>
      <c r="M80" s="102"/>
      <c r="N80" s="106"/>
      <c r="O80" s="102"/>
      <c r="P80" s="102"/>
      <c r="Q80" s="102"/>
      <c r="R80" s="102"/>
      <c r="S80" s="104"/>
      <c r="T80" s="102"/>
      <c r="U80" s="102"/>
      <c r="V80" s="105"/>
      <c r="W80" s="102"/>
      <c r="X80" s="102"/>
      <c r="Y80" s="102"/>
      <c r="Z80" s="107"/>
    </row>
    <row r="81" spans="3:26" ht="15.75" thickTop="1" x14ac:dyDescent="0.25"/>
    <row r="83" spans="3:26" x14ac:dyDescent="0.25">
      <c r="C83" s="234">
        <f>C57/C72</f>
        <v>1.0180664815977132</v>
      </c>
      <c r="D83" s="234">
        <f t="shared" ref="D83:Z83" si="3">D57/D72</f>
        <v>1.0908816761449045</v>
      </c>
      <c r="E83" s="234">
        <f t="shared" si="3"/>
        <v>0.58935312091626657</v>
      </c>
      <c r="F83" s="234">
        <f t="shared" si="3"/>
        <v>0.512035891150736</v>
      </c>
      <c r="G83" s="234">
        <f t="shared" si="3"/>
        <v>2.5235971287645667</v>
      </c>
      <c r="H83" s="234">
        <f t="shared" si="3"/>
        <v>1.0722162982144781</v>
      </c>
      <c r="I83" s="234">
        <f t="shared" si="3"/>
        <v>0.8216118536894651</v>
      </c>
      <c r="J83" s="234">
        <f t="shared" si="3"/>
        <v>0.96554362169456609</v>
      </c>
      <c r="K83" s="234">
        <f t="shared" si="3"/>
        <v>1.0999469957540007</v>
      </c>
      <c r="L83" s="234">
        <f t="shared" si="3"/>
        <v>0.51643512797349711</v>
      </c>
      <c r="M83" s="234">
        <f t="shared" si="3"/>
        <v>2.1682514454471735</v>
      </c>
      <c r="N83" s="234">
        <f t="shared" si="3"/>
        <v>0.38078320405052285</v>
      </c>
      <c r="O83" s="234">
        <f t="shared" si="3"/>
        <v>1.018066481597713</v>
      </c>
      <c r="P83" s="234">
        <f t="shared" si="3"/>
        <v>1.0908816761449043</v>
      </c>
      <c r="Q83" s="234">
        <f t="shared" si="3"/>
        <v>0.58935312091626657</v>
      </c>
      <c r="R83" s="234">
        <f t="shared" si="3"/>
        <v>0.51203589115073589</v>
      </c>
      <c r="S83" s="234">
        <f t="shared" si="3"/>
        <v>2.5235971287645671</v>
      </c>
      <c r="T83" s="234">
        <f t="shared" si="3"/>
        <v>1.0722162982144783</v>
      </c>
      <c r="U83" s="234">
        <f t="shared" si="3"/>
        <v>0.82161185368946488</v>
      </c>
      <c r="V83" s="234">
        <f t="shared" si="3"/>
        <v>0.96554362169456609</v>
      </c>
      <c r="W83" s="234">
        <f t="shared" si="3"/>
        <v>1.0999469957540009</v>
      </c>
      <c r="X83" s="234">
        <f t="shared" si="3"/>
        <v>0.51643512797349711</v>
      </c>
      <c r="Y83" s="234">
        <f t="shared" si="3"/>
        <v>2.1682514454471744</v>
      </c>
      <c r="Z83" s="234">
        <f t="shared" si="3"/>
        <v>0.38078320405052279</v>
      </c>
    </row>
    <row r="86" spans="3:26" x14ac:dyDescent="0.25">
      <c r="C86" s="234">
        <f>C60/C75</f>
        <v>1.0180664815977132</v>
      </c>
      <c r="D86" s="234">
        <f t="shared" ref="D86:Z86" si="4">D60/D75</f>
        <v>1.2120907512721162</v>
      </c>
      <c r="E86" s="234">
        <f t="shared" si="4"/>
        <v>1.2523753819470664</v>
      </c>
      <c r="F86" s="234">
        <f t="shared" si="4"/>
        <v>1.9201345918152608</v>
      </c>
      <c r="G86" s="234">
        <f t="shared" si="4"/>
        <v>0.84119904292152214</v>
      </c>
      <c r="H86" s="234">
        <f t="shared" si="4"/>
        <v>0.89351358184539831</v>
      </c>
      <c r="I86" s="234">
        <f t="shared" si="4"/>
        <v>1.2324177805341976</v>
      </c>
      <c r="J86" s="234">
        <f t="shared" si="4"/>
        <v>0.80461968474547174</v>
      </c>
      <c r="K86" s="234">
        <f t="shared" si="4"/>
        <v>0.85114946100011979</v>
      </c>
      <c r="L86" s="234">
        <f t="shared" si="4"/>
        <v>2.0657405118939889</v>
      </c>
      <c r="M86" s="234">
        <f t="shared" si="4"/>
        <v>0.61950041298490666</v>
      </c>
      <c r="N86" s="234">
        <f t="shared" si="4"/>
        <v>3.8078320405052279</v>
      </c>
      <c r="O86" s="234">
        <f t="shared" si="4"/>
        <v>1.018066481597713</v>
      </c>
      <c r="P86" s="234">
        <f t="shared" si="4"/>
        <v>1.212090751272116</v>
      </c>
      <c r="Q86" s="234">
        <f t="shared" si="4"/>
        <v>1.2523753819470662</v>
      </c>
      <c r="R86" s="234">
        <f t="shared" si="4"/>
        <v>1.9201345918152608</v>
      </c>
      <c r="S86" s="234">
        <f t="shared" si="4"/>
        <v>0.84119904292152226</v>
      </c>
      <c r="T86" s="234">
        <f t="shared" si="4"/>
        <v>0.89351358184539842</v>
      </c>
      <c r="U86" s="234">
        <f t="shared" si="4"/>
        <v>1.2324177805341974</v>
      </c>
      <c r="V86" s="234">
        <f t="shared" si="4"/>
        <v>0.80461968474547174</v>
      </c>
      <c r="W86" s="234">
        <f t="shared" si="4"/>
        <v>0.8511494610001199</v>
      </c>
      <c r="X86" s="234">
        <f t="shared" si="4"/>
        <v>2.0657405118939889</v>
      </c>
      <c r="Y86" s="234">
        <f t="shared" si="4"/>
        <v>0.61950041298490677</v>
      </c>
      <c r="Z86" s="234">
        <f t="shared" si="4"/>
        <v>3.8078320405052275</v>
      </c>
    </row>
    <row r="89" spans="3:26" x14ac:dyDescent="0.25">
      <c r="C89" s="234">
        <f>C63/C78</f>
        <v>0.96527437260840909</v>
      </c>
      <c r="D89" s="234">
        <f t="shared" ref="D89:Z89" si="5">D63/D78</f>
        <v>0.72555094149506982</v>
      </c>
      <c r="E89" s="234">
        <f t="shared" si="5"/>
        <v>1.9290980906564084</v>
      </c>
      <c r="F89" s="234">
        <f t="shared" si="5"/>
        <v>1.0570690026033118</v>
      </c>
      <c r="G89" s="234">
        <f t="shared" si="5"/>
        <v>0.72661169393407599</v>
      </c>
      <c r="H89" s="234">
        <f t="shared" si="5"/>
        <v>1.1468848441063686</v>
      </c>
      <c r="I89" s="234">
        <f t="shared" si="5"/>
        <v>0.95948064652923815</v>
      </c>
      <c r="J89" s="234">
        <f t="shared" si="5"/>
        <v>2.0610319719406323</v>
      </c>
      <c r="K89" s="234">
        <f t="shared" si="5"/>
        <v>1.0856576263645388</v>
      </c>
      <c r="L89" s="234">
        <f t="shared" si="5"/>
        <v>0.90193658932078291</v>
      </c>
      <c r="M89" s="234">
        <f t="shared" si="5"/>
        <v>0.54645676661050013</v>
      </c>
      <c r="N89" s="234">
        <f t="shared" si="5"/>
        <v>1.1343540320074332</v>
      </c>
      <c r="O89" s="234">
        <f t="shared" si="5"/>
        <v>0.96527437260840931</v>
      </c>
      <c r="P89" s="234">
        <f t="shared" si="5"/>
        <v>0.72555094149506993</v>
      </c>
      <c r="Q89" s="234">
        <f t="shared" si="5"/>
        <v>1.9290980906564086</v>
      </c>
      <c r="R89" s="234">
        <f t="shared" si="5"/>
        <v>1.0570690026033118</v>
      </c>
      <c r="S89" s="234">
        <f t="shared" si="5"/>
        <v>0.72661169393407599</v>
      </c>
      <c r="T89" s="234">
        <f t="shared" si="5"/>
        <v>1.1468848441063686</v>
      </c>
      <c r="U89" s="234">
        <f t="shared" si="5"/>
        <v>0.95948064652923826</v>
      </c>
      <c r="V89" s="234">
        <f t="shared" si="5"/>
        <v>2.0610319719406323</v>
      </c>
      <c r="W89" s="234">
        <f t="shared" si="5"/>
        <v>1.0856576263645388</v>
      </c>
      <c r="X89" s="234">
        <f t="shared" si="5"/>
        <v>0.90193658932078302</v>
      </c>
      <c r="Y89" s="234">
        <f t="shared" si="5"/>
        <v>0.54645676661050024</v>
      </c>
      <c r="Z89" s="234">
        <f t="shared" si="5"/>
        <v>1.134354032007433</v>
      </c>
    </row>
  </sheetData>
  <mergeCells count="106">
    <mergeCell ref="W70:X70"/>
    <mergeCell ref="Y70:Z70"/>
    <mergeCell ref="A72:A74"/>
    <mergeCell ref="A75:A77"/>
    <mergeCell ref="A78:A80"/>
    <mergeCell ref="M70:N70"/>
    <mergeCell ref="O70:P70"/>
    <mergeCell ref="Q70:R70"/>
    <mergeCell ref="S70:T70"/>
    <mergeCell ref="U70:V70"/>
    <mergeCell ref="C70:D70"/>
    <mergeCell ref="E70:F70"/>
    <mergeCell ref="G70:H70"/>
    <mergeCell ref="I70:J70"/>
    <mergeCell ref="K70:L70"/>
    <mergeCell ref="C68:N68"/>
    <mergeCell ref="O68:Z68"/>
    <mergeCell ref="C69:F69"/>
    <mergeCell ref="G69:J69"/>
    <mergeCell ref="K69:N69"/>
    <mergeCell ref="O69:R69"/>
    <mergeCell ref="S69:V69"/>
    <mergeCell ref="W69:Z69"/>
    <mergeCell ref="W55:X55"/>
    <mergeCell ref="Y55:Z55"/>
    <mergeCell ref="A57:A59"/>
    <mergeCell ref="A60:A62"/>
    <mergeCell ref="A63:A65"/>
    <mergeCell ref="M55:N55"/>
    <mergeCell ref="O55:P55"/>
    <mergeCell ref="Q55:R55"/>
    <mergeCell ref="S55:T55"/>
    <mergeCell ref="U55:V55"/>
    <mergeCell ref="C55:D55"/>
    <mergeCell ref="E55:F55"/>
    <mergeCell ref="G55:H55"/>
    <mergeCell ref="I55:J55"/>
    <mergeCell ref="K55:L55"/>
    <mergeCell ref="C53:N53"/>
    <mergeCell ref="O53:Z53"/>
    <mergeCell ref="C54:F54"/>
    <mergeCell ref="G54:J54"/>
    <mergeCell ref="K54:N54"/>
    <mergeCell ref="O54:R54"/>
    <mergeCell ref="S54:V54"/>
    <mergeCell ref="W54:Z54"/>
    <mergeCell ref="A24:A26"/>
    <mergeCell ref="AD25:AI25"/>
    <mergeCell ref="AF26:AG26"/>
    <mergeCell ref="A27:A29"/>
    <mergeCell ref="AD28:AD30"/>
    <mergeCell ref="A30:A32"/>
    <mergeCell ref="AD31:AD33"/>
    <mergeCell ref="O22:P22"/>
    <mergeCell ref="Q22:R22"/>
    <mergeCell ref="S22:T22"/>
    <mergeCell ref="U22:V22"/>
    <mergeCell ref="W22:X22"/>
    <mergeCell ref="O5:R5"/>
    <mergeCell ref="S5:V5"/>
    <mergeCell ref="U6:V6"/>
    <mergeCell ref="A14:A16"/>
    <mergeCell ref="AD14:AI14"/>
    <mergeCell ref="AF15:AG15"/>
    <mergeCell ref="AD17:AD19"/>
    <mergeCell ref="C19:Z19"/>
    <mergeCell ref="C20:N20"/>
    <mergeCell ref="O20:Z20"/>
    <mergeCell ref="AD20:AD22"/>
    <mergeCell ref="C21:F21"/>
    <mergeCell ref="G21:J21"/>
    <mergeCell ref="C22:D22"/>
    <mergeCell ref="E22:F22"/>
    <mergeCell ref="G22:H22"/>
    <mergeCell ref="I22:J22"/>
    <mergeCell ref="K22:L22"/>
    <mergeCell ref="Y22:Z22"/>
    <mergeCell ref="K21:N21"/>
    <mergeCell ref="O21:R21"/>
    <mergeCell ref="S21:V21"/>
    <mergeCell ref="W21:Z21"/>
    <mergeCell ref="M22:N22"/>
    <mergeCell ref="C3:Z3"/>
    <mergeCell ref="AD3:AI3"/>
    <mergeCell ref="C4:N4"/>
    <mergeCell ref="O4:Z4"/>
    <mergeCell ref="AF4:AG4"/>
    <mergeCell ref="W6:X6"/>
    <mergeCell ref="Y6:Z6"/>
    <mergeCell ref="AD6:AD8"/>
    <mergeCell ref="A8:A10"/>
    <mergeCell ref="AD9:AD11"/>
    <mergeCell ref="A11:A13"/>
    <mergeCell ref="W5:Z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C5:F5"/>
    <mergeCell ref="G5:J5"/>
    <mergeCell ref="K5:N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R59"/>
  <sheetViews>
    <sheetView zoomScale="55" zoomScaleNormal="55" workbookViewId="0">
      <selection activeCell="V26" sqref="V26"/>
    </sheetView>
  </sheetViews>
  <sheetFormatPr defaultRowHeight="15" x14ac:dyDescent="0.25"/>
  <cols>
    <col min="2" max="2" width="12.5703125" customWidth="1"/>
    <col min="9" max="9" width="12" customWidth="1"/>
    <col min="16" max="16" width="12.7109375" customWidth="1"/>
    <col min="22" max="22" width="35.140625" customWidth="1"/>
    <col min="23" max="30" width="10.140625" customWidth="1"/>
    <col min="31" max="31" width="11.42578125" customWidth="1"/>
    <col min="32" max="32" width="17.85546875" customWidth="1"/>
  </cols>
  <sheetData>
    <row r="1" spans="1:44" ht="16.5" thickTop="1" thickBot="1" x14ac:dyDescent="0.3">
      <c r="A1" s="241" t="s">
        <v>206</v>
      </c>
      <c r="B1" s="242"/>
      <c r="C1" s="181"/>
      <c r="D1" s="181"/>
      <c r="E1" s="265" t="s">
        <v>99</v>
      </c>
      <c r="F1" s="181"/>
      <c r="G1" s="181"/>
      <c r="H1" s="241" t="s">
        <v>206</v>
      </c>
      <c r="I1" s="242"/>
      <c r="J1" s="181"/>
      <c r="K1" s="181"/>
      <c r="L1" s="265" t="s">
        <v>101</v>
      </c>
      <c r="M1" s="181"/>
      <c r="N1" s="181"/>
      <c r="O1" s="241" t="s">
        <v>209</v>
      </c>
      <c r="P1" s="242"/>
      <c r="Q1" s="181"/>
      <c r="R1" s="181"/>
      <c r="S1" s="265" t="s">
        <v>210</v>
      </c>
      <c r="T1" s="181"/>
      <c r="U1" s="181"/>
    </row>
    <row r="2" spans="1:44" ht="15.75" thickBot="1" x14ac:dyDescent="0.3">
      <c r="A2" s="182"/>
      <c r="B2" s="183"/>
      <c r="C2" s="259" t="s">
        <v>183</v>
      </c>
      <c r="D2" s="260"/>
      <c r="E2" s="261"/>
      <c r="F2" s="184"/>
      <c r="G2" s="184"/>
      <c r="H2" s="182"/>
      <c r="I2" s="183"/>
      <c r="J2" s="259" t="s">
        <v>183</v>
      </c>
      <c r="K2" s="260"/>
      <c r="L2" s="261"/>
      <c r="M2" s="184"/>
      <c r="N2" s="184"/>
      <c r="O2" s="182"/>
      <c r="P2" s="183"/>
      <c r="Q2" s="259" t="s">
        <v>183</v>
      </c>
      <c r="R2" s="260"/>
      <c r="S2" s="261"/>
      <c r="T2" s="184"/>
      <c r="U2" s="184"/>
      <c r="V2" s="121" t="s">
        <v>222</v>
      </c>
      <c r="W2" t="s">
        <v>214</v>
      </c>
      <c r="Y2" s="108" t="s">
        <v>216</v>
      </c>
      <c r="Z2" s="108"/>
      <c r="AA2" s="121" t="s">
        <v>215</v>
      </c>
      <c r="AB2" s="121"/>
      <c r="AC2" s="108" t="s">
        <v>217</v>
      </c>
      <c r="AG2" s="297" t="s">
        <v>212</v>
      </c>
      <c r="AH2" s="298"/>
      <c r="AI2" s="298"/>
      <c r="AJ2" s="298"/>
      <c r="AK2" s="298" t="s">
        <v>213</v>
      </c>
      <c r="AL2" s="298"/>
      <c r="AM2" s="298"/>
      <c r="AN2" s="298"/>
      <c r="AO2" s="298" t="s">
        <v>0</v>
      </c>
      <c r="AP2" s="298"/>
      <c r="AQ2" s="298"/>
      <c r="AR2" s="299"/>
    </row>
    <row r="3" spans="1:44" ht="78" customHeight="1" thickTop="1" thickBot="1" x14ac:dyDescent="0.3">
      <c r="A3" s="182"/>
      <c r="B3" s="185" t="s">
        <v>184</v>
      </c>
      <c r="C3" s="186" t="s">
        <v>185</v>
      </c>
      <c r="D3" s="187" t="s">
        <v>186</v>
      </c>
      <c r="E3" s="188" t="s">
        <v>187</v>
      </c>
      <c r="F3" s="189"/>
      <c r="G3" s="189"/>
      <c r="H3" s="182"/>
      <c r="I3" s="185" t="s">
        <v>184</v>
      </c>
      <c r="J3" s="186" t="s">
        <v>185</v>
      </c>
      <c r="K3" s="187" t="s">
        <v>186</v>
      </c>
      <c r="L3" s="188" t="s">
        <v>187</v>
      </c>
      <c r="M3" s="189"/>
      <c r="N3" s="189"/>
      <c r="O3" s="182"/>
      <c r="P3" s="185" t="s">
        <v>184</v>
      </c>
      <c r="Q3" s="186" t="s">
        <v>207</v>
      </c>
      <c r="R3" s="187" t="s">
        <v>208</v>
      </c>
      <c r="S3" s="188" t="s">
        <v>187</v>
      </c>
      <c r="T3" s="189"/>
      <c r="U3" s="189"/>
      <c r="W3" s="294" t="s">
        <v>185</v>
      </c>
      <c r="X3" s="294" t="s">
        <v>186</v>
      </c>
      <c r="Y3" s="294" t="s">
        <v>185</v>
      </c>
      <c r="Z3" s="294" t="s">
        <v>186</v>
      </c>
      <c r="AA3" s="294" t="s">
        <v>185</v>
      </c>
      <c r="AB3" s="294" t="s">
        <v>186</v>
      </c>
      <c r="AC3" s="294" t="s">
        <v>185</v>
      </c>
      <c r="AD3" s="294" t="s">
        <v>186</v>
      </c>
      <c r="AG3" s="358" t="s">
        <v>58</v>
      </c>
      <c r="AH3" s="359"/>
      <c r="AI3" s="359"/>
      <c r="AJ3" s="359"/>
      <c r="AK3" s="360" t="s">
        <v>59</v>
      </c>
      <c r="AL3" s="361"/>
      <c r="AM3" s="361"/>
      <c r="AN3" s="362"/>
      <c r="AO3" s="296" t="s">
        <v>60</v>
      </c>
      <c r="AP3" s="296"/>
      <c r="AQ3" s="296"/>
      <c r="AR3" s="300"/>
    </row>
    <row r="4" spans="1:44" ht="60.75" customHeight="1" thickBot="1" x14ac:dyDescent="0.3">
      <c r="A4" s="182"/>
      <c r="B4" s="191" t="s">
        <v>188</v>
      </c>
      <c r="C4" s="192">
        <v>8.1366216427985787</v>
      </c>
      <c r="D4" s="192">
        <v>1.2632599887164466</v>
      </c>
      <c r="E4" s="193"/>
      <c r="F4" s="194"/>
      <c r="G4" s="194"/>
      <c r="H4" s="182"/>
      <c r="I4" s="191" t="s">
        <v>188</v>
      </c>
      <c r="J4" s="243">
        <v>10.810853134561334</v>
      </c>
      <c r="K4" s="192">
        <v>2.3841479710707181</v>
      </c>
      <c r="L4" s="193"/>
      <c r="M4" s="194"/>
      <c r="N4" s="194"/>
      <c r="O4" s="182"/>
      <c r="P4" s="191" t="s">
        <v>188</v>
      </c>
      <c r="Q4" s="245">
        <v>25.496437167789633</v>
      </c>
      <c r="R4" s="246">
        <v>21.315135762203379</v>
      </c>
      <c r="S4" s="193"/>
      <c r="T4" s="194"/>
      <c r="U4" s="194"/>
      <c r="V4" s="191" t="s">
        <v>188</v>
      </c>
      <c r="W4" s="285">
        <f>(C13/Q13)</f>
        <v>0.36107165045494133</v>
      </c>
      <c r="X4" s="286">
        <f t="shared" ref="X4:X9" si="0">D13/R13</f>
        <v>7.4599042174544439E-2</v>
      </c>
      <c r="Y4" s="285">
        <f t="shared" ref="Y4:Z9" si="1">(J13/Q13)</f>
        <v>0.39973375439695352</v>
      </c>
      <c r="Z4" s="286">
        <f t="shared" si="1"/>
        <v>0.11806105266437565</v>
      </c>
      <c r="AA4" s="285">
        <f t="shared" ref="AA4:AB9" si="2">(C42/Q13)</f>
        <v>9.6357547303894425E-2</v>
      </c>
      <c r="AB4" s="286">
        <f t="shared" si="2"/>
        <v>3.0459780851251308E-2</v>
      </c>
      <c r="AC4" s="285">
        <f t="shared" ref="AC4:AD9" si="3">(J42/Q13)</f>
        <v>1.2552235949859782</v>
      </c>
      <c r="AD4" s="287">
        <f t="shared" si="3"/>
        <v>0.4141453690332314</v>
      </c>
      <c r="AG4" s="363" t="s">
        <v>63</v>
      </c>
      <c r="AH4" s="364"/>
      <c r="AI4" s="364" t="s">
        <v>64</v>
      </c>
      <c r="AJ4" s="364"/>
      <c r="AK4" s="365" t="s">
        <v>63</v>
      </c>
      <c r="AL4" s="364"/>
      <c r="AM4" s="364" t="s">
        <v>64</v>
      </c>
      <c r="AN4" s="366"/>
      <c r="AO4" s="301" t="s">
        <v>63</v>
      </c>
      <c r="AP4" s="301"/>
      <c r="AQ4" s="301" t="s">
        <v>64</v>
      </c>
      <c r="AR4" s="302"/>
    </row>
    <row r="5" spans="1:44" ht="60.75" customHeight="1" thickBot="1" x14ac:dyDescent="0.3">
      <c r="A5" s="182"/>
      <c r="B5" s="196" t="s">
        <v>189</v>
      </c>
      <c r="C5" s="192">
        <v>12.826733599081406</v>
      </c>
      <c r="D5" s="192">
        <v>2.9678930115652653</v>
      </c>
      <c r="E5" s="197"/>
      <c r="F5" s="194"/>
      <c r="G5" s="194"/>
      <c r="H5" s="182"/>
      <c r="I5" s="196" t="s">
        <v>189</v>
      </c>
      <c r="J5" s="243">
        <v>19.551050199340242</v>
      </c>
      <c r="K5" s="192">
        <v>5.7698648004235711</v>
      </c>
      <c r="L5" s="197"/>
      <c r="M5" s="194"/>
      <c r="N5" s="194"/>
      <c r="O5" s="182"/>
      <c r="P5" s="196" t="s">
        <v>189</v>
      </c>
      <c r="Q5" s="247">
        <v>19.938561833634289</v>
      </c>
      <c r="R5" s="248">
        <v>15.84696230373755</v>
      </c>
      <c r="S5" s="197"/>
      <c r="T5" s="194"/>
      <c r="U5" s="194"/>
      <c r="V5" s="196" t="s">
        <v>189</v>
      </c>
      <c r="W5" s="282">
        <f>C14/Q14</f>
        <v>0.73035476919319708</v>
      </c>
      <c r="X5" s="283">
        <f t="shared" si="0"/>
        <v>0.23899969751133596</v>
      </c>
      <c r="Y5" s="282">
        <f t="shared" si="1"/>
        <v>0.93402662402033776</v>
      </c>
      <c r="Z5" s="283">
        <f t="shared" si="1"/>
        <v>0.39035076683521003</v>
      </c>
      <c r="AA5" s="282">
        <f t="shared" si="2"/>
        <v>0.17315876120253279</v>
      </c>
      <c r="AB5" s="283">
        <f t="shared" si="2"/>
        <v>5.376420632820901E-2</v>
      </c>
      <c r="AC5" s="282">
        <f t="shared" si="3"/>
        <v>2.8641374073553085</v>
      </c>
      <c r="AD5" s="284">
        <f t="shared" si="3"/>
        <v>1.2820410984884767</v>
      </c>
      <c r="AG5" s="303" t="s">
        <v>180</v>
      </c>
      <c r="AH5" s="14" t="s">
        <v>181</v>
      </c>
      <c r="AI5" s="14" t="s">
        <v>180</v>
      </c>
      <c r="AJ5" s="14" t="s">
        <v>181</v>
      </c>
      <c r="AK5" s="304" t="s">
        <v>180</v>
      </c>
      <c r="AL5" s="14" t="s">
        <v>181</v>
      </c>
      <c r="AM5" s="14" t="s">
        <v>180</v>
      </c>
      <c r="AN5" s="305" t="s">
        <v>181</v>
      </c>
      <c r="AO5" s="14" t="s">
        <v>180</v>
      </c>
      <c r="AP5" s="14" t="s">
        <v>181</v>
      </c>
      <c r="AQ5" s="14" t="s">
        <v>180</v>
      </c>
      <c r="AR5" s="306" t="s">
        <v>181</v>
      </c>
    </row>
    <row r="6" spans="1:44" ht="45.75" thickBot="1" x14ac:dyDescent="0.3">
      <c r="A6" s="182"/>
      <c r="B6" s="196" t="s">
        <v>190</v>
      </c>
      <c r="C6" s="192">
        <v>7.0789197581200156</v>
      </c>
      <c r="D6" s="192">
        <v>1.395426999718288</v>
      </c>
      <c r="E6" s="197"/>
      <c r="F6" s="194"/>
      <c r="G6" s="194"/>
      <c r="H6" s="182"/>
      <c r="I6" s="196" t="s">
        <v>190</v>
      </c>
      <c r="J6" s="243">
        <v>20.301821666098419</v>
      </c>
      <c r="K6" s="192">
        <v>5.9846472285057111</v>
      </c>
      <c r="L6" s="197"/>
      <c r="M6" s="194"/>
      <c r="N6" s="194"/>
      <c r="O6" s="182"/>
      <c r="P6" s="196" t="s">
        <v>190</v>
      </c>
      <c r="Q6" s="247">
        <v>39.68131083380036</v>
      </c>
      <c r="R6" s="248">
        <v>11.550181131908179</v>
      </c>
      <c r="S6" s="197"/>
      <c r="T6" s="194"/>
      <c r="U6" s="194"/>
      <c r="V6" s="196" t="s">
        <v>190</v>
      </c>
      <c r="W6" s="288">
        <f>C15/Q15</f>
        <v>0.1938112155792098</v>
      </c>
      <c r="X6" s="289">
        <f t="shared" si="0"/>
        <v>0.14903312575074854</v>
      </c>
      <c r="Y6" s="288">
        <f t="shared" si="1"/>
        <v>0.46372662974217577</v>
      </c>
      <c r="Z6" s="289">
        <f t="shared" si="1"/>
        <v>0.53697228457923629</v>
      </c>
      <c r="AA6" s="288">
        <f t="shared" si="2"/>
        <v>4.0812998618740923E-2</v>
      </c>
      <c r="AB6" s="289">
        <f t="shared" si="2"/>
        <v>3.6328205543288951E-2</v>
      </c>
      <c r="AC6" s="288">
        <f t="shared" si="3"/>
        <v>1.3341334245538516</v>
      </c>
      <c r="AD6" s="290">
        <f t="shared" si="3"/>
        <v>1.6637915232711447</v>
      </c>
      <c r="AF6" s="121" t="s">
        <v>218</v>
      </c>
      <c r="AG6" s="209">
        <f>AA5</f>
        <v>0.17315876120253279</v>
      </c>
      <c r="AH6" s="209">
        <f>AB5</f>
        <v>5.376420632820901E-2</v>
      </c>
      <c r="AI6" s="209">
        <f>AA8</f>
        <v>0.123842648718185</v>
      </c>
      <c r="AJ6" s="209">
        <f>AB8</f>
        <v>0.11332109143536255</v>
      </c>
      <c r="AK6" s="209">
        <f>AA4</f>
        <v>9.6357547303894425E-2</v>
      </c>
      <c r="AL6" s="209">
        <f>AB4</f>
        <v>3.0459780851251308E-2</v>
      </c>
      <c r="AM6" s="209">
        <f>AA7</f>
        <v>8.5642069061995729E-2</v>
      </c>
      <c r="AN6" s="209">
        <f>AB7</f>
        <v>0.1049016233183262</v>
      </c>
      <c r="AO6" s="209">
        <f>AA6</f>
        <v>4.0812998618740923E-2</v>
      </c>
      <c r="AP6" s="209">
        <f>AB6</f>
        <v>3.6328205543288951E-2</v>
      </c>
      <c r="AQ6" s="209">
        <f>AA9</f>
        <v>3.6553022359910696E-2</v>
      </c>
      <c r="AR6" s="209">
        <f>AB9</f>
        <v>0.10121902392036462</v>
      </c>
    </row>
    <row r="7" spans="1:44" ht="45.75" thickBot="1" x14ac:dyDescent="0.3">
      <c r="A7" s="182"/>
      <c r="B7" s="196" t="s">
        <v>192</v>
      </c>
      <c r="C7" s="192">
        <v>2.0748252383628607</v>
      </c>
      <c r="D7" s="192">
        <v>0.54871659772320946</v>
      </c>
      <c r="E7" s="197"/>
      <c r="F7" s="194"/>
      <c r="G7" s="194"/>
      <c r="H7" s="182"/>
      <c r="I7" s="196" t="s">
        <v>192</v>
      </c>
      <c r="J7" s="192">
        <v>3.0747466621049329</v>
      </c>
      <c r="K7" s="192">
        <v>0.91376619681854687</v>
      </c>
      <c r="L7" s="197"/>
      <c r="M7" s="194"/>
      <c r="N7" s="194"/>
      <c r="O7" s="182"/>
      <c r="P7" s="196" t="s">
        <v>192</v>
      </c>
      <c r="Q7" s="247">
        <v>7.916013373783807</v>
      </c>
      <c r="R7" s="248">
        <v>3.2947212563397263</v>
      </c>
      <c r="S7" s="197"/>
      <c r="T7" s="194"/>
      <c r="U7" s="194"/>
      <c r="V7" s="196" t="s">
        <v>192</v>
      </c>
      <c r="W7" s="285">
        <f>C16/Q16</f>
        <v>0.24619796582945228</v>
      </c>
      <c r="X7" s="286">
        <f t="shared" si="0"/>
        <v>0.18877302872120158</v>
      </c>
      <c r="Y7" s="285">
        <f t="shared" si="1"/>
        <v>0.33501312092636371</v>
      </c>
      <c r="Z7" s="286">
        <f t="shared" si="1"/>
        <v>0.27393174801254772</v>
      </c>
      <c r="AA7" s="285">
        <f t="shared" si="2"/>
        <v>8.5642069061995729E-2</v>
      </c>
      <c r="AB7" s="286">
        <f t="shared" si="2"/>
        <v>0.1049016233183262</v>
      </c>
      <c r="AC7" s="285">
        <f t="shared" si="3"/>
        <v>1.5612954989893695</v>
      </c>
      <c r="AD7" s="287">
        <f t="shared" si="3"/>
        <v>1.6027803747364433</v>
      </c>
      <c r="AF7" s="121" t="s">
        <v>219</v>
      </c>
      <c r="AG7" s="209">
        <f>W5</f>
        <v>0.73035476919319708</v>
      </c>
      <c r="AH7" s="209">
        <f>X5</f>
        <v>0.23899969751133596</v>
      </c>
      <c r="AI7" s="209">
        <f>W8</f>
        <v>0.49787015177250127</v>
      </c>
      <c r="AJ7" s="209">
        <f>X8</f>
        <v>0.50027726008931217</v>
      </c>
      <c r="AK7" s="209">
        <f>W4</f>
        <v>0.36107165045494133</v>
      </c>
      <c r="AL7" s="209">
        <f>X4</f>
        <v>7.4599042174544439E-2</v>
      </c>
      <c r="AM7" s="295">
        <f>W7</f>
        <v>0.24619796582945228</v>
      </c>
      <c r="AN7" s="209">
        <f>X7</f>
        <v>0.18877302872120158</v>
      </c>
      <c r="AO7" s="209">
        <f>W6</f>
        <v>0.1938112155792098</v>
      </c>
      <c r="AP7" s="209">
        <f>X6</f>
        <v>0.14903312575074854</v>
      </c>
      <c r="AQ7" s="209">
        <f>W9</f>
        <v>0.23531513681073313</v>
      </c>
      <c r="AR7" s="209">
        <f>X9</f>
        <v>0.23383182394964261</v>
      </c>
    </row>
    <row r="8" spans="1:44" ht="45.75" thickBot="1" x14ac:dyDescent="0.3">
      <c r="A8" s="182"/>
      <c r="B8" s="196" t="s">
        <v>193</v>
      </c>
      <c r="C8" s="192">
        <v>8.2416196356926203</v>
      </c>
      <c r="D8" s="192">
        <v>2.3728246939520137</v>
      </c>
      <c r="E8" s="197"/>
      <c r="F8" s="194"/>
      <c r="G8" s="194"/>
      <c r="H8" s="182"/>
      <c r="I8" s="196" t="s">
        <v>193</v>
      </c>
      <c r="J8" s="243">
        <v>18.684921864571781</v>
      </c>
      <c r="K8" s="192">
        <v>4.1648864041092013</v>
      </c>
      <c r="L8" s="197"/>
      <c r="M8" s="194"/>
      <c r="N8" s="194"/>
      <c r="O8" s="182"/>
      <c r="P8" s="196" t="s">
        <v>193</v>
      </c>
      <c r="Q8" s="247">
        <v>15.671080155654499</v>
      </c>
      <c r="R8" s="248">
        <v>5.1367738966410732</v>
      </c>
      <c r="S8" s="197"/>
      <c r="T8" s="194"/>
      <c r="U8" s="194"/>
      <c r="V8" s="196" t="s">
        <v>193</v>
      </c>
      <c r="W8" s="282">
        <f>C17/Q17</f>
        <v>0.49787015177250127</v>
      </c>
      <c r="X8" s="283">
        <f t="shared" si="0"/>
        <v>0.50027726008931217</v>
      </c>
      <c r="Y8" s="282">
        <f t="shared" si="1"/>
        <v>1.0458262973028623</v>
      </c>
      <c r="Z8" s="283">
        <f t="shared" si="1"/>
        <v>0.76800906821707482</v>
      </c>
      <c r="AA8" s="282">
        <f t="shared" si="2"/>
        <v>0.123842648718185</v>
      </c>
      <c r="AB8" s="283">
        <f t="shared" si="2"/>
        <v>0.11332109143536255</v>
      </c>
      <c r="AC8" s="282">
        <f t="shared" si="3"/>
        <v>4.5589444159809087</v>
      </c>
      <c r="AD8" s="284">
        <f t="shared" si="3"/>
        <v>3.9375542068911158</v>
      </c>
      <c r="AF8" s="121" t="s">
        <v>220</v>
      </c>
      <c r="AG8" s="209">
        <f>AC5</f>
        <v>2.8641374073553085</v>
      </c>
      <c r="AH8" s="209">
        <f>AD5</f>
        <v>1.2820410984884767</v>
      </c>
      <c r="AI8" s="209">
        <f>AC8</f>
        <v>4.5589444159809087</v>
      </c>
      <c r="AJ8" s="209">
        <f>AD8</f>
        <v>3.9375542068911158</v>
      </c>
      <c r="AK8" s="209">
        <f>AC4</f>
        <v>1.2552235949859782</v>
      </c>
      <c r="AL8" s="209">
        <f>AD4</f>
        <v>0.4141453690332314</v>
      </c>
      <c r="AM8" s="209">
        <f>AC7</f>
        <v>1.5612954989893695</v>
      </c>
      <c r="AN8" s="209">
        <f>AD7</f>
        <v>1.6027803747364433</v>
      </c>
      <c r="AO8" s="209">
        <f>AC6</f>
        <v>1.3341334245538516</v>
      </c>
      <c r="AP8" s="209">
        <f>AD6</f>
        <v>1.6637915232711447</v>
      </c>
      <c r="AQ8" s="209">
        <f>AC9</f>
        <v>2.0326974125289836</v>
      </c>
      <c r="AR8" s="209">
        <f>AD9</f>
        <v>3.3358795528949177</v>
      </c>
    </row>
    <row r="9" spans="1:44" ht="45.75" thickBot="1" x14ac:dyDescent="0.3">
      <c r="A9" s="182"/>
      <c r="B9" s="199" t="s">
        <v>195</v>
      </c>
      <c r="C9" s="192">
        <v>0.31003812594452007</v>
      </c>
      <c r="D9" s="192">
        <v>6.8987708324776922E-2</v>
      </c>
      <c r="E9" s="200"/>
      <c r="F9" s="194"/>
      <c r="G9" s="194"/>
      <c r="H9" s="182"/>
      <c r="I9" s="199" t="s">
        <v>195</v>
      </c>
      <c r="J9" s="192">
        <v>1.1280454733232839</v>
      </c>
      <c r="K9" s="192">
        <v>0.39028739907225157</v>
      </c>
      <c r="L9" s="200"/>
      <c r="M9" s="194"/>
      <c r="N9" s="194"/>
      <c r="O9" s="182"/>
      <c r="P9" s="199" t="s">
        <v>195</v>
      </c>
      <c r="Q9" s="249">
        <v>1.2463458323532781</v>
      </c>
      <c r="R9" s="250">
        <v>0.35546674720410998</v>
      </c>
      <c r="S9" s="200"/>
      <c r="T9" s="194"/>
      <c r="U9" s="194"/>
      <c r="V9" s="199" t="s">
        <v>195</v>
      </c>
      <c r="W9" s="291">
        <f>C18/Q18</f>
        <v>0.23531513681073313</v>
      </c>
      <c r="X9" s="292">
        <f t="shared" si="0"/>
        <v>0.23383182394964261</v>
      </c>
      <c r="Y9" s="291">
        <f t="shared" si="1"/>
        <v>0.78852579819991331</v>
      </c>
      <c r="Z9" s="292">
        <f t="shared" si="1"/>
        <v>1.1563224016728206</v>
      </c>
      <c r="AA9" s="291">
        <f t="shared" si="2"/>
        <v>3.6553022359910696E-2</v>
      </c>
      <c r="AB9" s="292">
        <f>(D47/R18)</f>
        <v>0.10121902392036462</v>
      </c>
      <c r="AC9" s="291">
        <f t="shared" si="3"/>
        <v>2.0326974125289836</v>
      </c>
      <c r="AD9" s="293">
        <f t="shared" si="3"/>
        <v>3.3358795528949177</v>
      </c>
      <c r="AF9" s="121" t="s">
        <v>221</v>
      </c>
      <c r="AG9" s="209">
        <f>Y5</f>
        <v>0.93402662402033776</v>
      </c>
      <c r="AH9" s="209">
        <f>Z5</f>
        <v>0.39035076683521003</v>
      </c>
      <c r="AI9" s="209">
        <f>Y8</f>
        <v>1.0458262973028623</v>
      </c>
      <c r="AJ9" s="209">
        <f>Z8</f>
        <v>0.76800906821707482</v>
      </c>
      <c r="AK9" s="209">
        <f>Y4</f>
        <v>0.39973375439695352</v>
      </c>
      <c r="AL9" s="209">
        <f>Z4</f>
        <v>0.11806105266437565</v>
      </c>
      <c r="AM9" s="209">
        <f>Y7</f>
        <v>0.33501312092636371</v>
      </c>
      <c r="AN9" s="209">
        <f>Z7</f>
        <v>0.27393174801254772</v>
      </c>
      <c r="AO9" s="209">
        <f>Y6</f>
        <v>0.46372662974217577</v>
      </c>
      <c r="AP9" s="209">
        <f>Z6</f>
        <v>0.53697228457923629</v>
      </c>
      <c r="AQ9" s="209">
        <f>Y9</f>
        <v>0.78852579819991331</v>
      </c>
      <c r="AR9" s="209">
        <f>Z9</f>
        <v>1.1563224016728206</v>
      </c>
    </row>
    <row r="10" spans="1:44" ht="16.5" thickTop="1" thickBot="1" x14ac:dyDescent="0.3">
      <c r="A10" s="182"/>
      <c r="B10" s="183"/>
      <c r="C10" s="43"/>
      <c r="D10" s="43"/>
      <c r="E10" s="43"/>
      <c r="F10" s="190"/>
      <c r="G10" s="190"/>
      <c r="H10" s="182"/>
      <c r="I10" s="183"/>
      <c r="J10" s="6"/>
      <c r="K10" s="6"/>
      <c r="L10" s="6"/>
      <c r="M10" s="190"/>
      <c r="N10" s="190"/>
      <c r="O10" s="182"/>
      <c r="P10" s="183"/>
      <c r="Q10" s="6"/>
      <c r="R10" s="6"/>
      <c r="S10" s="6"/>
      <c r="T10" s="190"/>
      <c r="U10" s="190"/>
    </row>
    <row r="11" spans="1:44" ht="15.75" thickBot="1" x14ac:dyDescent="0.3">
      <c r="A11" s="182"/>
      <c r="B11" s="183"/>
      <c r="C11" s="259" t="s">
        <v>183</v>
      </c>
      <c r="D11" s="260"/>
      <c r="E11" s="261"/>
      <c r="F11" s="201"/>
      <c r="G11" s="201"/>
      <c r="H11" s="182"/>
      <c r="I11" s="183"/>
      <c r="J11" s="259" t="s">
        <v>183</v>
      </c>
      <c r="K11" s="260"/>
      <c r="L11" s="261"/>
      <c r="M11" s="201"/>
      <c r="N11" s="201"/>
      <c r="O11" s="182"/>
      <c r="P11" s="183"/>
      <c r="Q11" s="259" t="s">
        <v>183</v>
      </c>
      <c r="R11" s="260"/>
      <c r="S11" s="261"/>
      <c r="T11" s="201"/>
      <c r="U11" s="201"/>
    </row>
    <row r="12" spans="1:44" ht="27" thickTop="1" thickBot="1" x14ac:dyDescent="0.3">
      <c r="A12" s="182"/>
      <c r="B12" s="202" t="s">
        <v>197</v>
      </c>
      <c r="C12" s="186" t="s">
        <v>185</v>
      </c>
      <c r="D12" s="187" t="s">
        <v>186</v>
      </c>
      <c r="E12" s="188" t="s">
        <v>187</v>
      </c>
      <c r="F12" s="203"/>
      <c r="G12" s="203"/>
      <c r="H12" s="182"/>
      <c r="I12" s="202" t="s">
        <v>197</v>
      </c>
      <c r="J12" s="186" t="s">
        <v>185</v>
      </c>
      <c r="K12" s="187" t="s">
        <v>186</v>
      </c>
      <c r="L12" s="188" t="s">
        <v>187</v>
      </c>
      <c r="M12" s="203"/>
      <c r="N12" s="203"/>
      <c r="O12" s="182"/>
      <c r="P12" s="202" t="s">
        <v>197</v>
      </c>
      <c r="Q12" s="186" t="s">
        <v>207</v>
      </c>
      <c r="R12" s="187" t="s">
        <v>208</v>
      </c>
      <c r="S12" s="188" t="s">
        <v>187</v>
      </c>
      <c r="T12" s="203"/>
      <c r="U12" s="203"/>
      <c r="Z12" s="209"/>
      <c r="AB12" s="108"/>
      <c r="AC12" s="108"/>
    </row>
    <row r="13" spans="1:44" ht="45.75" thickBot="1" x14ac:dyDescent="0.3">
      <c r="A13" s="182"/>
      <c r="B13" s="191" t="s">
        <v>188</v>
      </c>
      <c r="C13" s="204">
        <v>4.8377724212892801</v>
      </c>
      <c r="D13" s="204">
        <v>0.60576389263289088</v>
      </c>
      <c r="E13" s="193"/>
      <c r="F13" s="194"/>
      <c r="G13" s="194"/>
      <c r="H13" s="182"/>
      <c r="I13" s="191" t="s">
        <v>188</v>
      </c>
      <c r="J13" s="243">
        <v>5.3557816861097729</v>
      </c>
      <c r="K13" s="192">
        <v>0.95868687781507256</v>
      </c>
      <c r="L13" s="193"/>
      <c r="M13" s="194"/>
      <c r="N13" s="194"/>
      <c r="O13" s="182"/>
      <c r="P13" s="191" t="s">
        <v>188</v>
      </c>
      <c r="Q13" s="245">
        <v>13.398372359596237</v>
      </c>
      <c r="R13" s="246">
        <v>8.1202636786615034</v>
      </c>
      <c r="S13" s="193"/>
      <c r="T13" s="194"/>
      <c r="U13" s="194"/>
    </row>
    <row r="14" spans="1:44" ht="45.75" thickBot="1" x14ac:dyDescent="0.3">
      <c r="A14" s="182"/>
      <c r="B14" s="196" t="s">
        <v>189</v>
      </c>
      <c r="C14" s="205">
        <v>7.5743490879373283</v>
      </c>
      <c r="D14" s="205">
        <v>1.4209060285311845</v>
      </c>
      <c r="E14" s="197"/>
      <c r="F14" s="194"/>
      <c r="G14" s="194"/>
      <c r="H14" s="182"/>
      <c r="I14" s="196" t="s">
        <v>189</v>
      </c>
      <c r="J14" s="243">
        <v>9.6865852133378851</v>
      </c>
      <c r="K14" s="192">
        <v>2.3207215892464177</v>
      </c>
      <c r="L14" s="197"/>
      <c r="M14" s="194"/>
      <c r="N14" s="194"/>
      <c r="O14" s="182"/>
      <c r="P14" s="196" t="s">
        <v>189</v>
      </c>
      <c r="Q14" s="247">
        <v>10.370780622552111</v>
      </c>
      <c r="R14" s="248">
        <v>5.9452210330257413</v>
      </c>
      <c r="S14" s="197"/>
      <c r="T14" s="194"/>
      <c r="U14" s="194"/>
      <c r="V14" s="121" t="s">
        <v>223</v>
      </c>
      <c r="W14" s="108" t="s">
        <v>214</v>
      </c>
      <c r="X14" s="108"/>
      <c r="Y14" s="108" t="s">
        <v>216</v>
      </c>
      <c r="Z14" s="108"/>
      <c r="AA14" s="121" t="s">
        <v>215</v>
      </c>
      <c r="AB14" s="121"/>
      <c r="AC14" s="108" t="s">
        <v>217</v>
      </c>
      <c r="AD14" s="108"/>
      <c r="AG14" s="297" t="s">
        <v>212</v>
      </c>
      <c r="AH14" s="298"/>
      <c r="AI14" s="298"/>
      <c r="AJ14" s="298"/>
      <c r="AK14" s="298" t="s">
        <v>213</v>
      </c>
      <c r="AL14" s="298"/>
      <c r="AM14" s="298"/>
      <c r="AN14" s="298"/>
      <c r="AO14" s="298" t="s">
        <v>0</v>
      </c>
      <c r="AP14" s="298"/>
      <c r="AQ14" s="298"/>
      <c r="AR14" s="299"/>
    </row>
    <row r="15" spans="1:44" ht="45.75" thickBot="1" x14ac:dyDescent="0.3">
      <c r="A15" s="182"/>
      <c r="B15" s="196" t="s">
        <v>190</v>
      </c>
      <c r="C15" s="205">
        <v>4.1941318166956298</v>
      </c>
      <c r="D15" s="205">
        <v>0.66837127908573668</v>
      </c>
      <c r="E15" s="197"/>
      <c r="F15" s="194"/>
      <c r="G15" s="194"/>
      <c r="H15" s="182"/>
      <c r="I15" s="196" t="s">
        <v>190</v>
      </c>
      <c r="J15" s="243">
        <v>10.035180916843322</v>
      </c>
      <c r="K15" s="192">
        <v>2.4081683241218053</v>
      </c>
      <c r="L15" s="197"/>
      <c r="M15" s="194"/>
      <c r="N15" s="194"/>
      <c r="O15" s="182"/>
      <c r="P15" s="196" t="s">
        <v>190</v>
      </c>
      <c r="Q15" s="247">
        <v>21.640294676246466</v>
      </c>
      <c r="R15" s="248">
        <v>4.4847162382110861</v>
      </c>
      <c r="S15" s="197"/>
      <c r="T15" s="194"/>
      <c r="U15" s="194"/>
      <c r="V15" s="108"/>
      <c r="W15" s="294" t="s">
        <v>185</v>
      </c>
      <c r="X15" s="294" t="s">
        <v>186</v>
      </c>
      <c r="Y15" s="294" t="s">
        <v>185</v>
      </c>
      <c r="Z15" s="294" t="s">
        <v>186</v>
      </c>
      <c r="AA15" s="294" t="s">
        <v>185</v>
      </c>
      <c r="AB15" s="294" t="s">
        <v>186</v>
      </c>
      <c r="AC15" s="294" t="s">
        <v>185</v>
      </c>
      <c r="AD15" s="294" t="s">
        <v>186</v>
      </c>
      <c r="AG15" s="358" t="s">
        <v>58</v>
      </c>
      <c r="AH15" s="359"/>
      <c r="AI15" s="359"/>
      <c r="AJ15" s="359"/>
      <c r="AK15" s="360" t="s">
        <v>59</v>
      </c>
      <c r="AL15" s="361"/>
      <c r="AM15" s="361"/>
      <c r="AN15" s="362"/>
      <c r="AO15" s="296" t="s">
        <v>60</v>
      </c>
      <c r="AP15" s="296"/>
      <c r="AQ15" s="296"/>
      <c r="AR15" s="300"/>
    </row>
    <row r="16" spans="1:44" ht="45.75" thickBot="1" x14ac:dyDescent="0.3">
      <c r="A16" s="182"/>
      <c r="B16" s="196" t="s">
        <v>192</v>
      </c>
      <c r="C16" s="205">
        <v>1.0080223604287726</v>
      </c>
      <c r="D16" s="205">
        <v>0.21682325394737426</v>
      </c>
      <c r="E16" s="197"/>
      <c r="F16" s="194"/>
      <c r="G16" s="194"/>
      <c r="H16" s="182"/>
      <c r="I16" s="196" t="s">
        <v>192</v>
      </c>
      <c r="J16" s="243">
        <v>1.3716633108363576</v>
      </c>
      <c r="K16" s="192">
        <v>0.31463590623050686</v>
      </c>
      <c r="L16" s="197"/>
      <c r="M16" s="194"/>
      <c r="N16" s="194"/>
      <c r="O16" s="182"/>
      <c r="P16" s="196" t="s">
        <v>192</v>
      </c>
      <c r="Q16" s="247">
        <v>4.0943569823280175</v>
      </c>
      <c r="R16" s="248">
        <v>1.148592335548104</v>
      </c>
      <c r="S16" s="197"/>
      <c r="T16" s="194"/>
      <c r="U16" s="194"/>
      <c r="V16" s="191" t="s">
        <v>188</v>
      </c>
      <c r="W16" s="285">
        <f>(C13/Q42)</f>
        <v>0.57231266645433987</v>
      </c>
      <c r="X16" s="285">
        <f>(D13/R42)</f>
        <v>0.13914924124688544</v>
      </c>
      <c r="Y16" s="285">
        <f>(J13/Q42)</f>
        <v>0.63359361102561429</v>
      </c>
      <c r="Z16" s="285">
        <f>(K13/R42)</f>
        <v>0.22021872426483038</v>
      </c>
      <c r="AA16" s="285">
        <f>(C42/Q42)</f>
        <v>0.15273047540843654</v>
      </c>
      <c r="AB16" s="285">
        <f>(D42/R42)</f>
        <v>5.6816485446033321E-2</v>
      </c>
      <c r="AC16" s="285">
        <f>(J42/Q42)</f>
        <v>1.9895784167427328</v>
      </c>
      <c r="AD16" s="285">
        <f>(K42/R42)</f>
        <v>0.7725034020148589</v>
      </c>
      <c r="AG16" s="363" t="s">
        <v>63</v>
      </c>
      <c r="AH16" s="364"/>
      <c r="AI16" s="364" t="s">
        <v>64</v>
      </c>
      <c r="AJ16" s="364"/>
      <c r="AK16" s="365" t="s">
        <v>63</v>
      </c>
      <c r="AL16" s="364"/>
      <c r="AM16" s="364" t="s">
        <v>64</v>
      </c>
      <c r="AN16" s="366"/>
      <c r="AO16" s="301" t="s">
        <v>63</v>
      </c>
      <c r="AP16" s="301"/>
      <c r="AQ16" s="301" t="s">
        <v>64</v>
      </c>
      <c r="AR16" s="302"/>
    </row>
    <row r="17" spans="1:44" ht="45.75" thickBot="1" x14ac:dyDescent="0.3">
      <c r="A17" s="182"/>
      <c r="B17" s="196" t="s">
        <v>193</v>
      </c>
      <c r="C17" s="205">
        <v>3.9980615351225981</v>
      </c>
      <c r="D17" s="205">
        <v>0.92165394298819325</v>
      </c>
      <c r="E17" s="197"/>
      <c r="F17" s="194"/>
      <c r="G17" s="194"/>
      <c r="H17" s="182"/>
      <c r="I17" s="196" t="s">
        <v>193</v>
      </c>
      <c r="J17" s="192">
        <v>8.3983301203741849</v>
      </c>
      <c r="K17" s="192">
        <v>1.4148925854566889</v>
      </c>
      <c r="L17" s="197"/>
      <c r="M17" s="194"/>
      <c r="N17" s="194"/>
      <c r="O17" s="182"/>
      <c r="P17" s="196" t="s">
        <v>193</v>
      </c>
      <c r="Q17" s="247">
        <v>8.0303298377876811</v>
      </c>
      <c r="R17" s="248">
        <v>1.8422863010476525</v>
      </c>
      <c r="S17" s="197"/>
      <c r="T17" s="194"/>
      <c r="U17" s="194"/>
      <c r="V17" s="196" t="s">
        <v>189</v>
      </c>
      <c r="W17" s="285">
        <f t="shared" ref="W17:X21" si="4">(C14/Q43)</f>
        <v>0.86087278077990437</v>
      </c>
      <c r="X17" s="285">
        <f t="shared" si="4"/>
        <v>0.65726568537463192</v>
      </c>
      <c r="Y17" s="285">
        <f t="shared" ref="Y17:Z17" si="5">(J14/Q43)</f>
        <v>1.1009418039826007</v>
      </c>
      <c r="Z17" s="285">
        <f t="shared" si="5"/>
        <v>1.0734915858556198</v>
      </c>
      <c r="AA17" s="285">
        <f t="shared" ref="AA17:AB21" si="6">(C43/Q43)</f>
        <v>0.20410308874617028</v>
      </c>
      <c r="AB17" s="285">
        <f t="shared" si="6"/>
        <v>0.14785528303548306</v>
      </c>
      <c r="AC17" s="285">
        <f t="shared" ref="AC17:AD21" si="7">(J43/Q43)</f>
        <v>3.3759729359054571</v>
      </c>
      <c r="AD17" s="285">
        <f t="shared" si="7"/>
        <v>3.5257016224320008</v>
      </c>
      <c r="AG17" s="303" t="s">
        <v>180</v>
      </c>
      <c r="AH17" s="14" t="s">
        <v>181</v>
      </c>
      <c r="AI17" s="14" t="s">
        <v>180</v>
      </c>
      <c r="AJ17" s="14" t="s">
        <v>181</v>
      </c>
      <c r="AK17" s="304" t="s">
        <v>180</v>
      </c>
      <c r="AL17" s="14" t="s">
        <v>181</v>
      </c>
      <c r="AM17" s="14" t="s">
        <v>180</v>
      </c>
      <c r="AN17" s="305" t="s">
        <v>181</v>
      </c>
      <c r="AO17" s="14" t="s">
        <v>180</v>
      </c>
      <c r="AP17" s="14" t="s">
        <v>181</v>
      </c>
      <c r="AQ17" s="14" t="s">
        <v>180</v>
      </c>
      <c r="AR17" s="306" t="s">
        <v>181</v>
      </c>
    </row>
    <row r="18" spans="1:44" ht="45.75" thickBot="1" x14ac:dyDescent="0.3">
      <c r="A18" s="182"/>
      <c r="B18" s="199" t="s">
        <v>195</v>
      </c>
      <c r="C18" s="205">
        <v>0.15060698405385436</v>
      </c>
      <c r="D18" s="205">
        <v>2.7208468251085475E-2</v>
      </c>
      <c r="E18" s="200"/>
      <c r="F18" s="194"/>
      <c r="G18" s="194"/>
      <c r="H18" s="182"/>
      <c r="I18" s="199" t="s">
        <v>195</v>
      </c>
      <c r="J18" s="243">
        <v>0.50467425905994834</v>
      </c>
      <c r="K18" s="192">
        <v>0.13454867187243669</v>
      </c>
      <c r="L18" s="200"/>
      <c r="M18" s="194"/>
      <c r="N18" s="194"/>
      <c r="O18" s="182"/>
      <c r="P18" s="199" t="s">
        <v>195</v>
      </c>
      <c r="Q18" s="249">
        <v>0.64002250809300643</v>
      </c>
      <c r="R18" s="250">
        <v>0.11635913277974096</v>
      </c>
      <c r="S18" s="200"/>
      <c r="T18" s="194"/>
      <c r="U18" s="194"/>
      <c r="V18" s="196" t="s">
        <v>190</v>
      </c>
      <c r="W18" s="285">
        <f t="shared" si="4"/>
        <v>0.42288121080893604</v>
      </c>
      <c r="X18" s="285">
        <f t="shared" si="4"/>
        <v>0.28858053544025525</v>
      </c>
      <c r="Y18" s="285">
        <f t="shared" ref="Y18:Z18" si="8">(J15/Q44)</f>
        <v>1.0118159472023573</v>
      </c>
      <c r="Z18" s="285">
        <f t="shared" si="8"/>
        <v>1.0397671565958873</v>
      </c>
      <c r="AA18" s="285">
        <f t="shared" si="6"/>
        <v>8.9050833415690006E-2</v>
      </c>
      <c r="AB18" s="285">
        <f t="shared" si="6"/>
        <v>7.0344179889237274E-2</v>
      </c>
      <c r="AC18" s="285">
        <f t="shared" si="7"/>
        <v>2.9109768300556746</v>
      </c>
      <c r="AD18" s="285">
        <f t="shared" si="7"/>
        <v>3.2216854221359794</v>
      </c>
      <c r="AF18" s="121" t="s">
        <v>226</v>
      </c>
      <c r="AG18" s="209">
        <f>AA17</f>
        <v>0.20410308874617028</v>
      </c>
      <c r="AH18" s="209">
        <f>AB17</f>
        <v>0.14785528303548306</v>
      </c>
      <c r="AI18" s="209">
        <f>AA20</f>
        <v>6.180387810604307E-2</v>
      </c>
      <c r="AJ18" s="209">
        <f>AB20</f>
        <v>8.8525897027013259E-2</v>
      </c>
      <c r="AK18" s="209">
        <f>AA16</f>
        <v>0.15273047540843654</v>
      </c>
      <c r="AL18" s="209">
        <f>AB16</f>
        <v>5.6816485446033321E-2</v>
      </c>
      <c r="AM18" s="209">
        <f>AA19</f>
        <v>0.10423665223112137</v>
      </c>
      <c r="AN18" s="209">
        <f>AB19</f>
        <v>0.10864514141186064</v>
      </c>
      <c r="AO18" s="209">
        <f>AA18</f>
        <v>8.9050833415690006E-2</v>
      </c>
      <c r="AP18" s="209">
        <f>AB18</f>
        <v>7.0344179889237274E-2</v>
      </c>
      <c r="AQ18" s="209">
        <f>AA21</f>
        <v>5.9004032271405861E-2</v>
      </c>
      <c r="AR18" s="209">
        <f>AB21</f>
        <v>0.1329089923658171</v>
      </c>
    </row>
    <row r="19" spans="1:44" ht="16.5" thickTop="1" thickBot="1" x14ac:dyDescent="0.3">
      <c r="A19" s="182"/>
      <c r="B19" s="183"/>
      <c r="C19" s="195"/>
      <c r="D19" s="195"/>
      <c r="E19" s="195"/>
      <c r="F19" s="195"/>
      <c r="G19" s="195"/>
      <c r="H19" s="182"/>
      <c r="I19" s="183"/>
      <c r="J19" s="195"/>
      <c r="K19" s="195"/>
      <c r="L19" s="195"/>
      <c r="M19" s="195"/>
      <c r="N19" s="195"/>
      <c r="O19" s="182"/>
      <c r="P19" s="183"/>
      <c r="Q19" s="195"/>
      <c r="R19" s="195"/>
      <c r="S19" s="195"/>
      <c r="T19" s="195"/>
      <c r="U19" s="195"/>
      <c r="V19" s="196" t="s">
        <v>192</v>
      </c>
      <c r="W19" s="285">
        <f t="shared" si="4"/>
        <v>0.29965240243783636</v>
      </c>
      <c r="X19" s="285">
        <f t="shared" si="4"/>
        <v>0.19550958079956832</v>
      </c>
      <c r="Y19" s="285">
        <f t="shared" ref="Y19:Z19" si="9">(J16/Q45)</f>
        <v>0.40775108029659063</v>
      </c>
      <c r="Z19" s="285">
        <f t="shared" si="9"/>
        <v>0.28370727314400046</v>
      </c>
      <c r="AA19" s="285">
        <f t="shared" si="6"/>
        <v>0.10423665223112137</v>
      </c>
      <c r="AB19" s="285">
        <f t="shared" si="6"/>
        <v>0.10864514141186064</v>
      </c>
      <c r="AC19" s="285">
        <f t="shared" si="7"/>
        <v>1.9002835608789477</v>
      </c>
      <c r="AD19" s="285">
        <f t="shared" si="7"/>
        <v>1.6599771763014728</v>
      </c>
      <c r="AF19" s="121" t="s">
        <v>227</v>
      </c>
      <c r="AG19" s="209">
        <f>W17</f>
        <v>0.86087278077990437</v>
      </c>
      <c r="AH19" s="209">
        <f>X17</f>
        <v>0.65726568537463192</v>
      </c>
      <c r="AI19" s="209">
        <f>W20</f>
        <v>0.24846292041771012</v>
      </c>
      <c r="AJ19" s="209">
        <f>X20</f>
        <v>0.39081421340601907</v>
      </c>
      <c r="AK19" s="209">
        <f>W16</f>
        <v>0.57231266645433987</v>
      </c>
      <c r="AL19" s="209">
        <f>X16</f>
        <v>0.13914924124688544</v>
      </c>
      <c r="AM19" s="295">
        <f>W19</f>
        <v>0.29965240243783636</v>
      </c>
      <c r="AN19" s="209">
        <f>X19</f>
        <v>0.19550958079956832</v>
      </c>
      <c r="AO19" s="209">
        <f>W18</f>
        <v>0.42288121080893604</v>
      </c>
      <c r="AP19" s="209">
        <f>X18</f>
        <v>0.28858053544025525</v>
      </c>
      <c r="AQ19" s="209">
        <f>W21</f>
        <v>0.37984661814336235</v>
      </c>
      <c r="AR19" s="209">
        <f>X21</f>
        <v>0.30704062240967106</v>
      </c>
    </row>
    <row r="20" spans="1:44" ht="15.75" thickBot="1" x14ac:dyDescent="0.3">
      <c r="A20" s="182"/>
      <c r="B20" s="183"/>
      <c r="C20" s="262" t="s">
        <v>183</v>
      </c>
      <c r="D20" s="263"/>
      <c r="E20" s="263"/>
      <c r="F20" s="264"/>
      <c r="G20" s="201"/>
      <c r="H20" s="182"/>
      <c r="I20" s="183"/>
      <c r="J20" s="262" t="s">
        <v>183</v>
      </c>
      <c r="K20" s="263"/>
      <c r="L20" s="263"/>
      <c r="M20" s="264"/>
      <c r="N20" s="201"/>
      <c r="O20" s="182"/>
      <c r="P20" s="183"/>
      <c r="Q20" s="262" t="s">
        <v>183</v>
      </c>
      <c r="R20" s="263"/>
      <c r="S20" s="263"/>
      <c r="T20" s="264"/>
      <c r="U20" s="201"/>
      <c r="V20" s="196" t="s">
        <v>193</v>
      </c>
      <c r="W20" s="285">
        <f t="shared" si="4"/>
        <v>0.24846292041771012</v>
      </c>
      <c r="X20" s="285">
        <f t="shared" si="4"/>
        <v>0.39081421340601907</v>
      </c>
      <c r="Y20" s="285">
        <f t="shared" ref="Y20:Z20" si="10">(J17/Q46)</f>
        <v>0.5219213386309729</v>
      </c>
      <c r="Z20" s="285">
        <f t="shared" si="10"/>
        <v>0.59996502705392118</v>
      </c>
      <c r="AA20" s="285">
        <f t="shared" si="6"/>
        <v>6.180387810604307E-2</v>
      </c>
      <c r="AB20" s="285">
        <f t="shared" si="6"/>
        <v>8.8525897027013259E-2</v>
      </c>
      <c r="AC20" s="285">
        <f t="shared" si="7"/>
        <v>2.2751487302139415</v>
      </c>
      <c r="AD20" s="285">
        <f t="shared" si="7"/>
        <v>3.0759985969280086</v>
      </c>
      <c r="AF20" s="121" t="s">
        <v>228</v>
      </c>
      <c r="AG20" s="209">
        <f>AC17</f>
        <v>3.3759729359054571</v>
      </c>
      <c r="AH20" s="209">
        <f>AD17</f>
        <v>3.5257016224320008</v>
      </c>
      <c r="AI20" s="209">
        <f>AC20</f>
        <v>2.2751487302139415</v>
      </c>
      <c r="AJ20" s="209">
        <f>AD20</f>
        <v>3.0759985969280086</v>
      </c>
      <c r="AK20" s="209">
        <f>AC16</f>
        <v>1.9895784167427328</v>
      </c>
      <c r="AL20" s="209">
        <f>AD16</f>
        <v>0.7725034020148589</v>
      </c>
      <c r="AM20" s="209">
        <f>AC19</f>
        <v>1.9002835608789477</v>
      </c>
      <c r="AN20" s="209">
        <f>AD19</f>
        <v>1.6599771763014728</v>
      </c>
      <c r="AO20" s="209">
        <f>AC18</f>
        <v>2.9109768300556746</v>
      </c>
      <c r="AP20" s="209">
        <f>AD18</f>
        <v>3.2216854221359794</v>
      </c>
      <c r="AQ20" s="209">
        <f>AC21</f>
        <v>3.2811881476155005</v>
      </c>
      <c r="AR20" s="209">
        <f>AD21</f>
        <v>4.3802871521248985</v>
      </c>
    </row>
    <row r="21" spans="1:44" ht="44.25" thickTop="1" thickBot="1" x14ac:dyDescent="0.3">
      <c r="A21" s="182"/>
      <c r="B21" s="206" t="s">
        <v>198</v>
      </c>
      <c r="C21" s="186" t="s">
        <v>185</v>
      </c>
      <c r="D21" s="187" t="s">
        <v>186</v>
      </c>
      <c r="E21" s="207" t="s">
        <v>199</v>
      </c>
      <c r="F21" s="208" t="s">
        <v>200</v>
      </c>
      <c r="G21" s="203"/>
      <c r="H21" s="182"/>
      <c r="I21" s="206" t="s">
        <v>198</v>
      </c>
      <c r="J21" s="186" t="s">
        <v>185</v>
      </c>
      <c r="K21" s="187" t="s">
        <v>186</v>
      </c>
      <c r="L21" s="207" t="s">
        <v>199</v>
      </c>
      <c r="M21" s="208" t="s">
        <v>200</v>
      </c>
      <c r="N21" s="203"/>
      <c r="O21" s="182"/>
      <c r="P21" s="206" t="s">
        <v>198</v>
      </c>
      <c r="Q21" s="235" t="s">
        <v>207</v>
      </c>
      <c r="R21" s="235" t="s">
        <v>208</v>
      </c>
      <c r="S21" s="207" t="s">
        <v>199</v>
      </c>
      <c r="T21" s="208" t="s">
        <v>200</v>
      </c>
      <c r="U21" s="203"/>
      <c r="V21" s="199" t="s">
        <v>195</v>
      </c>
      <c r="W21" s="285">
        <f t="shared" si="4"/>
        <v>0.37984661814336235</v>
      </c>
      <c r="X21" s="285">
        <f t="shared" si="4"/>
        <v>0.30704062240967106</v>
      </c>
      <c r="Y21" s="285">
        <f t="shared" ref="Y21:Z21" si="11">(J18/Q47)</f>
        <v>1.2728414407354471</v>
      </c>
      <c r="Z21" s="285">
        <f t="shared" si="11"/>
        <v>1.5183474341470669</v>
      </c>
      <c r="AA21" s="285">
        <f t="shared" si="6"/>
        <v>5.9004032271405861E-2</v>
      </c>
      <c r="AB21" s="285">
        <f t="shared" si="6"/>
        <v>0.1329089923658171</v>
      </c>
      <c r="AC21" s="285">
        <f t="shared" si="7"/>
        <v>3.2811881476155005</v>
      </c>
      <c r="AD21" s="285">
        <f t="shared" si="7"/>
        <v>4.3802871521248985</v>
      </c>
      <c r="AF21" s="121" t="s">
        <v>229</v>
      </c>
      <c r="AG21" s="209">
        <f>Y17</f>
        <v>1.1009418039826007</v>
      </c>
      <c r="AH21" s="209">
        <f>Z17</f>
        <v>1.0734915858556198</v>
      </c>
      <c r="AI21" s="209">
        <f>Y20</f>
        <v>0.5219213386309729</v>
      </c>
      <c r="AJ21" s="209">
        <f>Z20</f>
        <v>0.59996502705392118</v>
      </c>
      <c r="AK21" s="209">
        <f>Y16</f>
        <v>0.63359361102561429</v>
      </c>
      <c r="AL21" s="209">
        <f>Z16</f>
        <v>0.22021872426483038</v>
      </c>
      <c r="AM21" s="209">
        <f>Y19</f>
        <v>0.40775108029659063</v>
      </c>
      <c r="AN21" s="209">
        <f>Z19</f>
        <v>0.28370727314400046</v>
      </c>
      <c r="AO21" s="209">
        <f>Y18</f>
        <v>1.0118159472023573</v>
      </c>
      <c r="AP21" s="209">
        <f>Z18</f>
        <v>1.0397671565958873</v>
      </c>
      <c r="AQ21" s="209">
        <f>Y21</f>
        <v>1.2728414407354471</v>
      </c>
      <c r="AR21" s="209">
        <f>Z21</f>
        <v>1.5183474341470669</v>
      </c>
    </row>
    <row r="22" spans="1:44" ht="45.75" thickTop="1" x14ac:dyDescent="0.25">
      <c r="A22" s="182"/>
      <c r="B22" s="210" t="s">
        <v>188</v>
      </c>
      <c r="C22" s="211">
        <v>0.59456770065878783</v>
      </c>
      <c r="D22" s="211">
        <v>0.47952432440165066</v>
      </c>
      <c r="E22" s="212">
        <v>0.39599999999999996</v>
      </c>
      <c r="F22" s="213">
        <v>0.35200000000000004</v>
      </c>
      <c r="G22" s="214"/>
      <c r="H22" s="182"/>
      <c r="I22" s="210" t="s">
        <v>188</v>
      </c>
      <c r="J22" s="244">
        <v>0.49540786646965129</v>
      </c>
      <c r="K22" s="244">
        <v>0.40210879922210846</v>
      </c>
      <c r="L22" s="212">
        <v>0.28799999999999998</v>
      </c>
      <c r="M22" s="213">
        <v>0.25600000000000001</v>
      </c>
      <c r="N22" s="214"/>
      <c r="O22" s="182"/>
      <c r="P22" s="210" t="s">
        <v>188</v>
      </c>
      <c r="Q22" s="244">
        <v>0.5254997893008666</v>
      </c>
      <c r="R22" s="244">
        <v>0.38096232504700211</v>
      </c>
      <c r="S22" s="251" t="e">
        <v>#REF!</v>
      </c>
      <c r="T22" s="252" t="e">
        <v>#REF!</v>
      </c>
      <c r="U22" s="214"/>
      <c r="Y22" s="209"/>
      <c r="Z22" s="209"/>
    </row>
    <row r="23" spans="1:44" ht="45" x14ac:dyDescent="0.25">
      <c r="A23" s="182"/>
      <c r="B23" s="215" t="s">
        <v>189</v>
      </c>
      <c r="C23" s="216">
        <v>0.59051269985678734</v>
      </c>
      <c r="D23" s="216">
        <v>0.47875918134319789</v>
      </c>
      <c r="E23" s="217">
        <v>0.39599999999999996</v>
      </c>
      <c r="F23" s="218">
        <v>0.35200000000000004</v>
      </c>
      <c r="G23" s="214"/>
      <c r="H23" s="182"/>
      <c r="I23" s="215" t="s">
        <v>189</v>
      </c>
      <c r="J23" s="219">
        <v>0.49545088957240579</v>
      </c>
      <c r="K23" s="219">
        <v>0.40221420596823193</v>
      </c>
      <c r="L23" s="217">
        <v>0.28799999999999998</v>
      </c>
      <c r="M23" s="218">
        <v>0.25600000000000001</v>
      </c>
      <c r="N23" s="214"/>
      <c r="O23" s="182"/>
      <c r="P23" s="215" t="s">
        <v>189</v>
      </c>
      <c r="Q23" s="219">
        <v>0.52013684382479775</v>
      </c>
      <c r="R23" s="219">
        <v>0.3751647110073294</v>
      </c>
      <c r="S23" s="253" t="e">
        <v>#REF!</v>
      </c>
      <c r="T23" s="254" t="e">
        <v>#REF!</v>
      </c>
      <c r="U23" s="214"/>
      <c r="Y23" s="209"/>
      <c r="Z23" s="209"/>
    </row>
    <row r="24" spans="1:44" ht="45" x14ac:dyDescent="0.25">
      <c r="A24" s="182"/>
      <c r="B24" s="215" t="s">
        <v>190</v>
      </c>
      <c r="C24" s="216">
        <v>0.59248189836940413</v>
      </c>
      <c r="D24" s="216">
        <v>0.47897258632710205</v>
      </c>
      <c r="E24" s="217">
        <v>0.39599999999999996</v>
      </c>
      <c r="F24" s="218">
        <v>0.35200000000000004</v>
      </c>
      <c r="G24" s="214"/>
      <c r="H24" s="182"/>
      <c r="I24" s="215" t="s">
        <v>190</v>
      </c>
      <c r="J24" s="219">
        <v>0.49429953045055347</v>
      </c>
      <c r="K24" s="219">
        <v>0.40239102359306378</v>
      </c>
      <c r="L24" s="217">
        <v>0.28799999999999998</v>
      </c>
      <c r="M24" s="218">
        <v>0.25600000000000001</v>
      </c>
      <c r="N24" s="214"/>
      <c r="O24" s="182"/>
      <c r="P24" s="215" t="s">
        <v>190</v>
      </c>
      <c r="Q24" s="219">
        <v>0.54535231376009285</v>
      </c>
      <c r="R24" s="219">
        <v>0.38828103100666927</v>
      </c>
      <c r="S24" s="253" t="e">
        <v>#REF!</v>
      </c>
      <c r="T24" s="254" t="e">
        <v>#REF!</v>
      </c>
      <c r="U24" s="214"/>
      <c r="Y24" s="209"/>
      <c r="Z24" s="209"/>
    </row>
    <row r="25" spans="1:44" ht="45" x14ac:dyDescent="0.25">
      <c r="A25" s="182"/>
      <c r="B25" s="215" t="s">
        <v>192</v>
      </c>
      <c r="C25" s="219">
        <v>0.48583482685228557</v>
      </c>
      <c r="D25" s="219">
        <v>0.39514615531412622</v>
      </c>
      <c r="E25" s="217">
        <v>0.36</v>
      </c>
      <c r="F25" s="218">
        <v>0.2475</v>
      </c>
      <c r="G25" s="214"/>
      <c r="H25" s="182"/>
      <c r="I25" s="215" t="s">
        <v>192</v>
      </c>
      <c r="J25" s="219">
        <v>0.44610612241378422</v>
      </c>
      <c r="K25" s="219">
        <v>0.34432867764858494</v>
      </c>
      <c r="L25" s="217">
        <v>0.252</v>
      </c>
      <c r="M25" s="218">
        <v>0.17324999999999999</v>
      </c>
      <c r="N25" s="214"/>
      <c r="O25" s="182"/>
      <c r="P25" s="215" t="s">
        <v>192</v>
      </c>
      <c r="Q25" s="219">
        <v>0.51722461660912267</v>
      </c>
      <c r="R25" s="219">
        <v>0.34861593627624016</v>
      </c>
      <c r="S25" s="253" t="e">
        <v>#REF!</v>
      </c>
      <c r="T25" s="254" t="e">
        <v>#REF!</v>
      </c>
      <c r="U25" s="214"/>
      <c r="Y25" s="209"/>
      <c r="Z25" s="209"/>
    </row>
    <row r="26" spans="1:44" ht="45" x14ac:dyDescent="0.25">
      <c r="A26" s="182"/>
      <c r="B26" s="220" t="s">
        <v>193</v>
      </c>
      <c r="C26" s="221">
        <v>0.48510629122070659</v>
      </c>
      <c r="D26" s="221">
        <v>0.38842057963125365</v>
      </c>
      <c r="E26" s="222">
        <v>0.36</v>
      </c>
      <c r="F26" s="223">
        <v>0.2475</v>
      </c>
      <c r="G26" s="224"/>
      <c r="H26" s="182"/>
      <c r="I26" s="220" t="s">
        <v>193</v>
      </c>
      <c r="J26" s="221">
        <v>0.4494709788590629</v>
      </c>
      <c r="K26" s="221">
        <v>0.33971937003148839</v>
      </c>
      <c r="L26" s="222">
        <v>0.252</v>
      </c>
      <c r="M26" s="223">
        <v>0.17324999999999999</v>
      </c>
      <c r="N26" s="224"/>
      <c r="O26" s="182"/>
      <c r="P26" s="220" t="s">
        <v>193</v>
      </c>
      <c r="Q26" s="221">
        <v>0.51242988728445416</v>
      </c>
      <c r="R26" s="221">
        <v>0.35864656263191186</v>
      </c>
      <c r="S26" s="255" t="e">
        <v>#REF!</v>
      </c>
      <c r="T26" s="256" t="e">
        <v>#REF!</v>
      </c>
      <c r="U26" s="224"/>
      <c r="Y26" s="209"/>
      <c r="Z26" s="209"/>
    </row>
    <row r="27" spans="1:44" ht="45.75" thickBot="1" x14ac:dyDescent="0.3">
      <c r="A27" s="225"/>
      <c r="B27" s="226" t="s">
        <v>195</v>
      </c>
      <c r="C27" s="227">
        <v>0.48576923755759255</v>
      </c>
      <c r="D27" s="227">
        <v>0.39439588459722119</v>
      </c>
      <c r="E27" s="228">
        <v>0.36</v>
      </c>
      <c r="F27" s="229">
        <v>0.2475</v>
      </c>
      <c r="G27" s="230"/>
      <c r="H27" s="225"/>
      <c r="I27" s="226" t="s">
        <v>195</v>
      </c>
      <c r="J27" s="227">
        <v>0.44738822236762343</v>
      </c>
      <c r="K27" s="227">
        <v>0.34474254662659121</v>
      </c>
      <c r="L27" s="228">
        <v>0.252</v>
      </c>
      <c r="M27" s="229">
        <v>0.17324999999999999</v>
      </c>
      <c r="N27" s="230"/>
      <c r="O27" s="225"/>
      <c r="P27" s="226" t="s">
        <v>195</v>
      </c>
      <c r="Q27" s="227">
        <v>0.51351919465607143</v>
      </c>
      <c r="R27" s="227">
        <v>0.3273418222518778</v>
      </c>
      <c r="S27" s="257" t="e">
        <v>#REF!</v>
      </c>
      <c r="T27" s="258" t="e">
        <v>#REF!</v>
      </c>
      <c r="U27" s="230"/>
      <c r="Y27" s="209"/>
      <c r="Z27" s="209"/>
    </row>
    <row r="28" spans="1:44" ht="16.5" thickTop="1" thickBot="1" x14ac:dyDescent="0.3">
      <c r="A28" s="231"/>
      <c r="B28" s="232"/>
      <c r="C28" s="233"/>
      <c r="D28" s="233"/>
      <c r="E28" s="233"/>
      <c r="F28" s="233"/>
      <c r="G28" s="232"/>
      <c r="H28" s="231"/>
      <c r="I28" s="232"/>
      <c r="J28" s="232"/>
      <c r="K28" s="232"/>
      <c r="L28" s="232"/>
      <c r="M28" s="232"/>
      <c r="N28" s="232"/>
      <c r="O28" s="231"/>
      <c r="P28" s="232"/>
      <c r="Q28" s="232"/>
      <c r="R28" s="232"/>
      <c r="S28" s="232"/>
      <c r="T28" s="232"/>
      <c r="U28" s="232"/>
    </row>
    <row r="29" spans="1:44" ht="16.5" thickTop="1" thickBot="1" x14ac:dyDescent="0.3">
      <c r="A29" s="19"/>
      <c r="B29" s="20"/>
      <c r="C29" s="20"/>
      <c r="D29" s="20"/>
      <c r="E29" s="20"/>
      <c r="F29" s="20"/>
      <c r="G29" s="20"/>
      <c r="H29" s="19"/>
      <c r="I29" s="20"/>
      <c r="J29" s="20"/>
      <c r="K29" s="20"/>
      <c r="L29" s="20"/>
      <c r="M29" s="20"/>
      <c r="N29" s="20"/>
      <c r="O29" s="19"/>
      <c r="P29" s="20"/>
      <c r="Q29" s="20"/>
      <c r="R29" s="20"/>
      <c r="S29" s="20"/>
      <c r="T29" s="20"/>
      <c r="U29" s="20"/>
    </row>
    <row r="30" spans="1:44" ht="16.5" thickTop="1" thickBot="1" x14ac:dyDescent="0.3">
      <c r="A30" s="182"/>
      <c r="B30" s="183"/>
      <c r="C30" s="183"/>
      <c r="D30" s="183"/>
      <c r="E30" s="265" t="s">
        <v>98</v>
      </c>
      <c r="F30" s="183"/>
      <c r="G30" s="183"/>
      <c r="H30" s="182"/>
      <c r="I30" s="183"/>
      <c r="J30" s="183"/>
      <c r="K30" s="183"/>
      <c r="L30" s="265" t="s">
        <v>100</v>
      </c>
      <c r="M30" s="183"/>
      <c r="N30" s="183"/>
      <c r="O30" s="182"/>
      <c r="P30" s="183"/>
      <c r="Q30" s="183"/>
      <c r="R30" s="183"/>
      <c r="S30" s="265" t="s">
        <v>211</v>
      </c>
      <c r="T30" s="183"/>
      <c r="U30" s="183"/>
    </row>
    <row r="31" spans="1:44" ht="15.75" thickBot="1" x14ac:dyDescent="0.3">
      <c r="A31" s="182"/>
      <c r="B31" s="183"/>
      <c r="C31" s="259" t="s">
        <v>183</v>
      </c>
      <c r="D31" s="260"/>
      <c r="E31" s="261"/>
      <c r="F31" s="184"/>
      <c r="G31" s="184"/>
      <c r="H31" s="182"/>
      <c r="I31" s="183"/>
      <c r="J31" s="259" t="s">
        <v>183</v>
      </c>
      <c r="K31" s="260"/>
      <c r="L31" s="261"/>
      <c r="M31" s="184"/>
      <c r="N31" s="184"/>
      <c r="O31" s="182"/>
      <c r="P31" s="183"/>
      <c r="Q31" s="259" t="s">
        <v>183</v>
      </c>
      <c r="R31" s="260"/>
      <c r="S31" s="261"/>
      <c r="T31" s="184"/>
      <c r="U31" s="184"/>
    </row>
    <row r="32" spans="1:44" ht="65.25" thickTop="1" thickBot="1" x14ac:dyDescent="0.3">
      <c r="A32" s="182"/>
      <c r="B32" s="185" t="s">
        <v>184</v>
      </c>
      <c r="C32" s="186" t="s">
        <v>185</v>
      </c>
      <c r="D32" s="187" t="s">
        <v>186</v>
      </c>
      <c r="E32" s="188" t="s">
        <v>187</v>
      </c>
      <c r="F32" s="189"/>
      <c r="G32" s="189"/>
      <c r="H32" s="182"/>
      <c r="I32" s="185" t="s">
        <v>184</v>
      </c>
      <c r="J32" s="186" t="s">
        <v>185</v>
      </c>
      <c r="K32" s="187" t="s">
        <v>186</v>
      </c>
      <c r="L32" s="188" t="s">
        <v>187</v>
      </c>
      <c r="M32" s="189"/>
      <c r="N32" s="189"/>
      <c r="O32" s="182"/>
      <c r="P32" s="185" t="s">
        <v>184</v>
      </c>
      <c r="Q32" s="186" t="s">
        <v>207</v>
      </c>
      <c r="R32" s="187" t="s">
        <v>208</v>
      </c>
      <c r="S32" s="188" t="s">
        <v>187</v>
      </c>
      <c r="T32" s="189"/>
      <c r="U32" s="189"/>
    </row>
    <row r="33" spans="1:21" ht="45.75" thickBot="1" x14ac:dyDescent="0.3">
      <c r="A33" s="182"/>
      <c r="B33" s="191" t="s">
        <v>191</v>
      </c>
      <c r="C33" s="192">
        <v>2.4375707436523899</v>
      </c>
      <c r="D33" s="192">
        <v>0.57293872115440814</v>
      </c>
      <c r="E33" s="193"/>
      <c r="F33" s="194"/>
      <c r="G33" s="194"/>
      <c r="H33" s="182"/>
      <c r="I33" s="191" t="s">
        <v>191</v>
      </c>
      <c r="J33" s="192">
        <v>31.101415025591983</v>
      </c>
      <c r="K33" s="192">
        <v>7.6385194252172006</v>
      </c>
      <c r="L33" s="193"/>
      <c r="M33" s="194"/>
      <c r="N33" s="194"/>
      <c r="O33" s="182"/>
      <c r="P33" s="191" t="s">
        <v>191</v>
      </c>
      <c r="Q33" s="245">
        <v>16.260264398284722</v>
      </c>
      <c r="R33" s="246">
        <v>11.268825062895125</v>
      </c>
      <c r="S33" s="193"/>
      <c r="T33" s="194"/>
      <c r="U33" s="194"/>
    </row>
    <row r="34" spans="1:21" ht="45.75" thickBot="1" x14ac:dyDescent="0.3">
      <c r="A34" s="182"/>
      <c r="B34" s="196" t="s">
        <v>194</v>
      </c>
      <c r="C34" s="192">
        <v>3.4132325741747498</v>
      </c>
      <c r="D34" s="192">
        <v>0.73676757076599375</v>
      </c>
      <c r="E34" s="197"/>
      <c r="F34" s="194"/>
      <c r="G34" s="194"/>
      <c r="H34" s="182"/>
      <c r="I34" s="196" t="s">
        <v>194</v>
      </c>
      <c r="J34" s="192">
        <v>54.952903297138462</v>
      </c>
      <c r="K34" s="192">
        <v>17.32088510625023</v>
      </c>
      <c r="L34" s="197"/>
      <c r="M34" s="194"/>
      <c r="N34" s="194"/>
      <c r="O34" s="182"/>
      <c r="P34" s="196" t="s">
        <v>194</v>
      </c>
      <c r="Q34" s="247">
        <v>16.601608811524365</v>
      </c>
      <c r="R34" s="248">
        <v>5.7668421798441063</v>
      </c>
      <c r="S34" s="197"/>
      <c r="T34" s="194"/>
      <c r="U34" s="194"/>
    </row>
    <row r="35" spans="1:21" ht="45.75" thickBot="1" x14ac:dyDescent="0.3">
      <c r="A35" s="182"/>
      <c r="B35" s="196" t="s">
        <v>196</v>
      </c>
      <c r="C35" s="192">
        <v>1.6735366821728594</v>
      </c>
      <c r="D35" s="192">
        <v>0.3764987080795979</v>
      </c>
      <c r="E35" s="197"/>
      <c r="F35" s="194"/>
      <c r="G35" s="194"/>
      <c r="H35" s="182"/>
      <c r="I35" s="196" t="s">
        <v>196</v>
      </c>
      <c r="J35" s="192">
        <v>53.446121677269524</v>
      </c>
      <c r="K35" s="192">
        <v>16.946465468532573</v>
      </c>
      <c r="L35" s="197"/>
      <c r="M35" s="194"/>
      <c r="N35" s="194"/>
      <c r="O35" s="182"/>
      <c r="P35" s="196" t="s">
        <v>196</v>
      </c>
      <c r="Q35" s="247">
        <v>18.268754962227746</v>
      </c>
      <c r="R35" s="248">
        <v>5.9810614165144784</v>
      </c>
      <c r="S35" s="197"/>
      <c r="T35" s="194"/>
      <c r="U35" s="194"/>
    </row>
    <row r="36" spans="1:21" ht="45.75" thickBot="1" x14ac:dyDescent="0.3">
      <c r="A36" s="182"/>
      <c r="B36" s="196" t="s">
        <v>201</v>
      </c>
      <c r="C36" s="192">
        <v>0.72652372639968255</v>
      </c>
      <c r="D36" s="192">
        <v>0.3035761089830798</v>
      </c>
      <c r="E36" s="197"/>
      <c r="F36" s="194"/>
      <c r="G36" s="194"/>
      <c r="H36" s="182"/>
      <c r="I36" s="196" t="s">
        <v>201</v>
      </c>
      <c r="J36" s="192">
        <v>13.358964127709717</v>
      </c>
      <c r="K36" s="192">
        <v>4.61989399305339</v>
      </c>
      <c r="L36" s="197"/>
      <c r="M36" s="194"/>
      <c r="N36" s="194"/>
      <c r="O36" s="182"/>
      <c r="P36" s="196" t="s">
        <v>201</v>
      </c>
      <c r="Q36" s="247">
        <v>6.7640199905105227</v>
      </c>
      <c r="R36" s="248">
        <v>3.0515457021674508</v>
      </c>
      <c r="S36" s="197"/>
      <c r="T36" s="194"/>
      <c r="U36" s="194"/>
    </row>
    <row r="37" spans="1:21" ht="45.75" thickBot="1" x14ac:dyDescent="0.3">
      <c r="A37" s="182"/>
      <c r="B37" s="196" t="s">
        <v>202</v>
      </c>
      <c r="C37" s="192">
        <v>2.055885882673091</v>
      </c>
      <c r="D37" s="192">
        <v>0.54007358041646214</v>
      </c>
      <c r="E37" s="197"/>
      <c r="F37" s="194"/>
      <c r="G37" s="194"/>
      <c r="H37" s="182"/>
      <c r="I37" s="196" t="s">
        <v>202</v>
      </c>
      <c r="J37" s="192">
        <v>75.935376588826244</v>
      </c>
      <c r="K37" s="192">
        <v>18.224683362230909</v>
      </c>
      <c r="L37" s="197"/>
      <c r="M37" s="194"/>
      <c r="N37" s="194"/>
      <c r="O37" s="182"/>
      <c r="P37" s="196" t="s">
        <v>202</v>
      </c>
      <c r="Q37" s="247">
        <v>30.311189426387813</v>
      </c>
      <c r="R37" s="248">
        <v>6.5772893629672522</v>
      </c>
      <c r="S37" s="197"/>
      <c r="T37" s="194"/>
      <c r="U37" s="194"/>
    </row>
    <row r="38" spans="1:21" ht="45.75" thickBot="1" x14ac:dyDescent="0.3">
      <c r="A38" s="182"/>
      <c r="B38" s="199" t="s">
        <v>203</v>
      </c>
      <c r="C38" s="192">
        <v>4.838439092722667E-2</v>
      </c>
      <c r="D38" s="192">
        <v>2.9890310600458006E-2</v>
      </c>
      <c r="E38" s="200"/>
      <c r="F38" s="194"/>
      <c r="G38" s="194"/>
      <c r="H38" s="182"/>
      <c r="I38" s="199" t="s">
        <v>203</v>
      </c>
      <c r="J38" s="192">
        <v>2.7158482834640605</v>
      </c>
      <c r="K38" s="192">
        <v>0.97415364471570542</v>
      </c>
      <c r="L38" s="200"/>
      <c r="M38" s="194"/>
      <c r="N38" s="194"/>
      <c r="O38" s="182"/>
      <c r="P38" s="199" t="s">
        <v>203</v>
      </c>
      <c r="Q38" s="249">
        <v>0.7699507442540815</v>
      </c>
      <c r="R38" s="250">
        <v>0.27474357530736582</v>
      </c>
      <c r="S38" s="200"/>
      <c r="T38" s="194"/>
      <c r="U38" s="194"/>
    </row>
    <row r="39" spans="1:21" ht="16.5" thickTop="1" thickBot="1" x14ac:dyDescent="0.3">
      <c r="A39" s="182"/>
      <c r="B39" s="183"/>
      <c r="C39" s="43"/>
      <c r="D39" s="43"/>
      <c r="E39" s="43"/>
      <c r="F39" s="190"/>
      <c r="G39" s="190"/>
      <c r="H39" s="182"/>
      <c r="I39" s="183"/>
      <c r="J39" s="6"/>
      <c r="K39" s="6"/>
      <c r="L39" s="6"/>
      <c r="M39" s="190"/>
      <c r="N39" s="190"/>
      <c r="O39" s="182"/>
      <c r="P39" s="183"/>
      <c r="Q39" s="6"/>
      <c r="R39" s="6"/>
      <c r="S39" s="6"/>
      <c r="T39" s="190"/>
      <c r="U39" s="190"/>
    </row>
    <row r="40" spans="1:21" ht="15.75" thickBot="1" x14ac:dyDescent="0.3">
      <c r="A40" s="182"/>
      <c r="B40" s="183"/>
      <c r="C40" s="259" t="s">
        <v>183</v>
      </c>
      <c r="D40" s="260"/>
      <c r="E40" s="261"/>
      <c r="F40" s="201"/>
      <c r="G40" s="201"/>
      <c r="H40" s="182"/>
      <c r="I40" s="183"/>
      <c r="J40" s="259" t="s">
        <v>183</v>
      </c>
      <c r="K40" s="260"/>
      <c r="L40" s="261"/>
      <c r="M40" s="201"/>
      <c r="N40" s="201"/>
      <c r="O40" s="182"/>
      <c r="P40" s="183"/>
      <c r="Q40" s="259" t="s">
        <v>183</v>
      </c>
      <c r="R40" s="260"/>
      <c r="S40" s="261"/>
      <c r="T40" s="201"/>
      <c r="U40" s="201"/>
    </row>
    <row r="41" spans="1:21" ht="27" thickTop="1" thickBot="1" x14ac:dyDescent="0.3">
      <c r="A41" s="182"/>
      <c r="B41" s="202" t="s">
        <v>204</v>
      </c>
      <c r="C41" s="186" t="s">
        <v>185</v>
      </c>
      <c r="D41" s="187" t="s">
        <v>186</v>
      </c>
      <c r="E41" s="188" t="s">
        <v>187</v>
      </c>
      <c r="F41" s="203"/>
      <c r="G41" s="203"/>
      <c r="H41" s="182"/>
      <c r="I41" s="202" t="s">
        <v>204</v>
      </c>
      <c r="J41" s="186" t="s">
        <v>185</v>
      </c>
      <c r="K41" s="187" t="s">
        <v>186</v>
      </c>
      <c r="L41" s="188" t="s">
        <v>187</v>
      </c>
      <c r="M41" s="203"/>
      <c r="N41" s="203"/>
      <c r="O41" s="182"/>
      <c r="P41" s="202" t="s">
        <v>204</v>
      </c>
      <c r="Q41" s="186" t="s">
        <v>207</v>
      </c>
      <c r="R41" s="187" t="s">
        <v>208</v>
      </c>
      <c r="S41" s="188" t="s">
        <v>187</v>
      </c>
      <c r="T41" s="203"/>
      <c r="U41" s="203"/>
    </row>
    <row r="42" spans="1:21" ht="45.75" thickBot="1" x14ac:dyDescent="0.3">
      <c r="A42" s="182"/>
      <c r="B42" s="191" t="s">
        <v>191</v>
      </c>
      <c r="C42" s="211">
        <v>1.2910342984349861</v>
      </c>
      <c r="D42" s="211">
        <v>0.24734145210640518</v>
      </c>
      <c r="E42" s="193"/>
      <c r="F42" s="194"/>
      <c r="G42" s="194"/>
      <c r="H42" s="182"/>
      <c r="I42" s="191" t="s">
        <v>191</v>
      </c>
      <c r="J42" s="243">
        <v>16.817953120173154</v>
      </c>
      <c r="K42" s="192">
        <v>3.3629695978464134</v>
      </c>
      <c r="L42" s="193"/>
      <c r="M42" s="194"/>
      <c r="N42" s="194"/>
      <c r="O42" s="182"/>
      <c r="P42" s="191" t="s">
        <v>191</v>
      </c>
      <c r="Q42" s="245">
        <v>8.4530235041988995</v>
      </c>
      <c r="R42" s="246">
        <v>4.3533395310299587</v>
      </c>
      <c r="S42" s="193"/>
      <c r="T42" s="194"/>
      <c r="U42" s="194"/>
    </row>
    <row r="43" spans="1:21" ht="45.75" thickBot="1" x14ac:dyDescent="0.3">
      <c r="A43" s="182"/>
      <c r="B43" s="196" t="s">
        <v>194</v>
      </c>
      <c r="C43" s="216">
        <v>1.7957915253043553</v>
      </c>
      <c r="D43" s="216">
        <v>0.31964009028640389</v>
      </c>
      <c r="E43" s="197"/>
      <c r="F43" s="194"/>
      <c r="G43" s="194"/>
      <c r="H43" s="182"/>
      <c r="I43" s="196" t="s">
        <v>194</v>
      </c>
      <c r="J43" s="243">
        <v>29.703340724527074</v>
      </c>
      <c r="K43" s="192">
        <v>7.622017703937118</v>
      </c>
      <c r="L43" s="197"/>
      <c r="M43" s="194"/>
      <c r="N43" s="194"/>
      <c r="O43" s="182"/>
      <c r="P43" s="196" t="s">
        <v>194</v>
      </c>
      <c r="Q43" s="247">
        <v>8.798453449852806</v>
      </c>
      <c r="R43" s="248">
        <v>2.1618442285196871</v>
      </c>
      <c r="S43" s="197"/>
      <c r="T43" s="194"/>
      <c r="U43" s="194"/>
    </row>
    <row r="44" spans="1:21" ht="45.75" thickBot="1" x14ac:dyDescent="0.3">
      <c r="A44" s="182"/>
      <c r="B44" s="196" t="s">
        <v>196</v>
      </c>
      <c r="C44" s="216">
        <v>0.8832053167307935</v>
      </c>
      <c r="D44" s="216">
        <v>0.16292169330505796</v>
      </c>
      <c r="E44" s="197"/>
      <c r="F44" s="194"/>
      <c r="G44" s="194"/>
      <c r="H44" s="182"/>
      <c r="I44" s="196" t="s">
        <v>196</v>
      </c>
      <c r="J44" s="243">
        <v>28.871040444775183</v>
      </c>
      <c r="K44" s="192">
        <v>7.4616328614120606</v>
      </c>
      <c r="L44" s="197"/>
      <c r="M44" s="194"/>
      <c r="N44" s="194"/>
      <c r="O44" s="182"/>
      <c r="P44" s="196" t="s">
        <v>196</v>
      </c>
      <c r="Q44" s="247">
        <v>9.9179904651535828</v>
      </c>
      <c r="R44" s="248">
        <v>2.3160650044053628</v>
      </c>
      <c r="S44" s="197"/>
      <c r="T44" s="194"/>
      <c r="U44" s="194"/>
    </row>
    <row r="45" spans="1:21" ht="45.75" thickBot="1" x14ac:dyDescent="0.3">
      <c r="A45" s="182"/>
      <c r="B45" s="196" t="s">
        <v>201</v>
      </c>
      <c r="C45" s="219">
        <v>0.3506492034450005</v>
      </c>
      <c r="D45" s="219">
        <v>0.12048920052998374</v>
      </c>
      <c r="E45" s="197"/>
      <c r="F45" s="194"/>
      <c r="G45" s="194"/>
      <c r="H45" s="182"/>
      <c r="I45" s="196" t="s">
        <v>201</v>
      </c>
      <c r="J45" s="243">
        <v>6.3925011277644312</v>
      </c>
      <c r="K45" s="192">
        <v>1.8409412539891967</v>
      </c>
      <c r="L45" s="197"/>
      <c r="M45" s="194"/>
      <c r="N45" s="194"/>
      <c r="O45" s="182"/>
      <c r="P45" s="196" t="s">
        <v>201</v>
      </c>
      <c r="Q45" s="247">
        <v>3.3639722299169263</v>
      </c>
      <c r="R45" s="248">
        <v>1.1090160035157366</v>
      </c>
      <c r="S45" s="197"/>
      <c r="T45" s="194"/>
      <c r="U45" s="194"/>
    </row>
    <row r="46" spans="1:21" ht="45.75" thickBot="1" x14ac:dyDescent="0.3">
      <c r="A46" s="182"/>
      <c r="B46" s="196" t="s">
        <v>202</v>
      </c>
      <c r="C46" s="219">
        <v>0.99449731719229928</v>
      </c>
      <c r="D46" s="219">
        <v>0.20876989437113688</v>
      </c>
      <c r="E46" s="197"/>
      <c r="F46" s="194"/>
      <c r="G46" s="194"/>
      <c r="H46" s="182"/>
      <c r="I46" s="196" t="s">
        <v>202</v>
      </c>
      <c r="J46" s="192">
        <v>36.609827372467024</v>
      </c>
      <c r="K46" s="192">
        <v>7.2541021749880565</v>
      </c>
      <c r="L46" s="197"/>
      <c r="M46" s="194"/>
      <c r="N46" s="194"/>
      <c r="O46" s="182"/>
      <c r="P46" s="196" t="s">
        <v>202</v>
      </c>
      <c r="Q46" s="247">
        <v>16.091179836416433</v>
      </c>
      <c r="R46" s="248">
        <v>2.3582917697793193</v>
      </c>
      <c r="S46" s="197"/>
      <c r="T46" s="194"/>
      <c r="U46" s="194"/>
    </row>
    <row r="47" spans="1:21" ht="45.75" thickBot="1" x14ac:dyDescent="0.3">
      <c r="A47" s="182"/>
      <c r="B47" s="199" t="s">
        <v>203</v>
      </c>
      <c r="C47" s="219">
        <v>2.3394757049169788E-2</v>
      </c>
      <c r="D47" s="219">
        <v>1.1777757844185483E-2</v>
      </c>
      <c r="E47" s="200"/>
      <c r="F47" s="194"/>
      <c r="G47" s="194"/>
      <c r="H47" s="182"/>
      <c r="I47" s="199" t="s">
        <v>203</v>
      </c>
      <c r="J47" s="243">
        <v>1.3009720961609648</v>
      </c>
      <c r="K47" s="192">
        <v>0.38816005183252261</v>
      </c>
      <c r="L47" s="200"/>
      <c r="M47" s="194"/>
      <c r="N47" s="194"/>
      <c r="O47" s="182"/>
      <c r="P47" s="199" t="s">
        <v>203</v>
      </c>
      <c r="Q47" s="249">
        <v>0.39649420808325331</v>
      </c>
      <c r="R47" s="250">
        <v>8.8615206800819954E-2</v>
      </c>
      <c r="S47" s="200"/>
      <c r="T47" s="194"/>
      <c r="U47" s="194"/>
    </row>
    <row r="48" spans="1:21" ht="16.5" thickTop="1" thickBot="1" x14ac:dyDescent="0.3">
      <c r="A48" s="182"/>
      <c r="B48" s="183"/>
      <c r="C48" s="195"/>
      <c r="D48" s="195"/>
      <c r="E48" s="195"/>
      <c r="F48" s="195"/>
      <c r="G48" s="195"/>
      <c r="H48" s="182"/>
      <c r="I48" s="183"/>
      <c r="J48" s="195"/>
      <c r="K48" s="195"/>
      <c r="L48" s="195"/>
      <c r="M48" s="195"/>
      <c r="N48" s="195"/>
      <c r="O48" s="182"/>
      <c r="P48" s="183"/>
      <c r="Q48" s="195"/>
      <c r="R48" s="195"/>
      <c r="S48" s="195"/>
      <c r="T48" s="195"/>
      <c r="U48" s="195"/>
    </row>
    <row r="49" spans="1:21" ht="15.75" thickBot="1" x14ac:dyDescent="0.3">
      <c r="A49" s="182"/>
      <c r="B49" s="183"/>
      <c r="C49" s="262" t="s">
        <v>183</v>
      </c>
      <c r="D49" s="263"/>
      <c r="E49" s="263"/>
      <c r="F49" s="264"/>
      <c r="G49" s="201"/>
      <c r="H49" s="182"/>
      <c r="I49" s="183"/>
      <c r="J49" s="262" t="s">
        <v>183</v>
      </c>
      <c r="K49" s="263"/>
      <c r="L49" s="263"/>
      <c r="M49" s="264"/>
      <c r="N49" s="201"/>
      <c r="O49" s="182"/>
      <c r="P49" s="183"/>
      <c r="Q49" s="262" t="s">
        <v>183</v>
      </c>
      <c r="R49" s="263"/>
      <c r="S49" s="263"/>
      <c r="T49" s="264"/>
      <c r="U49" s="201"/>
    </row>
    <row r="50" spans="1:21" ht="58.5" thickTop="1" thickBot="1" x14ac:dyDescent="0.3">
      <c r="A50" s="182"/>
      <c r="B50" s="206" t="s">
        <v>205</v>
      </c>
      <c r="C50" s="235" t="s">
        <v>185</v>
      </c>
      <c r="D50" s="235" t="s">
        <v>186</v>
      </c>
      <c r="E50" s="207" t="s">
        <v>199</v>
      </c>
      <c r="F50" s="208" t="s">
        <v>200</v>
      </c>
      <c r="G50" s="203"/>
      <c r="H50" s="182"/>
      <c r="I50" s="206" t="s">
        <v>205</v>
      </c>
      <c r="J50" s="186" t="s">
        <v>185</v>
      </c>
      <c r="K50" s="187" t="s">
        <v>186</v>
      </c>
      <c r="L50" s="207" t="s">
        <v>199</v>
      </c>
      <c r="M50" s="208" t="s">
        <v>200</v>
      </c>
      <c r="N50" s="203"/>
      <c r="O50" s="182"/>
      <c r="P50" s="206" t="s">
        <v>205</v>
      </c>
      <c r="Q50" s="235" t="s">
        <v>207</v>
      </c>
      <c r="R50" s="235" t="s">
        <v>208</v>
      </c>
      <c r="S50" s="207" t="s">
        <v>199</v>
      </c>
      <c r="T50" s="208" t="s">
        <v>200</v>
      </c>
      <c r="U50" s="203"/>
    </row>
    <row r="51" spans="1:21" ht="45" x14ac:dyDescent="0.25">
      <c r="A51" s="182"/>
      <c r="B51" s="210" t="s">
        <v>191</v>
      </c>
      <c r="C51" s="236">
        <v>0.52963972504056855</v>
      </c>
      <c r="D51" s="236">
        <v>0.43170664326551278</v>
      </c>
      <c r="E51" s="212">
        <v>0.46799999999999997</v>
      </c>
      <c r="F51" s="213">
        <v>0.41599999999999998</v>
      </c>
      <c r="G51" s="214"/>
      <c r="H51" s="182"/>
      <c r="I51" s="210" t="s">
        <v>191</v>
      </c>
      <c r="J51" s="244">
        <v>0.5407455932900288</v>
      </c>
      <c r="K51" s="244">
        <v>0.44026458671351582</v>
      </c>
      <c r="L51" s="212">
        <v>0.32400000000000001</v>
      </c>
      <c r="M51" s="213">
        <v>0.28799999999999998</v>
      </c>
      <c r="N51" s="214"/>
      <c r="O51" s="182"/>
      <c r="P51" s="210" t="s">
        <v>191</v>
      </c>
      <c r="Q51" s="244">
        <v>0.51985769094201195</v>
      </c>
      <c r="R51" s="244">
        <v>0.38631707447160624</v>
      </c>
      <c r="S51" s="251" t="e">
        <v>#REF!</v>
      </c>
      <c r="T51" s="252" t="e">
        <v>#REF!</v>
      </c>
      <c r="U51" s="214"/>
    </row>
    <row r="52" spans="1:21" ht="45" x14ac:dyDescent="0.25">
      <c r="A52" s="182"/>
      <c r="B52" s="215" t="s">
        <v>194</v>
      </c>
      <c r="C52" s="237">
        <v>0.52612632930193493</v>
      </c>
      <c r="D52" s="237">
        <v>0.43384115013922814</v>
      </c>
      <c r="E52" s="217">
        <v>0.46799999999999997</v>
      </c>
      <c r="F52" s="218">
        <v>0.41599999999999998</v>
      </c>
      <c r="G52" s="214"/>
      <c r="H52" s="182"/>
      <c r="I52" s="215" t="s">
        <v>194</v>
      </c>
      <c r="J52" s="219">
        <v>0.54052359279211737</v>
      </c>
      <c r="K52" s="219">
        <v>0.44004781841008334</v>
      </c>
      <c r="L52" s="217">
        <v>0.32400000000000001</v>
      </c>
      <c r="M52" s="218">
        <v>0.28799999999999998</v>
      </c>
      <c r="N52" s="214"/>
      <c r="O52" s="182"/>
      <c r="P52" s="215" t="s">
        <v>194</v>
      </c>
      <c r="Q52" s="219">
        <v>0.52997595291759736</v>
      </c>
      <c r="R52" s="219">
        <v>0.3748748727814375</v>
      </c>
      <c r="S52" s="253" t="e">
        <v>#REF!</v>
      </c>
      <c r="T52" s="254" t="e">
        <v>#REF!</v>
      </c>
      <c r="U52" s="214"/>
    </row>
    <row r="53" spans="1:21" ht="45" x14ac:dyDescent="0.25">
      <c r="A53" s="182"/>
      <c r="B53" s="215" t="s">
        <v>196</v>
      </c>
      <c r="C53" s="237">
        <v>0.52774780866115922</v>
      </c>
      <c r="D53" s="237">
        <v>0.43272842591165994</v>
      </c>
      <c r="E53" s="217">
        <v>0.46799999999999997</v>
      </c>
      <c r="F53" s="218">
        <v>0.41599999999999998</v>
      </c>
      <c r="G53" s="214"/>
      <c r="H53" s="182"/>
      <c r="I53" s="215" t="s">
        <v>196</v>
      </c>
      <c r="J53" s="219">
        <v>0.54018962534102732</v>
      </c>
      <c r="K53" s="219">
        <v>0.44030614379543404</v>
      </c>
      <c r="L53" s="217">
        <v>0.32400000000000001</v>
      </c>
      <c r="M53" s="218">
        <v>0.28799999999999998</v>
      </c>
      <c r="N53" s="214"/>
      <c r="O53" s="182"/>
      <c r="P53" s="215" t="s">
        <v>196</v>
      </c>
      <c r="Q53" s="219">
        <v>0.54289361730779673</v>
      </c>
      <c r="R53" s="219">
        <v>0.38723310849315307</v>
      </c>
      <c r="S53" s="253" t="e">
        <v>#REF!</v>
      </c>
      <c r="T53" s="254" t="e">
        <v>#REF!</v>
      </c>
      <c r="U53" s="214"/>
    </row>
    <row r="54" spans="1:21" ht="45" x14ac:dyDescent="0.25">
      <c r="A54" s="182"/>
      <c r="B54" s="215" t="s">
        <v>201</v>
      </c>
      <c r="C54" s="237">
        <v>0.48263971389159815</v>
      </c>
      <c r="D54" s="237">
        <v>0.39689948241842499</v>
      </c>
      <c r="E54" s="217">
        <v>0.41399999999999998</v>
      </c>
      <c r="F54" s="218">
        <v>0.28462500000000002</v>
      </c>
      <c r="G54" s="214"/>
      <c r="H54" s="182"/>
      <c r="I54" s="215" t="s">
        <v>201</v>
      </c>
      <c r="J54" s="219">
        <v>0.47851772537549081</v>
      </c>
      <c r="K54" s="219">
        <v>0.39848127614124712</v>
      </c>
      <c r="L54" s="217">
        <v>0.28799999999999998</v>
      </c>
      <c r="M54" s="218">
        <v>0.19799999999999998</v>
      </c>
      <c r="N54" s="214"/>
      <c r="O54" s="182"/>
      <c r="P54" s="215" t="s">
        <v>201</v>
      </c>
      <c r="Q54" s="219">
        <v>0.4973332773463649</v>
      </c>
      <c r="R54" s="219">
        <v>0.36342762381963511</v>
      </c>
      <c r="S54" s="253" t="e">
        <v>#REF!</v>
      </c>
      <c r="T54" s="254" t="e">
        <v>#REF!</v>
      </c>
      <c r="U54" s="214"/>
    </row>
    <row r="55" spans="1:21" ht="45" x14ac:dyDescent="0.25">
      <c r="A55" s="182"/>
      <c r="B55" s="220" t="s">
        <v>202</v>
      </c>
      <c r="C55" s="238">
        <v>0.48373177012103424</v>
      </c>
      <c r="D55" s="238">
        <v>0.38655824306412101</v>
      </c>
      <c r="E55" s="222">
        <v>0.41399999999999998</v>
      </c>
      <c r="F55" s="223">
        <v>0.28462500000000002</v>
      </c>
      <c r="G55" s="224"/>
      <c r="H55" s="182"/>
      <c r="I55" s="220" t="s">
        <v>202</v>
      </c>
      <c r="J55" s="221">
        <v>0.4821182038867256</v>
      </c>
      <c r="K55" s="221">
        <v>0.39803721309208367</v>
      </c>
      <c r="L55" s="222">
        <v>0.28799999999999998</v>
      </c>
      <c r="M55" s="223">
        <v>0.19799999999999998</v>
      </c>
      <c r="N55" s="224"/>
      <c r="O55" s="182"/>
      <c r="P55" s="220" t="s">
        <v>202</v>
      </c>
      <c r="Q55" s="221">
        <v>0.53086599836323289</v>
      </c>
      <c r="R55" s="221">
        <v>0.35855070981937293</v>
      </c>
      <c r="S55" s="255" t="e">
        <v>#REF!</v>
      </c>
      <c r="T55" s="256" t="e">
        <v>#REF!</v>
      </c>
      <c r="U55" s="224"/>
    </row>
    <row r="56" spans="1:21" ht="45.75" thickBot="1" x14ac:dyDescent="0.3">
      <c r="A56" s="182"/>
      <c r="B56" s="226" t="s">
        <v>203</v>
      </c>
      <c r="C56" s="227">
        <v>0.48351868445253454</v>
      </c>
      <c r="D56" s="227">
        <v>0.39403263491029145</v>
      </c>
      <c r="E56" s="228">
        <v>0.41399999999999998</v>
      </c>
      <c r="F56" s="229">
        <v>0.28462500000000002</v>
      </c>
      <c r="G56" s="230"/>
      <c r="H56" s="182"/>
      <c r="I56" s="226" t="s">
        <v>203</v>
      </c>
      <c r="J56" s="227">
        <v>0.47902973965157464</v>
      </c>
      <c r="K56" s="227">
        <v>0.39845875847007922</v>
      </c>
      <c r="L56" s="228">
        <v>0.28799999999999998</v>
      </c>
      <c r="M56" s="229">
        <v>0.19799999999999998</v>
      </c>
      <c r="N56" s="230"/>
      <c r="O56" s="182"/>
      <c r="P56" s="226" t="s">
        <v>203</v>
      </c>
      <c r="Q56" s="227">
        <v>0.51496048421561291</v>
      </c>
      <c r="R56" s="227">
        <v>0.32253786717917915</v>
      </c>
      <c r="S56" s="257" t="e">
        <v>#REF!</v>
      </c>
      <c r="T56" s="258" t="e">
        <v>#REF!</v>
      </c>
      <c r="U56" s="230"/>
    </row>
    <row r="57" spans="1:21" ht="15.75" thickTop="1" x14ac:dyDescent="0.25">
      <c r="A57" s="182"/>
      <c r="B57" s="183"/>
      <c r="C57" s="198"/>
      <c r="D57" s="198"/>
      <c r="E57" s="198"/>
      <c r="F57" s="198"/>
      <c r="G57" s="198"/>
      <c r="H57" s="182"/>
      <c r="I57" s="183"/>
      <c r="J57" s="198"/>
      <c r="K57" s="198"/>
      <c r="L57" s="198"/>
      <c r="M57" s="198"/>
      <c r="N57" s="198"/>
      <c r="O57" s="182"/>
      <c r="P57" s="183"/>
      <c r="Q57" s="198"/>
      <c r="R57" s="198"/>
      <c r="S57" s="198"/>
      <c r="T57" s="198"/>
      <c r="U57" s="198"/>
    </row>
    <row r="58" spans="1:21" ht="15.75" thickBot="1" x14ac:dyDescent="0.3">
      <c r="A58" s="239"/>
      <c r="B58" s="240"/>
      <c r="C58" s="240"/>
      <c r="D58" s="240"/>
      <c r="E58" s="240"/>
      <c r="F58" s="240"/>
      <c r="G58" s="240"/>
      <c r="H58" s="239"/>
      <c r="I58" s="240"/>
      <c r="J58" s="240"/>
      <c r="K58" s="240"/>
      <c r="L58" s="240"/>
      <c r="M58" s="240"/>
      <c r="N58" s="240"/>
      <c r="O58" s="239"/>
      <c r="P58" s="240"/>
      <c r="Q58" s="240"/>
      <c r="R58" s="240"/>
      <c r="S58" s="240"/>
      <c r="T58" s="240"/>
      <c r="U58" s="240"/>
    </row>
    <row r="59" spans="1:21" ht="15.75" thickTop="1" x14ac:dyDescent="0.25"/>
  </sheetData>
  <mergeCells count="12">
    <mergeCell ref="AG15:AJ15"/>
    <mergeCell ref="AK15:AN15"/>
    <mergeCell ref="AG16:AH16"/>
    <mergeCell ref="AI16:AJ16"/>
    <mergeCell ref="AK16:AL16"/>
    <mergeCell ref="AM16:AN16"/>
    <mergeCell ref="AG3:AJ3"/>
    <mergeCell ref="AK3:AN3"/>
    <mergeCell ref="AG4:AH4"/>
    <mergeCell ref="AI4:AJ4"/>
    <mergeCell ref="AK4:AL4"/>
    <mergeCell ref="AM4:AN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</vt:lpstr>
      <vt:lpstr>Intro</vt:lpstr>
      <vt:lpstr>HSav_AF</vt:lpstr>
      <vt:lpstr>AVA</vt:lpstr>
      <vt:lpstr>HOU_Sav_PotCosts</vt:lpstr>
      <vt:lpstr>TIMES inputs DK</vt:lpstr>
      <vt:lpstr>TIMES inputs SE12</vt:lpstr>
      <vt:lpstr>TIMES inputs SE34</vt:lpstr>
      <vt:lpstr>Scaling factors for SE</vt:lpstr>
    </vt:vector>
  </TitlesOfParts>
  <Company>DTU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Petrovic</dc:creator>
  <cp:lastModifiedBy>Maurizio Gargiulo</cp:lastModifiedBy>
  <dcterms:created xsi:type="dcterms:W3CDTF">2013-09-16T07:45:27Z</dcterms:created>
  <dcterms:modified xsi:type="dcterms:W3CDTF">2017-09-14T10:13:05Z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389197945594787</vt:r8>
  </property>
</Properties>
</file>