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C7BB821D-3102-48CA-9B12-43503FD396A4}" xr6:coauthVersionLast="45" xr6:coauthVersionMax="45" xr10:uidLastSave="{00000000-0000-0000-0000-000000000000}"/>
  <bookViews>
    <workbookView xWindow="3456" yWindow="2412" windowWidth="20112" windowHeight="14868" activeTab="3" xr2:uid="{00000000-000D-0000-FFFF-FFFF00000000}"/>
  </bookViews>
  <sheets>
    <sheet name="LOG" sheetId="17" r:id="rId1"/>
    <sheet name="Intro" sheetId="30" r:id="rId2"/>
    <sheet name="BY_Demands" sheetId="6" r:id="rId3"/>
    <sheet name="Mm2_PROJ" sheetId="27" r:id="rId4"/>
    <sheet name="APP_PROJ" sheetId="33" r:id="rId5"/>
    <sheet name="Buildings_NETP" sheetId="31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2" hidden="1">BY_Demands!#REF!</definedName>
    <definedName name="dkkPerEUR">'[1]Centrale data'!$C$34</definedName>
    <definedName name="FID_1" localSheetId="0">[2]AGR_Fuels!$A$2</definedName>
    <definedName name="FID_1">[3]AGR_Fuels!$A$2</definedName>
    <definedName name="rSØK">'[1]Centrale data'!$C$32</definedName>
    <definedName name="x">[4]AGR_Fuels!$A$2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3" i="33" l="1"/>
  <c r="F99" i="33"/>
  <c r="F85" i="33"/>
  <c r="F71" i="33"/>
  <c r="F57" i="33"/>
  <c r="F43" i="33"/>
  <c r="F29" i="33"/>
  <c r="F15" i="33"/>
  <c r="G90" i="33"/>
  <c r="G118" i="33"/>
  <c r="G20" i="33"/>
  <c r="G76" i="33"/>
  <c r="G62" i="33"/>
  <c r="G34" i="33"/>
  <c r="G104" i="33"/>
  <c r="G48" i="33"/>
  <c r="G114" i="33"/>
  <c r="G100" i="33"/>
  <c r="G86" i="33"/>
  <c r="G72" i="33"/>
  <c r="G58" i="33"/>
  <c r="G44" i="33"/>
  <c r="G16" i="33"/>
  <c r="G30" i="33"/>
  <c r="F62" i="33"/>
  <c r="F76" i="33"/>
  <c r="F118" i="33"/>
  <c r="F48" i="33"/>
  <c r="F90" i="33"/>
  <c r="F34" i="33"/>
  <c r="F20" i="33"/>
  <c r="F104" i="33"/>
  <c r="F13" i="33"/>
  <c r="F111" i="33"/>
  <c r="F97" i="33"/>
  <c r="F83" i="33"/>
  <c r="F69" i="33"/>
  <c r="F55" i="33"/>
  <c r="F41" i="33"/>
  <c r="F27" i="33"/>
  <c r="G95" i="33"/>
  <c r="G67" i="33"/>
  <c r="G25" i="33"/>
  <c r="G81" i="33"/>
  <c r="G53" i="33"/>
  <c r="G11" i="33"/>
  <c r="G109" i="33"/>
  <c r="G39" i="33"/>
  <c r="F91" i="33"/>
  <c r="F77" i="33"/>
  <c r="F49" i="33"/>
  <c r="F21" i="33"/>
  <c r="F105" i="33"/>
  <c r="F63" i="33"/>
  <c r="F35" i="33"/>
  <c r="F7" i="33"/>
  <c r="F115" i="33"/>
  <c r="F101" i="33"/>
  <c r="F87" i="33"/>
  <c r="F73" i="33"/>
  <c r="F59" i="33"/>
  <c r="F45" i="33"/>
  <c r="F31" i="33"/>
  <c r="F17" i="33"/>
  <c r="F107" i="33"/>
  <c r="F79" i="33"/>
  <c r="F65" i="33"/>
  <c r="F51" i="33"/>
  <c r="F37" i="33"/>
  <c r="F9" i="33"/>
  <c r="F93" i="33"/>
  <c r="F23" i="33"/>
  <c r="G108" i="33"/>
  <c r="G94" i="33"/>
  <c r="G80" i="33"/>
  <c r="G66" i="33"/>
  <c r="G52" i="33"/>
  <c r="G38" i="33"/>
  <c r="G24" i="33"/>
  <c r="G10" i="33"/>
  <c r="F116" i="33"/>
  <c r="F102" i="33"/>
  <c r="F88" i="33"/>
  <c r="F74" i="33"/>
  <c r="F60" i="33"/>
  <c r="F46" i="33"/>
  <c r="F32" i="33"/>
  <c r="F18" i="33"/>
  <c r="F56" i="33"/>
  <c r="F28" i="33"/>
  <c r="F42" i="33"/>
  <c r="F14" i="33"/>
  <c r="F84" i="33"/>
  <c r="F112" i="33"/>
  <c r="F70" i="33"/>
  <c r="F98" i="33"/>
  <c r="F12" i="33"/>
  <c r="F110" i="33"/>
  <c r="F96" i="33"/>
  <c r="F82" i="33"/>
  <c r="F68" i="33"/>
  <c r="F54" i="33"/>
  <c r="F40" i="33"/>
  <c r="F26" i="33"/>
  <c r="F8" i="33"/>
  <c r="F106" i="33"/>
  <c r="F92" i="33"/>
  <c r="F78" i="33"/>
  <c r="F64" i="33"/>
  <c r="F50" i="33"/>
  <c r="F36" i="33"/>
  <c r="F22" i="33"/>
  <c r="G115" i="33"/>
  <c r="G101" i="33"/>
  <c r="G87" i="33"/>
  <c r="G73" i="33"/>
  <c r="G59" i="33"/>
  <c r="G31" i="33"/>
  <c r="G45" i="33"/>
  <c r="G17" i="33"/>
  <c r="G113" i="33"/>
  <c r="G71" i="33"/>
  <c r="G29" i="33"/>
  <c r="G99" i="33"/>
  <c r="G43" i="33"/>
  <c r="G85" i="33"/>
  <c r="G57" i="33"/>
  <c r="G15" i="33"/>
  <c r="G112" i="33"/>
  <c r="G98" i="33"/>
  <c r="G84" i="33"/>
  <c r="G70" i="33"/>
  <c r="G56" i="33"/>
  <c r="G42" i="33"/>
  <c r="G28" i="33"/>
  <c r="G14" i="33"/>
  <c r="G111" i="33"/>
  <c r="G97" i="33"/>
  <c r="G83" i="33"/>
  <c r="G69" i="33"/>
  <c r="G55" i="33"/>
  <c r="G41" i="33"/>
  <c r="G27" i="33"/>
  <c r="G13" i="33"/>
  <c r="G110" i="33"/>
  <c r="G96" i="33"/>
  <c r="G82" i="33"/>
  <c r="G68" i="33"/>
  <c r="G54" i="33"/>
  <c r="G40" i="33"/>
  <c r="G26" i="33"/>
  <c r="G12" i="33"/>
  <c r="G107" i="33"/>
  <c r="G93" i="33"/>
  <c r="G79" i="33"/>
  <c r="G65" i="33"/>
  <c r="G51" i="33"/>
  <c r="G37" i="33"/>
  <c r="G23" i="33"/>
  <c r="G9" i="33"/>
  <c r="F114" i="33"/>
  <c r="F100" i="33"/>
  <c r="F86" i="33"/>
  <c r="F72" i="33"/>
  <c r="F58" i="33"/>
  <c r="F44" i="33"/>
  <c r="F30" i="33"/>
  <c r="F16" i="33"/>
  <c r="F11" i="33"/>
  <c r="F109" i="33"/>
  <c r="F95" i="33"/>
  <c r="F81" i="33"/>
  <c r="F67" i="33"/>
  <c r="F39" i="33"/>
  <c r="F25" i="33"/>
  <c r="F53" i="33"/>
  <c r="G61" i="33"/>
  <c r="G33" i="33"/>
  <c r="G117" i="33"/>
  <c r="G89" i="33"/>
  <c r="G19" i="33"/>
  <c r="G75" i="33"/>
  <c r="G103" i="33"/>
  <c r="G47" i="33"/>
  <c r="G106" i="33"/>
  <c r="G92" i="33"/>
  <c r="G78" i="33"/>
  <c r="G64" i="33"/>
  <c r="G50" i="33"/>
  <c r="G36" i="33"/>
  <c r="G22" i="33"/>
  <c r="G8" i="33"/>
  <c r="F117" i="33"/>
  <c r="F103" i="33"/>
  <c r="F89" i="33"/>
  <c r="F75" i="33"/>
  <c r="F61" i="33"/>
  <c r="F47" i="33"/>
  <c r="F33" i="33"/>
  <c r="F19" i="33"/>
  <c r="F10" i="33"/>
  <c r="F108" i="33"/>
  <c r="F80" i="33"/>
  <c r="F66" i="33"/>
  <c r="F38" i="33"/>
  <c r="F24" i="33"/>
  <c r="F94" i="33"/>
  <c r="F52" i="33"/>
  <c r="G60" i="33"/>
  <c r="G74" i="33"/>
  <c r="G88" i="33"/>
  <c r="G102" i="33"/>
  <c r="G18" i="33"/>
  <c r="G116" i="33"/>
  <c r="G46" i="33"/>
  <c r="G32" i="33"/>
  <c r="G105" i="33"/>
  <c r="G91" i="33"/>
  <c r="G77" i="33"/>
  <c r="G63" i="33"/>
  <c r="G49" i="33"/>
  <c r="G35" i="33"/>
  <c r="G21" i="33"/>
  <c r="G7" i="33"/>
  <c r="G45" i="27"/>
  <c r="G44" i="27"/>
  <c r="G43" i="27"/>
  <c r="G42" i="27"/>
  <c r="G41" i="27"/>
  <c r="G40" i="27"/>
  <c r="F40" i="27"/>
  <c r="W72" i="27" l="1"/>
  <c r="V72" i="27"/>
  <c r="W71" i="27"/>
  <c r="V71" i="27"/>
  <c r="W70" i="27"/>
  <c r="V70" i="27"/>
  <c r="W69" i="27"/>
  <c r="V69" i="27"/>
  <c r="W68" i="27"/>
  <c r="V68" i="27"/>
  <c r="W67" i="27"/>
  <c r="V67" i="27"/>
  <c r="W66" i="27"/>
  <c r="V66" i="27"/>
  <c r="W65" i="27"/>
  <c r="V65" i="27"/>
  <c r="W64" i="27"/>
  <c r="V64" i="27"/>
  <c r="W63" i="27"/>
  <c r="V63" i="27"/>
  <c r="W62" i="27"/>
  <c r="V62" i="27"/>
  <c r="W61" i="27"/>
  <c r="V61" i="27"/>
  <c r="W60" i="27"/>
  <c r="V60" i="27"/>
  <c r="W59" i="27"/>
  <c r="V59" i="27"/>
  <c r="W58" i="27"/>
  <c r="V58" i="27"/>
  <c r="W57" i="27"/>
  <c r="V57" i="27"/>
  <c r="W56" i="27"/>
  <c r="V56" i="27"/>
  <c r="W55" i="27"/>
  <c r="V55" i="27"/>
  <c r="W54" i="27"/>
  <c r="V54" i="27"/>
  <c r="W53" i="27"/>
  <c r="V53" i="27"/>
  <c r="W52" i="27"/>
  <c r="V52" i="27"/>
  <c r="W51" i="27"/>
  <c r="V51" i="27"/>
  <c r="W50" i="27"/>
  <c r="V50" i="27"/>
  <c r="W49" i="27"/>
  <c r="V49" i="27"/>
  <c r="W48" i="27"/>
  <c r="V48" i="27"/>
  <c r="W47" i="27"/>
  <c r="V47" i="27"/>
  <c r="W46" i="27"/>
  <c r="V46" i="27"/>
  <c r="W45" i="27"/>
  <c r="V45" i="27"/>
  <c r="W44" i="27"/>
  <c r="V44" i="27"/>
  <c r="W43" i="27"/>
  <c r="V43" i="27"/>
  <c r="W42" i="27"/>
  <c r="V42" i="27"/>
  <c r="W41" i="27"/>
  <c r="V41" i="27"/>
  <c r="W40" i="27"/>
  <c r="V40" i="27"/>
  <c r="W39" i="27"/>
  <c r="V39" i="27"/>
  <c r="W38" i="27"/>
  <c r="V38" i="27"/>
  <c r="W37" i="27"/>
  <c r="V37" i="27"/>
  <c r="W36" i="27"/>
  <c r="V36" i="27"/>
  <c r="W35" i="27"/>
  <c r="V35" i="27"/>
  <c r="W34" i="27"/>
  <c r="V34" i="27"/>
  <c r="W33" i="27"/>
  <c r="V33" i="27"/>
  <c r="W32" i="27"/>
  <c r="V32" i="27"/>
  <c r="W31" i="27"/>
  <c r="V31" i="27"/>
  <c r="W30" i="27"/>
  <c r="V30" i="27"/>
  <c r="W29" i="27"/>
  <c r="V29" i="27"/>
  <c r="W28" i="27"/>
  <c r="V28" i="27"/>
  <c r="W27" i="27"/>
  <c r="V27" i="27"/>
  <c r="W26" i="27"/>
  <c r="V26" i="27"/>
  <c r="W25" i="27"/>
  <c r="V25" i="27"/>
  <c r="W24" i="27"/>
  <c r="V24" i="27"/>
  <c r="W23" i="27"/>
  <c r="V23" i="27"/>
  <c r="W22" i="27"/>
  <c r="V22" i="27"/>
  <c r="W21" i="27"/>
  <c r="V21" i="27"/>
  <c r="W20" i="27"/>
  <c r="V20" i="27"/>
  <c r="W19" i="27"/>
  <c r="V19" i="27"/>
  <c r="F57" i="27"/>
  <c r="G57" i="27"/>
  <c r="F53" i="27"/>
  <c r="G53" i="27"/>
  <c r="F54" i="27"/>
  <c r="G54" i="27"/>
  <c r="F55" i="27"/>
  <c r="G55" i="27"/>
  <c r="F56" i="27"/>
  <c r="G56" i="27"/>
  <c r="G52" i="27"/>
  <c r="F52" i="27"/>
  <c r="F47" i="27"/>
  <c r="G47" i="27"/>
  <c r="F48" i="27"/>
  <c r="G48" i="27"/>
  <c r="F49" i="27"/>
  <c r="G49" i="27"/>
  <c r="F50" i="27"/>
  <c r="G50" i="27"/>
  <c r="F51" i="27"/>
  <c r="G51" i="27"/>
  <c r="G46" i="27"/>
  <c r="F46" i="27"/>
  <c r="F41" i="27"/>
  <c r="F42" i="27"/>
  <c r="F43" i="27"/>
  <c r="F44" i="27"/>
  <c r="F45" i="27"/>
  <c r="F35" i="27"/>
  <c r="G35" i="27"/>
  <c r="F36" i="27"/>
  <c r="G36" i="27"/>
  <c r="F37" i="27"/>
  <c r="G37" i="27"/>
  <c r="F38" i="27"/>
  <c r="G38" i="27"/>
  <c r="F39" i="27"/>
  <c r="G39" i="27"/>
  <c r="G34" i="27"/>
  <c r="F34" i="27"/>
  <c r="F29" i="27"/>
  <c r="G29" i="27"/>
  <c r="F30" i="27"/>
  <c r="G30" i="27"/>
  <c r="F31" i="27"/>
  <c r="G31" i="27"/>
  <c r="F32" i="27"/>
  <c r="G32" i="27"/>
  <c r="F33" i="27"/>
  <c r="G33" i="27"/>
  <c r="G28" i="27"/>
  <c r="F28" i="27"/>
  <c r="F23" i="27"/>
  <c r="G23" i="27"/>
  <c r="F24" i="27"/>
  <c r="G24" i="27"/>
  <c r="F25" i="27"/>
  <c r="G25" i="27"/>
  <c r="F26" i="27"/>
  <c r="G26" i="27"/>
  <c r="F27" i="27"/>
  <c r="G27" i="27"/>
  <c r="G22" i="27"/>
  <c r="F22" i="27"/>
  <c r="F17" i="27"/>
  <c r="G17" i="27"/>
  <c r="F18" i="27"/>
  <c r="G18" i="27"/>
  <c r="F19" i="27"/>
  <c r="G19" i="27"/>
  <c r="F20" i="27"/>
  <c r="G20" i="27"/>
  <c r="F21" i="27"/>
  <c r="G21" i="27"/>
  <c r="G16" i="27"/>
  <c r="F16" i="27"/>
  <c r="F11" i="27"/>
  <c r="G11" i="27"/>
  <c r="F12" i="27"/>
  <c r="G12" i="27"/>
  <c r="F13" i="27"/>
  <c r="G13" i="27"/>
  <c r="F14" i="27"/>
  <c r="G14" i="27"/>
  <c r="F15" i="27"/>
  <c r="G15" i="27"/>
  <c r="G10" i="27"/>
  <c r="F10" i="27"/>
  <c r="F5" i="27"/>
  <c r="G5" i="27"/>
  <c r="F6" i="27"/>
  <c r="G6" i="27"/>
  <c r="F7" i="27"/>
  <c r="G7" i="27"/>
  <c r="F8" i="27"/>
  <c r="G8" i="27"/>
  <c r="F9" i="27"/>
  <c r="G9" i="27"/>
  <c r="G4" i="27"/>
  <c r="F4" i="27"/>
  <c r="AA15" i="27"/>
  <c r="S15" i="27"/>
  <c r="T15" i="27"/>
  <c r="U15" i="27"/>
  <c r="V15" i="27"/>
  <c r="W15" i="27"/>
  <c r="X15" i="27"/>
  <c r="Y15" i="27"/>
  <c r="Z15" i="27"/>
  <c r="R15" i="27"/>
  <c r="Y19" i="27" l="1"/>
  <c r="AA10" i="27"/>
  <c r="Z10" i="27"/>
  <c r="Y10" i="27"/>
  <c r="X10" i="27"/>
  <c r="W10" i="27"/>
  <c r="V10" i="27"/>
  <c r="U10" i="27"/>
  <c r="T10" i="27"/>
  <c r="S10" i="27"/>
  <c r="R10" i="27"/>
  <c r="BM316" i="31"/>
  <c r="BM259" i="31" s="1"/>
  <c r="BL316" i="31"/>
  <c r="BK316" i="31"/>
  <c r="BJ316" i="31"/>
  <c r="BJ259" i="31" s="1"/>
  <c r="BI316" i="31"/>
  <c r="BI259" i="31" s="1"/>
  <c r="BH316" i="31"/>
  <c r="BH259" i="31" s="1"/>
  <c r="BG316" i="31"/>
  <c r="BF316" i="31"/>
  <c r="BF259" i="31" s="1"/>
  <c r="BE316" i="31"/>
  <c r="BE259" i="31" s="1"/>
  <c r="BD316" i="31"/>
  <c r="BC316" i="31"/>
  <c r="BB316" i="31"/>
  <c r="BB259" i="31" s="1"/>
  <c r="AZ316" i="31"/>
  <c r="AZ259" i="31" s="1"/>
  <c r="AY316" i="31"/>
  <c r="AY259" i="31" s="1"/>
  <c r="AX316" i="31"/>
  <c r="AX259" i="31" s="1"/>
  <c r="AW316" i="31"/>
  <c r="AW259" i="31" s="1"/>
  <c r="AV316" i="31"/>
  <c r="AV259" i="31" s="1"/>
  <c r="AU316" i="31"/>
  <c r="AU259" i="31" s="1"/>
  <c r="AT316" i="31"/>
  <c r="AS316" i="31"/>
  <c r="AS259" i="31" s="1"/>
  <c r="AR316" i="31"/>
  <c r="AR259" i="31" s="1"/>
  <c r="AQ316" i="31"/>
  <c r="AP316" i="31"/>
  <c r="AO316" i="31"/>
  <c r="AO259" i="31" s="1"/>
  <c r="AM316" i="31"/>
  <c r="AM259" i="31" s="1"/>
  <c r="AL316" i="31"/>
  <c r="AK316" i="31"/>
  <c r="AJ316" i="31"/>
  <c r="AJ259" i="31" s="1"/>
  <c r="AI316" i="31"/>
  <c r="AI259" i="31" s="1"/>
  <c r="AH316" i="31"/>
  <c r="AG316" i="31"/>
  <c r="AF316" i="31"/>
  <c r="AF259" i="31" s="1"/>
  <c r="AE316" i="31"/>
  <c r="AE259" i="31" s="1"/>
  <c r="AD316" i="31"/>
  <c r="AD259" i="31" s="1"/>
  <c r="AC316" i="31"/>
  <c r="AB316" i="31"/>
  <c r="AB259" i="31" s="1"/>
  <c r="AA316" i="31"/>
  <c r="AA259" i="31" s="1"/>
  <c r="Z316" i="31"/>
  <c r="Z259" i="31" s="1"/>
  <c r="Y316" i="31"/>
  <c r="Y259" i="31" s="1"/>
  <c r="X316" i="31"/>
  <c r="X259" i="31" s="1"/>
  <c r="W316" i="31"/>
  <c r="W259" i="31" s="1"/>
  <c r="V316" i="31"/>
  <c r="V259" i="31" s="1"/>
  <c r="U316" i="31"/>
  <c r="U259" i="31" s="1"/>
  <c r="T316" i="31"/>
  <c r="T259" i="31" s="1"/>
  <c r="S316" i="31"/>
  <c r="S259" i="31" s="1"/>
  <c r="R316" i="31"/>
  <c r="R259" i="31" s="1"/>
  <c r="Q316" i="31"/>
  <c r="P316" i="31"/>
  <c r="P259" i="31" s="1"/>
  <c r="O316" i="31"/>
  <c r="O259" i="31" s="1"/>
  <c r="N316" i="31"/>
  <c r="M316" i="31"/>
  <c r="L316" i="31"/>
  <c r="L259" i="31" s="1"/>
  <c r="K316" i="31"/>
  <c r="K259" i="31" s="1"/>
  <c r="J316" i="31"/>
  <c r="I316" i="31"/>
  <c r="H316" i="31"/>
  <c r="H259" i="31" s="1"/>
  <c r="G316" i="31"/>
  <c r="F316" i="31"/>
  <c r="E316" i="31"/>
  <c r="D316" i="31"/>
  <c r="D259" i="31" s="1"/>
  <c r="C316" i="31"/>
  <c r="B316" i="31"/>
  <c r="B259" i="31" s="1"/>
  <c r="BM312" i="31"/>
  <c r="BL312" i="31"/>
  <c r="BK312" i="31"/>
  <c r="BJ312" i="31"/>
  <c r="BI312" i="31"/>
  <c r="BH312" i="31"/>
  <c r="BG312" i="31"/>
  <c r="BF312" i="31"/>
  <c r="BE312" i="31"/>
  <c r="BD312" i="31"/>
  <c r="BC312" i="31"/>
  <c r="BB312" i="31"/>
  <c r="AZ312" i="31"/>
  <c r="AY312" i="31"/>
  <c r="AX312" i="31"/>
  <c r="AW312" i="31"/>
  <c r="AV312" i="31"/>
  <c r="AU312" i="31"/>
  <c r="AT312" i="31"/>
  <c r="AS312" i="31"/>
  <c r="AR312" i="31"/>
  <c r="AQ312" i="31"/>
  <c r="AP312" i="31"/>
  <c r="AO312" i="31"/>
  <c r="AM312" i="31"/>
  <c r="AL312" i="31"/>
  <c r="AK312" i="31"/>
  <c r="AJ312" i="31"/>
  <c r="AI312" i="31"/>
  <c r="AH312" i="31"/>
  <c r="AG312" i="31"/>
  <c r="AF312" i="31"/>
  <c r="AE312" i="31"/>
  <c r="AD312" i="31"/>
  <c r="AC312" i="31"/>
  <c r="AB312" i="31"/>
  <c r="AA312" i="31"/>
  <c r="Z312" i="31"/>
  <c r="Y312" i="31"/>
  <c r="X312" i="31"/>
  <c r="W312" i="31"/>
  <c r="V312" i="31"/>
  <c r="U312" i="31"/>
  <c r="T312" i="31"/>
  <c r="S312" i="31"/>
  <c r="R312" i="31"/>
  <c r="Q312" i="31"/>
  <c r="P312" i="31"/>
  <c r="O312" i="31"/>
  <c r="N312" i="31"/>
  <c r="M312" i="31"/>
  <c r="L312" i="31"/>
  <c r="K312" i="31"/>
  <c r="J312" i="31"/>
  <c r="I312" i="31"/>
  <c r="H312" i="31"/>
  <c r="G312" i="31"/>
  <c r="F312" i="31"/>
  <c r="E312" i="31"/>
  <c r="D312" i="31"/>
  <c r="C312" i="31"/>
  <c r="B312" i="31"/>
  <c r="BM308" i="31"/>
  <c r="BL308" i="31"/>
  <c r="BK308" i="31"/>
  <c r="BJ308" i="31"/>
  <c r="BI308" i="31"/>
  <c r="BH308" i="31"/>
  <c r="BG308" i="31"/>
  <c r="BF308" i="31"/>
  <c r="BE308" i="31"/>
  <c r="BD308" i="31"/>
  <c r="BC308" i="31"/>
  <c r="BB308" i="31"/>
  <c r="AZ308" i="31"/>
  <c r="AY308" i="31"/>
  <c r="AX308" i="31"/>
  <c r="AW308" i="31"/>
  <c r="AV308" i="31"/>
  <c r="AU308" i="31"/>
  <c r="AT308" i="31"/>
  <c r="AS308" i="31"/>
  <c r="AR308" i="31"/>
  <c r="AQ308" i="31"/>
  <c r="AP308" i="31"/>
  <c r="AP295" i="31" s="1"/>
  <c r="AO308" i="31"/>
  <c r="AO295" i="31" s="1"/>
  <c r="AM308" i="31"/>
  <c r="AL308" i="31"/>
  <c r="AK308" i="31"/>
  <c r="AJ308" i="31"/>
  <c r="AI308" i="31"/>
  <c r="AH308" i="31"/>
  <c r="AG308" i="31"/>
  <c r="AF308" i="31"/>
  <c r="AE308" i="31"/>
  <c r="AD308" i="31"/>
  <c r="AC308" i="31"/>
  <c r="AB308" i="31"/>
  <c r="AA308" i="31"/>
  <c r="Z308" i="31"/>
  <c r="Y308" i="31"/>
  <c r="X308" i="31"/>
  <c r="W308" i="31"/>
  <c r="V308" i="31"/>
  <c r="U308" i="31"/>
  <c r="T308" i="31"/>
  <c r="S308" i="31"/>
  <c r="R308" i="31"/>
  <c r="Q308" i="31"/>
  <c r="P308" i="31"/>
  <c r="O308" i="31"/>
  <c r="N308" i="31"/>
  <c r="M308" i="31"/>
  <c r="L308" i="31"/>
  <c r="K308" i="31"/>
  <c r="J308" i="31"/>
  <c r="I308" i="31"/>
  <c r="H308" i="31"/>
  <c r="G308" i="31"/>
  <c r="F308" i="31"/>
  <c r="E308" i="31"/>
  <c r="D308" i="31"/>
  <c r="C308" i="31"/>
  <c r="B308" i="31"/>
  <c r="BM304" i="31"/>
  <c r="BL304" i="31"/>
  <c r="BK304" i="31"/>
  <c r="BJ304" i="31"/>
  <c r="BI304" i="31"/>
  <c r="BH304" i="31"/>
  <c r="BG304" i="31"/>
  <c r="BF304" i="31"/>
  <c r="BE304" i="31"/>
  <c r="BD304" i="31"/>
  <c r="BC304" i="31"/>
  <c r="BB304" i="31"/>
  <c r="AZ304" i="31"/>
  <c r="AY304" i="31"/>
  <c r="AX304" i="31"/>
  <c r="AW304" i="31"/>
  <c r="AV304" i="31"/>
  <c r="AU304" i="31"/>
  <c r="AT304" i="31"/>
  <c r="AS304" i="31"/>
  <c r="AR304" i="31"/>
  <c r="AQ304" i="31"/>
  <c r="AP304" i="31"/>
  <c r="AO304" i="31"/>
  <c r="AM304" i="31"/>
  <c r="AL304" i="31"/>
  <c r="AK304" i="31"/>
  <c r="AJ304" i="31"/>
  <c r="AI304" i="31"/>
  <c r="AH304" i="31"/>
  <c r="AG304" i="31"/>
  <c r="AF304" i="31"/>
  <c r="AE304" i="31"/>
  <c r="AD304" i="31"/>
  <c r="AC304" i="31"/>
  <c r="AB304" i="31"/>
  <c r="AA304" i="31"/>
  <c r="Z304" i="31"/>
  <c r="Y304" i="31"/>
  <c r="X304" i="31"/>
  <c r="W304" i="31"/>
  <c r="V304" i="31"/>
  <c r="U304" i="31"/>
  <c r="T304" i="31"/>
  <c r="S304" i="31"/>
  <c r="R304" i="31"/>
  <c r="Q304" i="31"/>
  <c r="P304" i="31"/>
  <c r="O304" i="31"/>
  <c r="N304" i="31"/>
  <c r="M304" i="31"/>
  <c r="L304" i="31"/>
  <c r="K304" i="31"/>
  <c r="J304" i="31"/>
  <c r="I304" i="31"/>
  <c r="H304" i="31"/>
  <c r="G304" i="31"/>
  <c r="F304" i="31"/>
  <c r="E304" i="31"/>
  <c r="D304" i="31"/>
  <c r="C304" i="31"/>
  <c r="B304" i="31"/>
  <c r="BM300" i="31"/>
  <c r="BL300" i="31"/>
  <c r="BK300" i="31"/>
  <c r="BJ300" i="31"/>
  <c r="BI300" i="31"/>
  <c r="BH300" i="31"/>
  <c r="BG300" i="31"/>
  <c r="BF300" i="31"/>
  <c r="BF295" i="31" s="1"/>
  <c r="BE300" i="31"/>
  <c r="BE295" i="31" s="1"/>
  <c r="BD300" i="31"/>
  <c r="BD295" i="31" s="1"/>
  <c r="BC300" i="31"/>
  <c r="BB300" i="31"/>
  <c r="BB295" i="31" s="1"/>
  <c r="AZ300" i="31"/>
  <c r="AZ295" i="31" s="1"/>
  <c r="AY300" i="31"/>
  <c r="AY295" i="31" s="1"/>
  <c r="AX300" i="31"/>
  <c r="AW300" i="31"/>
  <c r="AV300" i="31"/>
  <c r="AU300" i="31"/>
  <c r="AT300" i="31"/>
  <c r="AT295" i="31" s="1"/>
  <c r="AS300" i="31"/>
  <c r="AR300" i="31"/>
  <c r="AQ300" i="31"/>
  <c r="AP300" i="31"/>
  <c r="AO300" i="31"/>
  <c r="AM300" i="31"/>
  <c r="AL300" i="31"/>
  <c r="AK300" i="31"/>
  <c r="AJ300" i="31"/>
  <c r="AI300" i="31"/>
  <c r="AH300" i="31"/>
  <c r="AG300" i="31"/>
  <c r="AF300" i="31"/>
  <c r="AE300" i="31"/>
  <c r="AD300" i="31"/>
  <c r="AC300" i="31"/>
  <c r="AB300" i="31"/>
  <c r="AB295" i="31" s="1"/>
  <c r="AA300" i="31"/>
  <c r="AA295" i="31" s="1"/>
  <c r="Z300" i="31"/>
  <c r="Z295" i="31" s="1"/>
  <c r="Y300" i="31"/>
  <c r="Y295" i="31" s="1"/>
  <c r="X300" i="31"/>
  <c r="X295" i="31" s="1"/>
  <c r="W300" i="31"/>
  <c r="V300" i="31"/>
  <c r="V295" i="31" s="1"/>
  <c r="U300" i="31"/>
  <c r="T300" i="31"/>
  <c r="S300" i="31"/>
  <c r="R300" i="31"/>
  <c r="Q300" i="31"/>
  <c r="Q295" i="31" s="1"/>
  <c r="P300" i="31"/>
  <c r="O300" i="31"/>
  <c r="N300" i="31"/>
  <c r="M300" i="31"/>
  <c r="L300" i="31"/>
  <c r="K300" i="31"/>
  <c r="J300" i="31"/>
  <c r="I300" i="31"/>
  <c r="H300" i="31"/>
  <c r="G300" i="31"/>
  <c r="F300" i="31"/>
  <c r="E300" i="31"/>
  <c r="D300" i="31"/>
  <c r="C300" i="31"/>
  <c r="B300" i="31"/>
  <c r="M295" i="31"/>
  <c r="L295" i="31"/>
  <c r="BM286" i="31"/>
  <c r="BM253" i="31" s="1"/>
  <c r="BL286" i="31"/>
  <c r="BL253" i="31" s="1"/>
  <c r="BK286" i="31"/>
  <c r="BK253" i="31" s="1"/>
  <c r="BJ286" i="31"/>
  <c r="BJ253" i="31" s="1"/>
  <c r="BI286" i="31"/>
  <c r="BI253" i="31" s="1"/>
  <c r="BH286" i="31"/>
  <c r="BH253" i="31" s="1"/>
  <c r="BG286" i="31"/>
  <c r="BG253" i="31" s="1"/>
  <c r="BF286" i="31"/>
  <c r="BF253" i="31" s="1"/>
  <c r="BE286" i="31"/>
  <c r="BE253" i="31" s="1"/>
  <c r="BD286" i="31"/>
  <c r="BD253" i="31" s="1"/>
  <c r="BC286" i="31"/>
  <c r="BB286" i="31"/>
  <c r="BB253" i="31" s="1"/>
  <c r="AZ286" i="31"/>
  <c r="AZ253" i="31" s="1"/>
  <c r="AY286" i="31"/>
  <c r="AY253" i="31" s="1"/>
  <c r="AX286" i="31"/>
  <c r="AW286" i="31"/>
  <c r="AV286" i="31"/>
  <c r="AV253" i="31" s="1"/>
  <c r="AU286" i="31"/>
  <c r="AU253" i="31" s="1"/>
  <c r="AT286" i="31"/>
  <c r="AT253" i="31" s="1"/>
  <c r="AS286" i="31"/>
  <c r="AS253" i="31" s="1"/>
  <c r="AR286" i="31"/>
  <c r="AQ286" i="31"/>
  <c r="AP286" i="31"/>
  <c r="AO286" i="31"/>
  <c r="AO253" i="31" s="1"/>
  <c r="AM286" i="31"/>
  <c r="AM253" i="31" s="1"/>
  <c r="AL286" i="31"/>
  <c r="AL253" i="31" s="1"/>
  <c r="AK286" i="31"/>
  <c r="AK253" i="31" s="1"/>
  <c r="AJ286" i="31"/>
  <c r="AJ253" i="31" s="1"/>
  <c r="AI286" i="31"/>
  <c r="AI253" i="31" s="1"/>
  <c r="AH286" i="31"/>
  <c r="AH253" i="31" s="1"/>
  <c r="AG286" i="31"/>
  <c r="AG253" i="31" s="1"/>
  <c r="AF286" i="31"/>
  <c r="AF253" i="31" s="1"/>
  <c r="AE286" i="31"/>
  <c r="AE253" i="31" s="1"/>
  <c r="AD286" i="31"/>
  <c r="AD253" i="31" s="1"/>
  <c r="AC286" i="31"/>
  <c r="AC253" i="31" s="1"/>
  <c r="AB286" i="31"/>
  <c r="AB253" i="31" s="1"/>
  <c r="AA286" i="31"/>
  <c r="AA253" i="31" s="1"/>
  <c r="Z286" i="31"/>
  <c r="Z253" i="31" s="1"/>
  <c r="Y286" i="31"/>
  <c r="X286" i="31"/>
  <c r="X253" i="31" s="1"/>
  <c r="W286" i="31"/>
  <c r="V286" i="31"/>
  <c r="V253" i="31" s="1"/>
  <c r="U286" i="31"/>
  <c r="T286" i="31"/>
  <c r="T253" i="31" s="1"/>
  <c r="S286" i="31"/>
  <c r="S253" i="31" s="1"/>
  <c r="R286" i="31"/>
  <c r="R253" i="31" s="1"/>
  <c r="Q286" i="31"/>
  <c r="Q253" i="31" s="1"/>
  <c r="P286" i="31"/>
  <c r="O286" i="31"/>
  <c r="N286" i="31"/>
  <c r="N253" i="31" s="1"/>
  <c r="M286" i="31"/>
  <c r="M253" i="31" s="1"/>
  <c r="L286" i="31"/>
  <c r="K286" i="31"/>
  <c r="J286" i="31"/>
  <c r="J253" i="31" s="1"/>
  <c r="I286" i="31"/>
  <c r="I253" i="31" s="1"/>
  <c r="H286" i="31"/>
  <c r="H253" i="31" s="1"/>
  <c r="G286" i="31"/>
  <c r="G253" i="31" s="1"/>
  <c r="F286" i="31"/>
  <c r="F253" i="31" s="1"/>
  <c r="E286" i="31"/>
  <c r="E253" i="31" s="1"/>
  <c r="D286" i="31"/>
  <c r="D253" i="31" s="1"/>
  <c r="C286" i="31"/>
  <c r="C253" i="31" s="1"/>
  <c r="B286" i="31"/>
  <c r="B253" i="31" s="1"/>
  <c r="BM282" i="31"/>
  <c r="BM250" i="31" s="1"/>
  <c r="BL282" i="31"/>
  <c r="BK282" i="31"/>
  <c r="BJ282" i="31"/>
  <c r="BI282" i="31"/>
  <c r="BH282" i="31"/>
  <c r="BG282" i="31"/>
  <c r="BF282" i="31"/>
  <c r="BE282" i="31"/>
  <c r="BD282" i="31"/>
  <c r="BC282" i="31"/>
  <c r="BB282" i="31"/>
  <c r="AZ282" i="31"/>
  <c r="AZ250" i="31" s="1"/>
  <c r="AY282" i="31"/>
  <c r="AX282" i="31"/>
  <c r="AW282" i="31"/>
  <c r="AW250" i="31" s="1"/>
  <c r="AV282" i="31"/>
  <c r="AV250" i="31" s="1"/>
  <c r="AU282" i="31"/>
  <c r="AT282" i="31"/>
  <c r="AS282" i="31"/>
  <c r="AS250" i="31" s="1"/>
  <c r="AR282" i="31"/>
  <c r="AR250" i="31" s="1"/>
  <c r="AQ282" i="31"/>
  <c r="AP282" i="31"/>
  <c r="AO282" i="31"/>
  <c r="AO250" i="31" s="1"/>
  <c r="AM282" i="31"/>
  <c r="AM250" i="31" s="1"/>
  <c r="AL282" i="31"/>
  <c r="AK282" i="31"/>
  <c r="AK250" i="31" s="1"/>
  <c r="AJ282" i="31"/>
  <c r="AI282" i="31"/>
  <c r="AI250" i="31" s="1"/>
  <c r="AH282" i="31"/>
  <c r="AG282" i="31"/>
  <c r="AG250" i="31" s="1"/>
  <c r="AF282" i="31"/>
  <c r="AE282" i="31"/>
  <c r="AD282" i="31"/>
  <c r="AC282" i="31"/>
  <c r="AB282" i="31"/>
  <c r="AA282" i="31"/>
  <c r="Z282" i="31"/>
  <c r="Y282" i="31"/>
  <c r="X282" i="31"/>
  <c r="W282" i="31"/>
  <c r="W250" i="31" s="1"/>
  <c r="V282" i="31"/>
  <c r="U282" i="31"/>
  <c r="T282" i="31"/>
  <c r="T250" i="31" s="1"/>
  <c r="S282" i="31"/>
  <c r="S250" i="31" s="1"/>
  <c r="R282" i="31"/>
  <c r="Q282" i="31"/>
  <c r="P282" i="31"/>
  <c r="P250" i="31" s="1"/>
  <c r="O282" i="31"/>
  <c r="O250" i="31" s="1"/>
  <c r="N282" i="31"/>
  <c r="M282" i="31"/>
  <c r="L282" i="31"/>
  <c r="L250" i="31" s="1"/>
  <c r="K282" i="31"/>
  <c r="K250" i="31" s="1"/>
  <c r="J282" i="31"/>
  <c r="I282" i="31"/>
  <c r="H282" i="31"/>
  <c r="G282" i="31"/>
  <c r="G250" i="31" s="1"/>
  <c r="F282" i="31"/>
  <c r="E282" i="31"/>
  <c r="E250" i="31" s="1"/>
  <c r="D282" i="31"/>
  <c r="C282" i="31"/>
  <c r="B282" i="31"/>
  <c r="BM278" i="31"/>
  <c r="BL278" i="31"/>
  <c r="BK278" i="31"/>
  <c r="BJ278" i="31"/>
  <c r="BI278" i="31"/>
  <c r="BH278" i="31"/>
  <c r="BG278" i="31"/>
  <c r="BG247" i="31" s="1"/>
  <c r="BF278" i="31"/>
  <c r="BE278" i="31"/>
  <c r="BD278" i="31"/>
  <c r="BC278" i="31"/>
  <c r="BC247" i="31" s="1"/>
  <c r="BB278" i="31"/>
  <c r="AZ278" i="31"/>
  <c r="AY278" i="31"/>
  <c r="AY247" i="31" s="1"/>
  <c r="AX278" i="31"/>
  <c r="AX247" i="31" s="1"/>
  <c r="AW278" i="31"/>
  <c r="AV278" i="31"/>
  <c r="AV247" i="31" s="1"/>
  <c r="AU278" i="31"/>
  <c r="AU247" i="31" s="1"/>
  <c r="AT278" i="31"/>
  <c r="AT247" i="31" s="1"/>
  <c r="AS278" i="31"/>
  <c r="AR278" i="31"/>
  <c r="AQ278" i="31"/>
  <c r="AP278" i="31"/>
  <c r="AP247" i="31" s="1"/>
  <c r="AO278" i="31"/>
  <c r="AM278" i="31"/>
  <c r="AL278" i="31"/>
  <c r="AK278" i="31"/>
  <c r="AJ278" i="31"/>
  <c r="AI278" i="31"/>
  <c r="AH278" i="31"/>
  <c r="AG278" i="31"/>
  <c r="AF278" i="31"/>
  <c r="AE278" i="31"/>
  <c r="AD278" i="31"/>
  <c r="AC278" i="31"/>
  <c r="AC247" i="31" s="1"/>
  <c r="AB278" i="31"/>
  <c r="AA278" i="31"/>
  <c r="Z278" i="31"/>
  <c r="Y278" i="31"/>
  <c r="X278" i="31"/>
  <c r="W278" i="31"/>
  <c r="V278" i="31"/>
  <c r="V247" i="31" s="1"/>
  <c r="U278" i="31"/>
  <c r="T278" i="31"/>
  <c r="S278" i="31"/>
  <c r="S247" i="31" s="1"/>
  <c r="R278" i="31"/>
  <c r="R247" i="31" s="1"/>
  <c r="Q278" i="31"/>
  <c r="Q247" i="31" s="1"/>
  <c r="P278" i="31"/>
  <c r="O278" i="31"/>
  <c r="O247" i="31" s="1"/>
  <c r="N278" i="31"/>
  <c r="M278" i="31"/>
  <c r="M247" i="31" s="1"/>
  <c r="L278" i="31"/>
  <c r="K278" i="31"/>
  <c r="J278" i="31"/>
  <c r="I278" i="31"/>
  <c r="H278" i="31"/>
  <c r="G278" i="31"/>
  <c r="F278" i="31"/>
  <c r="E278" i="31"/>
  <c r="D278" i="31"/>
  <c r="C278" i="31"/>
  <c r="B278" i="31"/>
  <c r="BM274" i="31"/>
  <c r="BM244" i="31" s="1"/>
  <c r="BL274" i="31"/>
  <c r="BK274" i="31"/>
  <c r="BJ274" i="31"/>
  <c r="BI274" i="31"/>
  <c r="BH274" i="31"/>
  <c r="BG274" i="31"/>
  <c r="BF274" i="31"/>
  <c r="BE274" i="31"/>
  <c r="BE244" i="31" s="1"/>
  <c r="BD274" i="31"/>
  <c r="BC274" i="31"/>
  <c r="BB274" i="31"/>
  <c r="AZ274" i="31"/>
  <c r="AZ244" i="31" s="1"/>
  <c r="AY274" i="31"/>
  <c r="AX274" i="31"/>
  <c r="AX244" i="31" s="1"/>
  <c r="AW274" i="31"/>
  <c r="AV274" i="31"/>
  <c r="AV244" i="31" s="1"/>
  <c r="AU274" i="31"/>
  <c r="AT274" i="31"/>
  <c r="AT244" i="31" s="1"/>
  <c r="AS274" i="31"/>
  <c r="AR274" i="31"/>
  <c r="AQ274" i="31"/>
  <c r="AP274" i="31"/>
  <c r="AO274" i="31"/>
  <c r="AM274" i="31"/>
  <c r="AL274" i="31"/>
  <c r="AK274" i="31"/>
  <c r="AJ274" i="31"/>
  <c r="AI274" i="31"/>
  <c r="AI244" i="31" s="1"/>
  <c r="AH274" i="31"/>
  <c r="AG274" i="31"/>
  <c r="AF274" i="31"/>
  <c r="AE274" i="31"/>
  <c r="AD274" i="31"/>
  <c r="AC274" i="31"/>
  <c r="AB274" i="31"/>
  <c r="AB244" i="31" s="1"/>
  <c r="AA274" i="31"/>
  <c r="AA244" i="31" s="1"/>
  <c r="Z274" i="31"/>
  <c r="Y274" i="31"/>
  <c r="X274" i="31"/>
  <c r="W274" i="31"/>
  <c r="W244" i="31" s="1"/>
  <c r="V274" i="31"/>
  <c r="U274" i="31"/>
  <c r="T274" i="31"/>
  <c r="S274" i="31"/>
  <c r="S244" i="31" s="1"/>
  <c r="R274" i="31"/>
  <c r="Q274" i="31"/>
  <c r="P274" i="31"/>
  <c r="O274" i="31"/>
  <c r="N274" i="31"/>
  <c r="M274" i="31"/>
  <c r="L274" i="31"/>
  <c r="K274" i="31"/>
  <c r="J274" i="31"/>
  <c r="I274" i="31"/>
  <c r="H274" i="31"/>
  <c r="G274" i="31"/>
  <c r="G244" i="31" s="1"/>
  <c r="F274" i="31"/>
  <c r="E274" i="31"/>
  <c r="D274" i="31"/>
  <c r="C274" i="31"/>
  <c r="B274" i="31"/>
  <c r="BM270" i="31"/>
  <c r="BL270" i="31"/>
  <c r="BL241" i="31" s="1"/>
  <c r="BK270" i="31"/>
  <c r="BK241" i="31" s="1"/>
  <c r="BJ270" i="31"/>
  <c r="BJ241" i="31" s="1"/>
  <c r="BI270" i="31"/>
  <c r="BH270" i="31"/>
  <c r="BH241" i="31" s="1"/>
  <c r="BG270" i="31"/>
  <c r="BG241" i="31" s="1"/>
  <c r="BF270" i="31"/>
  <c r="BF241" i="31" s="1"/>
  <c r="BE270" i="31"/>
  <c r="BD270" i="31"/>
  <c r="BC270" i="31"/>
  <c r="BC241" i="31" s="1"/>
  <c r="BB270" i="31"/>
  <c r="AZ270" i="31"/>
  <c r="AY270" i="31"/>
  <c r="AX270" i="31"/>
  <c r="AW270" i="31"/>
  <c r="AV270" i="31"/>
  <c r="AU270" i="31"/>
  <c r="AT270" i="31"/>
  <c r="AS270" i="31"/>
  <c r="AR270" i="31"/>
  <c r="AQ270" i="31"/>
  <c r="AP270" i="31"/>
  <c r="AP241" i="31" s="1"/>
  <c r="AO270" i="31"/>
  <c r="AO241" i="31" s="1"/>
  <c r="AM270" i="31"/>
  <c r="AL270" i="31"/>
  <c r="AK270" i="31"/>
  <c r="AJ270" i="31"/>
  <c r="AI270" i="31"/>
  <c r="AH270" i="31"/>
  <c r="AH241" i="31" s="1"/>
  <c r="AG270" i="31"/>
  <c r="AF270" i="31"/>
  <c r="AE270" i="31"/>
  <c r="AD270" i="31"/>
  <c r="AD241" i="31" s="1"/>
  <c r="AC270" i="31"/>
  <c r="AB270" i="31"/>
  <c r="AA270" i="31"/>
  <c r="Z270" i="31"/>
  <c r="Y270" i="31"/>
  <c r="Y241" i="31" s="1"/>
  <c r="X270" i="31"/>
  <c r="W270" i="31"/>
  <c r="V270" i="31"/>
  <c r="U270" i="31"/>
  <c r="T270" i="31"/>
  <c r="S270" i="31"/>
  <c r="R270" i="31"/>
  <c r="Q270" i="31"/>
  <c r="P270" i="31"/>
  <c r="O270" i="31"/>
  <c r="N270" i="31"/>
  <c r="M270" i="31"/>
  <c r="M241" i="31" s="1"/>
  <c r="L270" i="31"/>
  <c r="L241" i="31" s="1"/>
  <c r="K270" i="31"/>
  <c r="J270" i="31"/>
  <c r="I270" i="31"/>
  <c r="H270" i="31"/>
  <c r="G270" i="31"/>
  <c r="F270" i="31"/>
  <c r="F241" i="31" s="1"/>
  <c r="E270" i="31"/>
  <c r="E241" i="31" s="1"/>
  <c r="D270" i="31"/>
  <c r="C270" i="31"/>
  <c r="B270" i="31"/>
  <c r="B241" i="31" s="1"/>
  <c r="BL259" i="31"/>
  <c r="BK259" i="31"/>
  <c r="BG259" i="31"/>
  <c r="BD259" i="31"/>
  <c r="BC259" i="31"/>
  <c r="AT259" i="31"/>
  <c r="AQ259" i="31"/>
  <c r="AP259" i="31"/>
  <c r="AL259" i="31"/>
  <c r="AK259" i="31"/>
  <c r="AH259" i="31"/>
  <c r="AG259" i="31"/>
  <c r="AC259" i="31"/>
  <c r="Q259" i="31"/>
  <c r="N259" i="31"/>
  <c r="M259" i="31"/>
  <c r="J259" i="31"/>
  <c r="I259" i="31"/>
  <c r="G259" i="31"/>
  <c r="F259" i="31"/>
  <c r="E259" i="31"/>
  <c r="C259" i="31"/>
  <c r="BM257" i="31"/>
  <c r="BL257" i="31"/>
  <c r="BK257" i="31"/>
  <c r="BJ257" i="31"/>
  <c r="BI257" i="31"/>
  <c r="BH257" i="31"/>
  <c r="BG257" i="31"/>
  <c r="BF257" i="31"/>
  <c r="BE257" i="31"/>
  <c r="BD257" i="31"/>
  <c r="BC257" i="31"/>
  <c r="BB257" i="31"/>
  <c r="AZ257" i="31"/>
  <c r="AY257" i="31"/>
  <c r="AX257" i="31"/>
  <c r="AW257" i="31"/>
  <c r="AV257" i="31"/>
  <c r="AU257" i="31"/>
  <c r="AT257" i="31"/>
  <c r="AS257" i="31"/>
  <c r="AR257" i="31"/>
  <c r="AQ257" i="31"/>
  <c r="AP257" i="31"/>
  <c r="AO257" i="31"/>
  <c r="AM257" i="31"/>
  <c r="AL257" i="31"/>
  <c r="AK257" i="31"/>
  <c r="AJ257" i="31"/>
  <c r="AI257" i="31"/>
  <c r="AH257" i="31"/>
  <c r="AG257" i="31"/>
  <c r="AF257" i="31"/>
  <c r="AE257" i="31"/>
  <c r="AD257" i="31"/>
  <c r="AC257" i="31"/>
  <c r="AB257" i="31"/>
  <c r="AA257" i="31"/>
  <c r="Z257" i="31"/>
  <c r="Y257" i="31"/>
  <c r="X257" i="31"/>
  <c r="W257" i="31"/>
  <c r="V257" i="31"/>
  <c r="U257" i="31"/>
  <c r="T257" i="31"/>
  <c r="S257" i="31"/>
  <c r="R257" i="31"/>
  <c r="Q257" i="31"/>
  <c r="P257" i="31"/>
  <c r="O257" i="31"/>
  <c r="N257" i="31"/>
  <c r="M257" i="31"/>
  <c r="L257" i="31"/>
  <c r="K257" i="31"/>
  <c r="J257" i="31"/>
  <c r="I257" i="31"/>
  <c r="H257" i="31"/>
  <c r="G257" i="31"/>
  <c r="F257" i="31"/>
  <c r="E257" i="31"/>
  <c r="D257" i="31"/>
  <c r="C257" i="31"/>
  <c r="B257" i="31"/>
  <c r="BC253" i="31"/>
  <c r="AX253" i="31"/>
  <c r="AW253" i="31"/>
  <c r="AR253" i="31"/>
  <c r="AQ253" i="31"/>
  <c r="AP253" i="31"/>
  <c r="Y253" i="31"/>
  <c r="W253" i="31"/>
  <c r="U253" i="31"/>
  <c r="P253" i="31"/>
  <c r="O253" i="31"/>
  <c r="L253" i="31"/>
  <c r="K253" i="31"/>
  <c r="AX250" i="31"/>
  <c r="U250" i="31"/>
  <c r="BK244" i="31"/>
  <c r="BI244" i="31"/>
  <c r="C244" i="31"/>
  <c r="AX241" i="31"/>
  <c r="U241" i="31"/>
  <c r="BM218" i="31"/>
  <c r="BM164" i="31" s="1"/>
  <c r="BM41" i="31" s="1"/>
  <c r="BL218" i="31"/>
  <c r="BL164" i="31" s="1"/>
  <c r="BK218" i="31"/>
  <c r="BK164" i="31" s="1"/>
  <c r="BK41" i="31" s="1"/>
  <c r="BJ218" i="31"/>
  <c r="BJ164" i="31" s="1"/>
  <c r="BJ41" i="31" s="1"/>
  <c r="BI218" i="31"/>
  <c r="BI164" i="31" s="1"/>
  <c r="BI41" i="31" s="1"/>
  <c r="BH218" i="31"/>
  <c r="BH164" i="31" s="1"/>
  <c r="BG218" i="31"/>
  <c r="BG164" i="31" s="1"/>
  <c r="BG41" i="31" s="1"/>
  <c r="BF218" i="31"/>
  <c r="BF164" i="31" s="1"/>
  <c r="BF41" i="31" s="1"/>
  <c r="BE218" i="31"/>
  <c r="BD218" i="31"/>
  <c r="BC218" i="31"/>
  <c r="BB218" i="31"/>
  <c r="AZ218" i="31"/>
  <c r="AZ164" i="31" s="1"/>
  <c r="AZ41" i="31" s="1"/>
  <c r="AY218" i="31"/>
  <c r="AY164" i="31" s="1"/>
  <c r="AY41" i="31" s="1"/>
  <c r="AX218" i="31"/>
  <c r="AX164" i="31" s="1"/>
  <c r="AX41" i="31" s="1"/>
  <c r="AW218" i="31"/>
  <c r="AW164" i="31" s="1"/>
  <c r="AW41" i="31" s="1"/>
  <c r="AV218" i="31"/>
  <c r="AU218" i="31"/>
  <c r="AU164" i="31" s="1"/>
  <c r="AT218" i="31"/>
  <c r="AT164" i="31" s="1"/>
  <c r="AS218" i="31"/>
  <c r="AS164" i="31" s="1"/>
  <c r="AS41" i="31" s="1"/>
  <c r="AR218" i="31"/>
  <c r="AR164" i="31" s="1"/>
  <c r="AR41" i="31" s="1"/>
  <c r="AQ218" i="31"/>
  <c r="AQ164" i="31" s="1"/>
  <c r="AQ41" i="31" s="1"/>
  <c r="AP218" i="31"/>
  <c r="AP164" i="31" s="1"/>
  <c r="AP41" i="31" s="1"/>
  <c r="AO218" i="31"/>
  <c r="AO164" i="31" s="1"/>
  <c r="AO41" i="31" s="1"/>
  <c r="AM218" i="31"/>
  <c r="AM164" i="31" s="1"/>
  <c r="AM41" i="31" s="1"/>
  <c r="AL218" i="31"/>
  <c r="AK218" i="31"/>
  <c r="AK164" i="31" s="1"/>
  <c r="AK41" i="31" s="1"/>
  <c r="AJ218" i="31"/>
  <c r="AJ164" i="31" s="1"/>
  <c r="AJ41" i="31" s="1"/>
  <c r="AI218" i="31"/>
  <c r="AI164" i="31" s="1"/>
  <c r="AI41" i="31" s="1"/>
  <c r="AH218" i="31"/>
  <c r="AH164" i="31" s="1"/>
  <c r="AG218" i="31"/>
  <c r="AG164" i="31" s="1"/>
  <c r="AF218" i="31"/>
  <c r="AF164" i="31" s="1"/>
  <c r="AF41" i="31" s="1"/>
  <c r="AE218" i="31"/>
  <c r="AE164" i="31" s="1"/>
  <c r="AE41" i="31" s="1"/>
  <c r="AD218" i="31"/>
  <c r="AD164" i="31" s="1"/>
  <c r="AC218" i="31"/>
  <c r="AC164" i="31" s="1"/>
  <c r="AC41" i="31" s="1"/>
  <c r="AB218" i="31"/>
  <c r="AB164" i="31" s="1"/>
  <c r="AB41" i="31" s="1"/>
  <c r="AA218" i="31"/>
  <c r="AA164" i="31" s="1"/>
  <c r="AA41" i="31" s="1"/>
  <c r="Z218" i="31"/>
  <c r="Z164" i="31" s="1"/>
  <c r="Z41" i="31" s="1"/>
  <c r="Y218" i="31"/>
  <c r="X218" i="31"/>
  <c r="X164" i="31" s="1"/>
  <c r="X41" i="31" s="1"/>
  <c r="W218" i="31"/>
  <c r="W164" i="31" s="1"/>
  <c r="W41" i="31" s="1"/>
  <c r="V218" i="31"/>
  <c r="V164" i="31" s="1"/>
  <c r="V41" i="31" s="1"/>
  <c r="U218" i="31"/>
  <c r="U164" i="31" s="1"/>
  <c r="U41" i="31" s="1"/>
  <c r="T218" i="31"/>
  <c r="T164" i="31" s="1"/>
  <c r="T41" i="31" s="1"/>
  <c r="S218" i="31"/>
  <c r="S164" i="31" s="1"/>
  <c r="S41" i="31" s="1"/>
  <c r="R218" i="31"/>
  <c r="R164" i="31" s="1"/>
  <c r="Q218" i="31"/>
  <c r="Q164" i="31" s="1"/>
  <c r="Q41" i="31" s="1"/>
  <c r="P218" i="31"/>
  <c r="P164" i="31" s="1"/>
  <c r="P41" i="31" s="1"/>
  <c r="O218" i="31"/>
  <c r="O164" i="31" s="1"/>
  <c r="O41" i="31" s="1"/>
  <c r="N218" i="31"/>
  <c r="N164" i="31" s="1"/>
  <c r="N41" i="31" s="1"/>
  <c r="M218" i="31"/>
  <c r="M164" i="31" s="1"/>
  <c r="M41" i="31" s="1"/>
  <c r="L218" i="31"/>
  <c r="L164" i="31" s="1"/>
  <c r="L41" i="31" s="1"/>
  <c r="K218" i="31"/>
  <c r="K164" i="31" s="1"/>
  <c r="K41" i="31" s="1"/>
  <c r="J218" i="31"/>
  <c r="J164" i="31" s="1"/>
  <c r="J41" i="31" s="1"/>
  <c r="I218" i="31"/>
  <c r="I164" i="31" s="1"/>
  <c r="I41" i="31" s="1"/>
  <c r="H218" i="31"/>
  <c r="H164" i="31" s="1"/>
  <c r="H41" i="31" s="1"/>
  <c r="G218" i="31"/>
  <c r="G164" i="31" s="1"/>
  <c r="G41" i="31" s="1"/>
  <c r="F218" i="31"/>
  <c r="F164" i="31" s="1"/>
  <c r="F41" i="31" s="1"/>
  <c r="E218" i="31"/>
  <c r="E164" i="31" s="1"/>
  <c r="E41" i="31" s="1"/>
  <c r="D218" i="31"/>
  <c r="D164" i="31" s="1"/>
  <c r="D41" i="31" s="1"/>
  <c r="C218" i="31"/>
  <c r="C164" i="31" s="1"/>
  <c r="C41" i="31" s="1"/>
  <c r="B218" i="31"/>
  <c r="B164" i="31" s="1"/>
  <c r="B41" i="31" s="1"/>
  <c r="BM216" i="31"/>
  <c r="BM144" i="31" s="1"/>
  <c r="BL216" i="31"/>
  <c r="BL144" i="31" s="1"/>
  <c r="BK216" i="31"/>
  <c r="BK144" i="31" s="1"/>
  <c r="BJ216" i="31"/>
  <c r="BJ144" i="31" s="1"/>
  <c r="BI216" i="31"/>
  <c r="BI144" i="31" s="1"/>
  <c r="BH216" i="31"/>
  <c r="BH144" i="31" s="1"/>
  <c r="BG216" i="31"/>
  <c r="BG144" i="31" s="1"/>
  <c r="BF216" i="31"/>
  <c r="BF144" i="31" s="1"/>
  <c r="BE216" i="31"/>
  <c r="BE144" i="31" s="1"/>
  <c r="BD216" i="31"/>
  <c r="BD144" i="31" s="1"/>
  <c r="BC216" i="31"/>
  <c r="BC144" i="31" s="1"/>
  <c r="BB216" i="31"/>
  <c r="BB144" i="31" s="1"/>
  <c r="AZ216" i="31"/>
  <c r="AY216" i="31"/>
  <c r="AX216" i="31"/>
  <c r="AX144" i="31" s="1"/>
  <c r="AW216" i="31"/>
  <c r="AW144" i="31" s="1"/>
  <c r="AV216" i="31"/>
  <c r="AV144" i="31" s="1"/>
  <c r="AU216" i="31"/>
  <c r="AT216" i="31"/>
  <c r="AT144" i="31" s="1"/>
  <c r="AS216" i="31"/>
  <c r="AS144" i="31" s="1"/>
  <c r="AR216" i="31"/>
  <c r="AR144" i="31" s="1"/>
  <c r="AQ216" i="31"/>
  <c r="AQ144" i="31" s="1"/>
  <c r="AP216" i="31"/>
  <c r="AP144" i="31" s="1"/>
  <c r="AO216" i="31"/>
  <c r="AO144" i="31" s="1"/>
  <c r="AM216" i="31"/>
  <c r="AM144" i="31" s="1"/>
  <c r="AL216" i="31"/>
  <c r="AL144" i="31" s="1"/>
  <c r="AK216" i="31"/>
  <c r="AK144" i="31" s="1"/>
  <c r="AJ216" i="31"/>
  <c r="AJ144" i="31" s="1"/>
  <c r="AI216" i="31"/>
  <c r="AI144" i="31" s="1"/>
  <c r="AH216" i="31"/>
  <c r="AH144" i="31" s="1"/>
  <c r="AG216" i="31"/>
  <c r="AG144" i="31" s="1"/>
  <c r="AF216" i="31"/>
  <c r="AE216" i="31"/>
  <c r="AD216" i="31"/>
  <c r="AD144" i="31" s="1"/>
  <c r="AC216" i="31"/>
  <c r="AC144" i="31" s="1"/>
  <c r="AB216" i="31"/>
  <c r="AB144" i="31" s="1"/>
  <c r="AA216" i="31"/>
  <c r="AA144" i="31" s="1"/>
  <c r="Z216" i="31"/>
  <c r="Z144" i="31" s="1"/>
  <c r="Y216" i="31"/>
  <c r="Y144" i="31" s="1"/>
  <c r="X216" i="31"/>
  <c r="X144" i="31" s="1"/>
  <c r="W216" i="31"/>
  <c r="V216" i="31"/>
  <c r="U216" i="31"/>
  <c r="U144" i="31" s="1"/>
  <c r="T216" i="31"/>
  <c r="T144" i="31" s="1"/>
  <c r="S216" i="31"/>
  <c r="S144" i="31" s="1"/>
  <c r="R216" i="31"/>
  <c r="R144" i="31" s="1"/>
  <c r="Q216" i="31"/>
  <c r="Q144" i="31" s="1"/>
  <c r="P216" i="31"/>
  <c r="P144" i="31" s="1"/>
  <c r="O216" i="31"/>
  <c r="O144" i="31" s="1"/>
  <c r="N216" i="31"/>
  <c r="N144" i="31" s="1"/>
  <c r="M216" i="31"/>
  <c r="M144" i="31" s="1"/>
  <c r="L216" i="31"/>
  <c r="L144" i="31" s="1"/>
  <c r="K216" i="31"/>
  <c r="K144" i="31" s="1"/>
  <c r="J216" i="31"/>
  <c r="J144" i="31" s="1"/>
  <c r="I216" i="31"/>
  <c r="I144" i="31" s="1"/>
  <c r="H216" i="31"/>
  <c r="G216" i="31"/>
  <c r="G144" i="31" s="1"/>
  <c r="F216" i="31"/>
  <c r="F144" i="31" s="1"/>
  <c r="E216" i="31"/>
  <c r="E144" i="31" s="1"/>
  <c r="D216" i="31"/>
  <c r="D144" i="31" s="1"/>
  <c r="C216" i="31"/>
  <c r="C144" i="31" s="1"/>
  <c r="B216" i="31"/>
  <c r="B144" i="31" s="1"/>
  <c r="BM213" i="31"/>
  <c r="BM163" i="31" s="1"/>
  <c r="BL213" i="31"/>
  <c r="BL163" i="31" s="1"/>
  <c r="BK213" i="31"/>
  <c r="BK163" i="31" s="1"/>
  <c r="BJ213" i="31"/>
  <c r="BJ163" i="31" s="1"/>
  <c r="BI213" i="31"/>
  <c r="BI163" i="31" s="1"/>
  <c r="BH213" i="31"/>
  <c r="BH163" i="31" s="1"/>
  <c r="BG213" i="31"/>
  <c r="BF213" i="31"/>
  <c r="BF163" i="31" s="1"/>
  <c r="BE213" i="31"/>
  <c r="BE163" i="31" s="1"/>
  <c r="BD213" i="31"/>
  <c r="BD163" i="31" s="1"/>
  <c r="BC213" i="31"/>
  <c r="BC163" i="31" s="1"/>
  <c r="BB213" i="31"/>
  <c r="BB163" i="31" s="1"/>
  <c r="AZ213" i="31"/>
  <c r="AZ163" i="31" s="1"/>
  <c r="AY213" i="31"/>
  <c r="AY163" i="31" s="1"/>
  <c r="AX213" i="31"/>
  <c r="AX163" i="31" s="1"/>
  <c r="AW213" i="31"/>
  <c r="AW163" i="31" s="1"/>
  <c r="AV213" i="31"/>
  <c r="AV163" i="31" s="1"/>
  <c r="AU213" i="31"/>
  <c r="AU163" i="31" s="1"/>
  <c r="AT213" i="31"/>
  <c r="AT163" i="31" s="1"/>
  <c r="AS213" i="31"/>
  <c r="AS163" i="31" s="1"/>
  <c r="AR213" i="31"/>
  <c r="AR163" i="31" s="1"/>
  <c r="AQ213" i="31"/>
  <c r="AQ163" i="31" s="1"/>
  <c r="AP213" i="31"/>
  <c r="AP163" i="31" s="1"/>
  <c r="AO213" i="31"/>
  <c r="AO163" i="31" s="1"/>
  <c r="AM213" i="31"/>
  <c r="AM163" i="31" s="1"/>
  <c r="AL213" i="31"/>
  <c r="AL163" i="31" s="1"/>
  <c r="AK213" i="31"/>
  <c r="AK163" i="31" s="1"/>
  <c r="AJ213" i="31"/>
  <c r="AJ163" i="31" s="1"/>
  <c r="AI213" i="31"/>
  <c r="AI163" i="31" s="1"/>
  <c r="AH213" i="31"/>
  <c r="AH163" i="31" s="1"/>
  <c r="AG213" i="31"/>
  <c r="AG163" i="31" s="1"/>
  <c r="AF213" i="31"/>
  <c r="AF163" i="31" s="1"/>
  <c r="AE213" i="31"/>
  <c r="AE163" i="31" s="1"/>
  <c r="AD213" i="31"/>
  <c r="AD163" i="31" s="1"/>
  <c r="AC213" i="31"/>
  <c r="AC163" i="31" s="1"/>
  <c r="AB213" i="31"/>
  <c r="AB163" i="31" s="1"/>
  <c r="AA213" i="31"/>
  <c r="AA163" i="31" s="1"/>
  <c r="Z213" i="31"/>
  <c r="Z163" i="31" s="1"/>
  <c r="Y213" i="31"/>
  <c r="Y163" i="31" s="1"/>
  <c r="X213" i="31"/>
  <c r="X163" i="31" s="1"/>
  <c r="W213" i="31"/>
  <c r="W163" i="31" s="1"/>
  <c r="V213" i="31"/>
  <c r="V163" i="31" s="1"/>
  <c r="U213" i="31"/>
  <c r="U163" i="31" s="1"/>
  <c r="T213" i="31"/>
  <c r="T163" i="31" s="1"/>
  <c r="S213" i="31"/>
  <c r="S163" i="31" s="1"/>
  <c r="R213" i="31"/>
  <c r="R163" i="31" s="1"/>
  <c r="Q213" i="31"/>
  <c r="Q163" i="31" s="1"/>
  <c r="P213" i="31"/>
  <c r="P163" i="31" s="1"/>
  <c r="O213" i="31"/>
  <c r="O163" i="31" s="1"/>
  <c r="N213" i="31"/>
  <c r="N163" i="31" s="1"/>
  <c r="M213" i="31"/>
  <c r="M163" i="31" s="1"/>
  <c r="L213" i="31"/>
  <c r="L163" i="31" s="1"/>
  <c r="K213" i="31"/>
  <c r="K163" i="31" s="1"/>
  <c r="J213" i="31"/>
  <c r="J163" i="31" s="1"/>
  <c r="I213" i="31"/>
  <c r="I163" i="31" s="1"/>
  <c r="H213" i="31"/>
  <c r="H163" i="31" s="1"/>
  <c r="G213" i="31"/>
  <c r="G163" i="31" s="1"/>
  <c r="F213" i="31"/>
  <c r="F163" i="31" s="1"/>
  <c r="E213" i="31"/>
  <c r="E163" i="31" s="1"/>
  <c r="D213" i="31"/>
  <c r="D163" i="31" s="1"/>
  <c r="C213" i="31"/>
  <c r="C163" i="31" s="1"/>
  <c r="B213" i="31"/>
  <c r="B163" i="31" s="1"/>
  <c r="BM195" i="31"/>
  <c r="BM162" i="31" s="1"/>
  <c r="BL195" i="31"/>
  <c r="BL162" i="31" s="1"/>
  <c r="BK195" i="31"/>
  <c r="BK162" i="31" s="1"/>
  <c r="BJ195" i="31"/>
  <c r="BJ162" i="31" s="1"/>
  <c r="BI195" i="31"/>
  <c r="BI162" i="31" s="1"/>
  <c r="BH195" i="31"/>
  <c r="BH162" i="31" s="1"/>
  <c r="BG195" i="31"/>
  <c r="BG162" i="31" s="1"/>
  <c r="BF195" i="31"/>
  <c r="BF162" i="31" s="1"/>
  <c r="BE195" i="31"/>
  <c r="BE162" i="31" s="1"/>
  <c r="BD195" i="31"/>
  <c r="BD162" i="31" s="1"/>
  <c r="BC195" i="31"/>
  <c r="BC162" i="31" s="1"/>
  <c r="BB195" i="31"/>
  <c r="BB162" i="31" s="1"/>
  <c r="AZ195" i="31"/>
  <c r="AZ162" i="31" s="1"/>
  <c r="AY195" i="31"/>
  <c r="AY162" i="31" s="1"/>
  <c r="AX195" i="31"/>
  <c r="AX162" i="31" s="1"/>
  <c r="AW195" i="31"/>
  <c r="AW162" i="31" s="1"/>
  <c r="AV195" i="31"/>
  <c r="AV162" i="31" s="1"/>
  <c r="AU195" i="31"/>
  <c r="AU162" i="31" s="1"/>
  <c r="AT195" i="31"/>
  <c r="AT162" i="31" s="1"/>
  <c r="AS195" i="31"/>
  <c r="AS162" i="31" s="1"/>
  <c r="AR195" i="31"/>
  <c r="AR162" i="31" s="1"/>
  <c r="AQ195" i="31"/>
  <c r="AQ162" i="31" s="1"/>
  <c r="AP195" i="31"/>
  <c r="AP162" i="31" s="1"/>
  <c r="AO195" i="31"/>
  <c r="AO162" i="31" s="1"/>
  <c r="AM195" i="31"/>
  <c r="AM162" i="31" s="1"/>
  <c r="AL195" i="31"/>
  <c r="AL162" i="31" s="1"/>
  <c r="AK195" i="31"/>
  <c r="AK162" i="31" s="1"/>
  <c r="AJ195" i="31"/>
  <c r="AJ162" i="31" s="1"/>
  <c r="AI195" i="31"/>
  <c r="AI162" i="31" s="1"/>
  <c r="AH195" i="31"/>
  <c r="AH162" i="31" s="1"/>
  <c r="AG195" i="31"/>
  <c r="AG162" i="31" s="1"/>
  <c r="AF195" i="31"/>
  <c r="AF162" i="31" s="1"/>
  <c r="AE195" i="31"/>
  <c r="AE162" i="31" s="1"/>
  <c r="AD195" i="31"/>
  <c r="AD162" i="31" s="1"/>
  <c r="AC195" i="31"/>
  <c r="AC162" i="31" s="1"/>
  <c r="AB195" i="31"/>
  <c r="AB162" i="31" s="1"/>
  <c r="AA195" i="31"/>
  <c r="AA162" i="31" s="1"/>
  <c r="Z195" i="31"/>
  <c r="Z162" i="31" s="1"/>
  <c r="Y195" i="31"/>
  <c r="Y162" i="31" s="1"/>
  <c r="X195" i="31"/>
  <c r="X162" i="31" s="1"/>
  <c r="W195" i="31"/>
  <c r="W162" i="31" s="1"/>
  <c r="V195" i="31"/>
  <c r="V162" i="31" s="1"/>
  <c r="U195" i="31"/>
  <c r="U162" i="31" s="1"/>
  <c r="T195" i="31"/>
  <c r="T162" i="31" s="1"/>
  <c r="S195" i="31"/>
  <c r="S162" i="31" s="1"/>
  <c r="R195" i="31"/>
  <c r="R162" i="31" s="1"/>
  <c r="Q195" i="31"/>
  <c r="Q162" i="31" s="1"/>
  <c r="P195" i="31"/>
  <c r="P162" i="31" s="1"/>
  <c r="O195" i="31"/>
  <c r="O162" i="31" s="1"/>
  <c r="N195" i="31"/>
  <c r="N162" i="31" s="1"/>
  <c r="M195" i="31"/>
  <c r="M162" i="31" s="1"/>
  <c r="L195" i="31"/>
  <c r="L162" i="31" s="1"/>
  <c r="K195" i="31"/>
  <c r="K162" i="31" s="1"/>
  <c r="J195" i="31"/>
  <c r="J162" i="31" s="1"/>
  <c r="I195" i="31"/>
  <c r="I162" i="31" s="1"/>
  <c r="H195" i="31"/>
  <c r="H162" i="31" s="1"/>
  <c r="G195" i="31"/>
  <c r="G162" i="31" s="1"/>
  <c r="F195" i="31"/>
  <c r="F162" i="31" s="1"/>
  <c r="E195" i="31"/>
  <c r="E162" i="31" s="1"/>
  <c r="D195" i="31"/>
  <c r="D162" i="31" s="1"/>
  <c r="C195" i="31"/>
  <c r="C162" i="31" s="1"/>
  <c r="B195" i="31"/>
  <c r="B162" i="31" s="1"/>
  <c r="BM186" i="31"/>
  <c r="BM161" i="31" s="1"/>
  <c r="BL186" i="31"/>
  <c r="BL161" i="31" s="1"/>
  <c r="BK186" i="31"/>
  <c r="BK161" i="31" s="1"/>
  <c r="BJ186" i="31"/>
  <c r="BJ161" i="31" s="1"/>
  <c r="BI186" i="31"/>
  <c r="BI161" i="31" s="1"/>
  <c r="BH186" i="31"/>
  <c r="BH161" i="31" s="1"/>
  <c r="BG186" i="31"/>
  <c r="BG161" i="31" s="1"/>
  <c r="BF186" i="31"/>
  <c r="BF161" i="31" s="1"/>
  <c r="BE186" i="31"/>
  <c r="BE161" i="31" s="1"/>
  <c r="BD186" i="31"/>
  <c r="BD161" i="31" s="1"/>
  <c r="BC186" i="31"/>
  <c r="BC161" i="31" s="1"/>
  <c r="BB186" i="31"/>
  <c r="BB161" i="31" s="1"/>
  <c r="AZ186" i="31"/>
  <c r="AZ161" i="31" s="1"/>
  <c r="AY186" i="31"/>
  <c r="AY161" i="31" s="1"/>
  <c r="AX186" i="31"/>
  <c r="AX161" i="31" s="1"/>
  <c r="AW186" i="31"/>
  <c r="AW161" i="31" s="1"/>
  <c r="AV186" i="31"/>
  <c r="AV161" i="31" s="1"/>
  <c r="AU186" i="31"/>
  <c r="AU161" i="31" s="1"/>
  <c r="AT186" i="31"/>
  <c r="AT161" i="31" s="1"/>
  <c r="AS186" i="31"/>
  <c r="AS161" i="31" s="1"/>
  <c r="AR186" i="31"/>
  <c r="AR161" i="31" s="1"/>
  <c r="AQ186" i="31"/>
  <c r="AQ161" i="31" s="1"/>
  <c r="AP186" i="31"/>
  <c r="AP161" i="31" s="1"/>
  <c r="AO186" i="31"/>
  <c r="AO161" i="31" s="1"/>
  <c r="AM186" i="31"/>
  <c r="AM161" i="31" s="1"/>
  <c r="AL186" i="31"/>
  <c r="AL161" i="31" s="1"/>
  <c r="AK186" i="31"/>
  <c r="AK161" i="31" s="1"/>
  <c r="AJ186" i="31"/>
  <c r="AJ161" i="31" s="1"/>
  <c r="AI186" i="31"/>
  <c r="AI161" i="31" s="1"/>
  <c r="AH186" i="31"/>
  <c r="AH161" i="31" s="1"/>
  <c r="AG186" i="31"/>
  <c r="AG161" i="31" s="1"/>
  <c r="AF186" i="31"/>
  <c r="AF161" i="31" s="1"/>
  <c r="AE186" i="31"/>
  <c r="AE161" i="31" s="1"/>
  <c r="AD186" i="31"/>
  <c r="AD161" i="31" s="1"/>
  <c r="AC186" i="31"/>
  <c r="AC161" i="31" s="1"/>
  <c r="AB186" i="31"/>
  <c r="AB161" i="31" s="1"/>
  <c r="AA186" i="31"/>
  <c r="AA161" i="31" s="1"/>
  <c r="Z186" i="31"/>
  <c r="Z161" i="31" s="1"/>
  <c r="Y186" i="31"/>
  <c r="Y161" i="31" s="1"/>
  <c r="X186" i="31"/>
  <c r="X161" i="31" s="1"/>
  <c r="W186" i="31"/>
  <c r="W161" i="31" s="1"/>
  <c r="V186" i="31"/>
  <c r="V161" i="31" s="1"/>
  <c r="U186" i="31"/>
  <c r="U161" i="31" s="1"/>
  <c r="T186" i="31"/>
  <c r="T161" i="31" s="1"/>
  <c r="S186" i="31"/>
  <c r="S161" i="31" s="1"/>
  <c r="R186" i="31"/>
  <c r="R161" i="31" s="1"/>
  <c r="Q186" i="31"/>
  <c r="Q161" i="31" s="1"/>
  <c r="P186" i="31"/>
  <c r="P161" i="31" s="1"/>
  <c r="O186" i="31"/>
  <c r="O161" i="31" s="1"/>
  <c r="N186" i="31"/>
  <c r="N161" i="31" s="1"/>
  <c r="M186" i="31"/>
  <c r="M161" i="31" s="1"/>
  <c r="L186" i="31"/>
  <c r="L161" i="31" s="1"/>
  <c r="K186" i="31"/>
  <c r="K161" i="31" s="1"/>
  <c r="J186" i="31"/>
  <c r="J161" i="31" s="1"/>
  <c r="I186" i="31"/>
  <c r="I161" i="31" s="1"/>
  <c r="H186" i="31"/>
  <c r="H161" i="31" s="1"/>
  <c r="G186" i="31"/>
  <c r="G161" i="31" s="1"/>
  <c r="F186" i="31"/>
  <c r="F161" i="31" s="1"/>
  <c r="E186" i="31"/>
  <c r="E161" i="31" s="1"/>
  <c r="D186" i="31"/>
  <c r="D161" i="31" s="1"/>
  <c r="C186" i="31"/>
  <c r="C161" i="31" s="1"/>
  <c r="B186" i="31"/>
  <c r="B161" i="31" s="1"/>
  <c r="BM168" i="31"/>
  <c r="BM160" i="31" s="1"/>
  <c r="BL168" i="31"/>
  <c r="BL160" i="31" s="1"/>
  <c r="BK168" i="31"/>
  <c r="BK160" i="31" s="1"/>
  <c r="BJ168" i="31"/>
  <c r="BJ160" i="31" s="1"/>
  <c r="BI168" i="31"/>
  <c r="BI160" i="31" s="1"/>
  <c r="BH168" i="31"/>
  <c r="BH160" i="31" s="1"/>
  <c r="BG168" i="31"/>
  <c r="BG160" i="31" s="1"/>
  <c r="BF168" i="31"/>
  <c r="BF160" i="31" s="1"/>
  <c r="BE168" i="31"/>
  <c r="BE160" i="31" s="1"/>
  <c r="BD168" i="31"/>
  <c r="BD160" i="31" s="1"/>
  <c r="BC168" i="31"/>
  <c r="BC160" i="31" s="1"/>
  <c r="BB168" i="31"/>
  <c r="BB160" i="31" s="1"/>
  <c r="AZ168" i="31"/>
  <c r="AZ160" i="31" s="1"/>
  <c r="AY168" i="31"/>
  <c r="AY160" i="31" s="1"/>
  <c r="AX168" i="31"/>
  <c r="AX160" i="31" s="1"/>
  <c r="AW168" i="31"/>
  <c r="AW160" i="31" s="1"/>
  <c r="AV168" i="31"/>
  <c r="AV160" i="31" s="1"/>
  <c r="AU168" i="31"/>
  <c r="AU160" i="31" s="1"/>
  <c r="AT168" i="31"/>
  <c r="AT160" i="31" s="1"/>
  <c r="AS168" i="31"/>
  <c r="AS160" i="31" s="1"/>
  <c r="AR168" i="31"/>
  <c r="AR160" i="31" s="1"/>
  <c r="AQ168" i="31"/>
  <c r="AQ160" i="31" s="1"/>
  <c r="AP168" i="31"/>
  <c r="AP160" i="31" s="1"/>
  <c r="AO168" i="31"/>
  <c r="AO160" i="31" s="1"/>
  <c r="AM168" i="31"/>
  <c r="AM160" i="31" s="1"/>
  <c r="AL168" i="31"/>
  <c r="AL160" i="31" s="1"/>
  <c r="AK168" i="31"/>
  <c r="AK160" i="31" s="1"/>
  <c r="AJ168" i="31"/>
  <c r="AJ160" i="31" s="1"/>
  <c r="AI168" i="31"/>
  <c r="AI160" i="31" s="1"/>
  <c r="AH168" i="31"/>
  <c r="AH160" i="31" s="1"/>
  <c r="AG168" i="31"/>
  <c r="AG160" i="31" s="1"/>
  <c r="AF168" i="31"/>
  <c r="AF160" i="31" s="1"/>
  <c r="AE168" i="31"/>
  <c r="AE160" i="31" s="1"/>
  <c r="AD168" i="31"/>
  <c r="AD160" i="31" s="1"/>
  <c r="AC168" i="31"/>
  <c r="AC160" i="31" s="1"/>
  <c r="AB168" i="31"/>
  <c r="AB160" i="31" s="1"/>
  <c r="AA168" i="31"/>
  <c r="AA160" i="31" s="1"/>
  <c r="Z168" i="31"/>
  <c r="Z160" i="31" s="1"/>
  <c r="Y168" i="31"/>
  <c r="Y160" i="31" s="1"/>
  <c r="X168" i="31"/>
  <c r="X160" i="31" s="1"/>
  <c r="W168" i="31"/>
  <c r="W160" i="31" s="1"/>
  <c r="V168" i="31"/>
  <c r="V160" i="31" s="1"/>
  <c r="U168" i="31"/>
  <c r="U160" i="31" s="1"/>
  <c r="T168" i="31"/>
  <c r="T160" i="31" s="1"/>
  <c r="S168" i="31"/>
  <c r="S160" i="31" s="1"/>
  <c r="R168" i="31"/>
  <c r="R160" i="31" s="1"/>
  <c r="Q168" i="31"/>
  <c r="Q160" i="31" s="1"/>
  <c r="P168" i="31"/>
  <c r="P160" i="31" s="1"/>
  <c r="O168" i="31"/>
  <c r="O160" i="31" s="1"/>
  <c r="N168" i="31"/>
  <c r="N160" i="31" s="1"/>
  <c r="M168" i="31"/>
  <c r="M160" i="31" s="1"/>
  <c r="L168" i="31"/>
  <c r="L160" i="31" s="1"/>
  <c r="K168" i="31"/>
  <c r="K160" i="31" s="1"/>
  <c r="J168" i="31"/>
  <c r="J160" i="31" s="1"/>
  <c r="I168" i="31"/>
  <c r="I160" i="31" s="1"/>
  <c r="H168" i="31"/>
  <c r="H160" i="31" s="1"/>
  <c r="G168" i="31"/>
  <c r="G160" i="31" s="1"/>
  <c r="F168" i="31"/>
  <c r="F160" i="31" s="1"/>
  <c r="E168" i="31"/>
  <c r="E160" i="31" s="1"/>
  <c r="D168" i="31"/>
  <c r="D160" i="31" s="1"/>
  <c r="C168" i="31"/>
  <c r="C160" i="31" s="1"/>
  <c r="B168" i="31"/>
  <c r="B160" i="31" s="1"/>
  <c r="BE164" i="31"/>
  <c r="BE41" i="31" s="1"/>
  <c r="BD164" i="31"/>
  <c r="BD41" i="31" s="1"/>
  <c r="BC164" i="31"/>
  <c r="BC41" i="31" s="1"/>
  <c r="BB164" i="31"/>
  <c r="BB41" i="31" s="1"/>
  <c r="AV164" i="31"/>
  <c r="AV41" i="31" s="1"/>
  <c r="AL164" i="31"/>
  <c r="AL41" i="31" s="1"/>
  <c r="Y164" i="31"/>
  <c r="Y41" i="31" s="1"/>
  <c r="BG163" i="31"/>
  <c r="BM157" i="31"/>
  <c r="BL157" i="31"/>
  <c r="BK157" i="31"/>
  <c r="BJ157" i="31"/>
  <c r="BI157" i="31"/>
  <c r="BH157" i="31"/>
  <c r="BG157" i="31"/>
  <c r="BF157" i="31"/>
  <c r="BE157" i="31"/>
  <c r="BD157" i="31"/>
  <c r="BC157" i="31"/>
  <c r="BB157" i="31"/>
  <c r="AZ157" i="31"/>
  <c r="AY157" i="31"/>
  <c r="AX157" i="31"/>
  <c r="AW157" i="31"/>
  <c r="AV157" i="31"/>
  <c r="AU157" i="31"/>
  <c r="AT157" i="31"/>
  <c r="AS157" i="31"/>
  <c r="AR157" i="31"/>
  <c r="AQ157" i="31"/>
  <c r="AP157" i="31"/>
  <c r="AO157" i="31"/>
  <c r="AM157" i="31"/>
  <c r="AL157" i="31"/>
  <c r="AK157" i="31"/>
  <c r="AJ157" i="31"/>
  <c r="AI157" i="31"/>
  <c r="AH157" i="31"/>
  <c r="AG157" i="31"/>
  <c r="AF157" i="31"/>
  <c r="AE157" i="31"/>
  <c r="AD157" i="31"/>
  <c r="AC157" i="31"/>
  <c r="AB157" i="31"/>
  <c r="AA157" i="31"/>
  <c r="Z157" i="31"/>
  <c r="Y157" i="31"/>
  <c r="X157" i="31"/>
  <c r="W157" i="31"/>
  <c r="V157" i="31"/>
  <c r="U157" i="31"/>
  <c r="T157" i="31"/>
  <c r="S157" i="31"/>
  <c r="R157" i="31"/>
  <c r="Q157" i="31"/>
  <c r="P157" i="31"/>
  <c r="O157" i="31"/>
  <c r="N157" i="31"/>
  <c r="M157" i="31"/>
  <c r="L157" i="31"/>
  <c r="K157" i="31"/>
  <c r="J157" i="31"/>
  <c r="I157" i="31"/>
  <c r="H157" i="31"/>
  <c r="G157" i="31"/>
  <c r="F157" i="31"/>
  <c r="E157" i="31"/>
  <c r="D157" i="31"/>
  <c r="C157" i="31"/>
  <c r="B157" i="31"/>
  <c r="BM156" i="31"/>
  <c r="BL156" i="31"/>
  <c r="BK156" i="31"/>
  <c r="BJ156" i="31"/>
  <c r="BI156" i="31"/>
  <c r="BH156" i="31"/>
  <c r="BG156" i="31"/>
  <c r="BF156" i="31"/>
  <c r="BE156" i="31"/>
  <c r="BD156" i="31"/>
  <c r="BC156" i="31"/>
  <c r="BB156" i="31"/>
  <c r="AZ156" i="31"/>
  <c r="AY156" i="31"/>
  <c r="AX156" i="31"/>
  <c r="AW156" i="31"/>
  <c r="AV156" i="31"/>
  <c r="AU156" i="31"/>
  <c r="AT156" i="31"/>
  <c r="AS156" i="31"/>
  <c r="AR156" i="31"/>
  <c r="AQ156" i="31"/>
  <c r="AP156" i="31"/>
  <c r="AO156" i="31"/>
  <c r="AM156" i="31"/>
  <c r="AL156" i="31"/>
  <c r="AK156" i="31"/>
  <c r="AJ156" i="31"/>
  <c r="AI156" i="31"/>
  <c r="AH156" i="31"/>
  <c r="AG156" i="31"/>
  <c r="AF156" i="31"/>
  <c r="AE156" i="31"/>
  <c r="AD156" i="31"/>
  <c r="AC156" i="31"/>
  <c r="AB156" i="31"/>
  <c r="AA156" i="31"/>
  <c r="Z156" i="31"/>
  <c r="Y156" i="31"/>
  <c r="X156" i="31"/>
  <c r="W156" i="31"/>
  <c r="V156" i="31"/>
  <c r="U156" i="31"/>
  <c r="T156" i="31"/>
  <c r="S156" i="31"/>
  <c r="R156" i="31"/>
  <c r="Q156" i="31"/>
  <c r="P156" i="31"/>
  <c r="O156" i="31"/>
  <c r="N156" i="31"/>
  <c r="M156" i="31"/>
  <c r="L156" i="31"/>
  <c r="K156" i="31"/>
  <c r="J156" i="31"/>
  <c r="I156" i="31"/>
  <c r="H156" i="31"/>
  <c r="G156" i="31"/>
  <c r="F156" i="31"/>
  <c r="E156" i="31"/>
  <c r="D156" i="31"/>
  <c r="C156" i="31"/>
  <c r="B156" i="31"/>
  <c r="BM155" i="31"/>
  <c r="BL155" i="31"/>
  <c r="BK155" i="31"/>
  <c r="BJ155" i="31"/>
  <c r="BI155" i="31"/>
  <c r="BH155" i="31"/>
  <c r="BG155" i="31"/>
  <c r="BF155" i="31"/>
  <c r="BE155" i="31"/>
  <c r="BD155" i="31"/>
  <c r="BC155" i="31"/>
  <c r="BB155" i="31"/>
  <c r="AZ155" i="31"/>
  <c r="AY155" i="31"/>
  <c r="AX155" i="31"/>
  <c r="AW155" i="31"/>
  <c r="AV155" i="31"/>
  <c r="AU155" i="31"/>
  <c r="AT155" i="31"/>
  <c r="AS155" i="31"/>
  <c r="AR155" i="31"/>
  <c r="AQ155" i="31"/>
  <c r="AP155" i="31"/>
  <c r="AO155" i="31"/>
  <c r="AM155" i="31"/>
  <c r="AL155" i="31"/>
  <c r="AK155" i="31"/>
  <c r="AJ155" i="31"/>
  <c r="AI155" i="31"/>
  <c r="AH155" i="31"/>
  <c r="AG155" i="31"/>
  <c r="AF155" i="31"/>
  <c r="AE155" i="31"/>
  <c r="AD155" i="31"/>
  <c r="AC155" i="31"/>
  <c r="AB155" i="31"/>
  <c r="AA155" i="31"/>
  <c r="Z155" i="31"/>
  <c r="Y155" i="31"/>
  <c r="X155" i="31"/>
  <c r="W155" i="31"/>
  <c r="V155" i="31"/>
  <c r="U155" i="31"/>
  <c r="T155" i="31"/>
  <c r="S155" i="31"/>
  <c r="R155" i="31"/>
  <c r="Q155" i="31"/>
  <c r="P155" i="31"/>
  <c r="O155" i="31"/>
  <c r="N155" i="31"/>
  <c r="M155" i="31"/>
  <c r="L155" i="31"/>
  <c r="K155" i="31"/>
  <c r="J155" i="31"/>
  <c r="I155" i="31"/>
  <c r="H155" i="31"/>
  <c r="G155" i="31"/>
  <c r="F155" i="31"/>
  <c r="E155" i="31"/>
  <c r="D155" i="31"/>
  <c r="C155" i="31"/>
  <c r="B155" i="31"/>
  <c r="BM154" i="31"/>
  <c r="BL154" i="31"/>
  <c r="BK154" i="31"/>
  <c r="BJ154" i="31"/>
  <c r="BI154" i="31"/>
  <c r="BH154" i="31"/>
  <c r="BG154" i="31"/>
  <c r="BF154" i="31"/>
  <c r="BE154" i="31"/>
  <c r="BD154" i="31"/>
  <c r="BC154" i="31"/>
  <c r="BB154" i="31"/>
  <c r="AZ154" i="31"/>
  <c r="AY154" i="31"/>
  <c r="AX154" i="31"/>
  <c r="AW154" i="31"/>
  <c r="AV154" i="31"/>
  <c r="AU154" i="31"/>
  <c r="AT154" i="31"/>
  <c r="AS154" i="31"/>
  <c r="AR154" i="31"/>
  <c r="AQ154" i="31"/>
  <c r="AP154" i="31"/>
  <c r="AO154" i="31"/>
  <c r="AM154" i="31"/>
  <c r="AL154" i="31"/>
  <c r="AK154" i="31"/>
  <c r="AJ154" i="31"/>
  <c r="AI154" i="31"/>
  <c r="AH154" i="31"/>
  <c r="AG154" i="31"/>
  <c r="AF154" i="31"/>
  <c r="AE154" i="31"/>
  <c r="AD154" i="31"/>
  <c r="AC154" i="31"/>
  <c r="AB154" i="31"/>
  <c r="AA154" i="31"/>
  <c r="Z154" i="31"/>
  <c r="Y154" i="31"/>
  <c r="X154" i="31"/>
  <c r="W154" i="31"/>
  <c r="V154" i="31"/>
  <c r="U154" i="31"/>
  <c r="T154" i="31"/>
  <c r="S154" i="31"/>
  <c r="R154" i="31"/>
  <c r="Q154" i="31"/>
  <c r="P154" i="31"/>
  <c r="O154" i="31"/>
  <c r="N154" i="31"/>
  <c r="M154" i="31"/>
  <c r="L154" i="31"/>
  <c r="K154" i="31"/>
  <c r="J154" i="31"/>
  <c r="I154" i="31"/>
  <c r="H154" i="31"/>
  <c r="G154" i="31"/>
  <c r="F154" i="31"/>
  <c r="E154" i="31"/>
  <c r="D154" i="31"/>
  <c r="C154" i="31"/>
  <c r="B154" i="31"/>
  <c r="BM153" i="31"/>
  <c r="BL153" i="31"/>
  <c r="BK153" i="31"/>
  <c r="BJ153" i="31"/>
  <c r="BI153" i="31"/>
  <c r="BH153" i="31"/>
  <c r="BG153" i="31"/>
  <c r="BF153" i="31"/>
  <c r="BE153" i="31"/>
  <c r="BD153" i="31"/>
  <c r="BC153" i="31"/>
  <c r="BB153" i="31"/>
  <c r="AZ153" i="31"/>
  <c r="AY153" i="31"/>
  <c r="AX153" i="31"/>
  <c r="AW153" i="31"/>
  <c r="AV153" i="31"/>
  <c r="AU153" i="31"/>
  <c r="AT153" i="31"/>
  <c r="AS153" i="31"/>
  <c r="AR153" i="31"/>
  <c r="AQ153" i="31"/>
  <c r="AP153" i="31"/>
  <c r="AO153" i="31"/>
  <c r="AM153" i="31"/>
  <c r="AL153" i="31"/>
  <c r="AK153" i="31"/>
  <c r="AJ153" i="31"/>
  <c r="AI153" i="31"/>
  <c r="AH153" i="31"/>
  <c r="AG153" i="31"/>
  <c r="AF153" i="31"/>
  <c r="AE153" i="31"/>
  <c r="AD153" i="31"/>
  <c r="AC153" i="31"/>
  <c r="AB153" i="31"/>
  <c r="AA153" i="31"/>
  <c r="Z153" i="31"/>
  <c r="Y153" i="31"/>
  <c r="X153" i="31"/>
  <c r="W153" i="31"/>
  <c r="V153" i="31"/>
  <c r="U153" i="31"/>
  <c r="T153" i="31"/>
  <c r="S153" i="31"/>
  <c r="R153" i="31"/>
  <c r="Q153" i="31"/>
  <c r="P153" i="31"/>
  <c r="O153" i="31"/>
  <c r="N153" i="31"/>
  <c r="M153" i="31"/>
  <c r="L153" i="31"/>
  <c r="K153" i="31"/>
  <c r="J153" i="31"/>
  <c r="I153" i="31"/>
  <c r="H153" i="31"/>
  <c r="G153" i="31"/>
  <c r="F153" i="31"/>
  <c r="E153" i="31"/>
  <c r="D153" i="31"/>
  <c r="C153" i="31"/>
  <c r="B153" i="31"/>
  <c r="BM152" i="31"/>
  <c r="BL152" i="31"/>
  <c r="BK152" i="31"/>
  <c r="BJ152" i="31"/>
  <c r="BI152" i="31"/>
  <c r="BH152" i="31"/>
  <c r="BG152" i="31"/>
  <c r="BF152" i="31"/>
  <c r="BE152" i="31"/>
  <c r="BD152" i="31"/>
  <c r="BC152" i="31"/>
  <c r="BB152" i="31"/>
  <c r="AZ152" i="31"/>
  <c r="AY152" i="31"/>
  <c r="AX152" i="31"/>
  <c r="AW152" i="31"/>
  <c r="AV152" i="31"/>
  <c r="AU152" i="31"/>
  <c r="AT152" i="31"/>
  <c r="AS152" i="31"/>
  <c r="AR152" i="31"/>
  <c r="AQ152" i="31"/>
  <c r="AP152" i="31"/>
  <c r="AO152" i="31"/>
  <c r="AM152" i="31"/>
  <c r="AL152" i="31"/>
  <c r="AK152" i="31"/>
  <c r="AJ152" i="31"/>
  <c r="AI152" i="31"/>
  <c r="AH152" i="31"/>
  <c r="AG152" i="31"/>
  <c r="AF152" i="31"/>
  <c r="AE152" i="31"/>
  <c r="AD152" i="31"/>
  <c r="AC152" i="31"/>
  <c r="AB152" i="31"/>
  <c r="AA152" i="31"/>
  <c r="Z152" i="31"/>
  <c r="Y152" i="31"/>
  <c r="X152" i="31"/>
  <c r="W152" i="31"/>
  <c r="V152" i="31"/>
  <c r="U152" i="31"/>
  <c r="T152" i="31"/>
  <c r="S152" i="31"/>
  <c r="R152" i="31"/>
  <c r="Q152" i="31"/>
  <c r="P152" i="31"/>
  <c r="O152" i="31"/>
  <c r="N152" i="31"/>
  <c r="M152" i="31"/>
  <c r="L152" i="31"/>
  <c r="K152" i="31"/>
  <c r="J152" i="31"/>
  <c r="I152" i="31"/>
  <c r="H152" i="31"/>
  <c r="G152" i="31"/>
  <c r="F152" i="31"/>
  <c r="E152" i="31"/>
  <c r="D152" i="31"/>
  <c r="C152" i="31"/>
  <c r="B152" i="31"/>
  <c r="BM151" i="31"/>
  <c r="BL151" i="31"/>
  <c r="BK151" i="31"/>
  <c r="BJ151" i="31"/>
  <c r="BI151" i="31"/>
  <c r="BH151" i="31"/>
  <c r="BG151" i="31"/>
  <c r="BF151" i="31"/>
  <c r="BE151" i="31"/>
  <c r="BD151" i="31"/>
  <c r="BC151" i="31"/>
  <c r="BB151" i="31"/>
  <c r="AZ151" i="31"/>
  <c r="AY151" i="31"/>
  <c r="AX151" i="31"/>
  <c r="AW151" i="31"/>
  <c r="AV151" i="31"/>
  <c r="AU151" i="31"/>
  <c r="AT151" i="31"/>
  <c r="AS151" i="31"/>
  <c r="AR151" i="31"/>
  <c r="AQ151" i="31"/>
  <c r="AP151" i="31"/>
  <c r="AO151" i="31"/>
  <c r="AM151" i="31"/>
  <c r="AL151" i="31"/>
  <c r="AK151" i="31"/>
  <c r="AJ151" i="31"/>
  <c r="AI151" i="31"/>
  <c r="AH151" i="31"/>
  <c r="AG151" i="31"/>
  <c r="AF151" i="31"/>
  <c r="AE151" i="31"/>
  <c r="AD151" i="31"/>
  <c r="AC151" i="31"/>
  <c r="AB151" i="31"/>
  <c r="AA151" i="31"/>
  <c r="Z151" i="31"/>
  <c r="Y151" i="31"/>
  <c r="X151" i="31"/>
  <c r="W151" i="31"/>
  <c r="V151" i="31"/>
  <c r="U151" i="31"/>
  <c r="T151" i="31"/>
  <c r="S151" i="31"/>
  <c r="R151" i="31"/>
  <c r="Q151" i="31"/>
  <c r="P151" i="31"/>
  <c r="O151" i="31"/>
  <c r="N151" i="31"/>
  <c r="M151" i="31"/>
  <c r="L151" i="31"/>
  <c r="K151" i="31"/>
  <c r="J151" i="31"/>
  <c r="I151" i="31"/>
  <c r="H151" i="31"/>
  <c r="G151" i="31"/>
  <c r="F151" i="31"/>
  <c r="E151" i="31"/>
  <c r="D151" i="31"/>
  <c r="C151" i="31"/>
  <c r="B151" i="31"/>
  <c r="BM150" i="31"/>
  <c r="BL150" i="31"/>
  <c r="BK150" i="31"/>
  <c r="BJ150" i="31"/>
  <c r="BI150" i="31"/>
  <c r="BH150" i="31"/>
  <c r="BG150" i="31"/>
  <c r="BF150" i="31"/>
  <c r="BE150" i="31"/>
  <c r="BD150" i="31"/>
  <c r="BC150" i="31"/>
  <c r="BB150" i="31"/>
  <c r="AZ150" i="31"/>
  <c r="AY150" i="31"/>
  <c r="AX150" i="31"/>
  <c r="AW150" i="31"/>
  <c r="AV150" i="31"/>
  <c r="AU150" i="31"/>
  <c r="AT150" i="31"/>
  <c r="AS150" i="31"/>
  <c r="AR150" i="31"/>
  <c r="AQ150" i="31"/>
  <c r="AP150" i="31"/>
  <c r="AO150" i="31"/>
  <c r="AM150" i="31"/>
  <c r="AL150" i="31"/>
  <c r="AK150" i="31"/>
  <c r="AJ150" i="31"/>
  <c r="AI150" i="31"/>
  <c r="AH150" i="31"/>
  <c r="AG150" i="31"/>
  <c r="AF150" i="31"/>
  <c r="AE150" i="31"/>
  <c r="AD150" i="31"/>
  <c r="AC150" i="31"/>
  <c r="AB150" i="31"/>
  <c r="AA150" i="31"/>
  <c r="Z150" i="31"/>
  <c r="Y150" i="31"/>
  <c r="X150" i="31"/>
  <c r="W150" i="31"/>
  <c r="V150" i="31"/>
  <c r="U150" i="31"/>
  <c r="T150" i="31"/>
  <c r="S150" i="31"/>
  <c r="R150" i="31"/>
  <c r="Q150" i="31"/>
  <c r="P150" i="31"/>
  <c r="O150" i="31"/>
  <c r="N150" i="31"/>
  <c r="M150" i="31"/>
  <c r="L150" i="31"/>
  <c r="K150" i="31"/>
  <c r="J150" i="31"/>
  <c r="I150" i="31"/>
  <c r="H150" i="31"/>
  <c r="G150" i="31"/>
  <c r="F150" i="31"/>
  <c r="E150" i="31"/>
  <c r="D150" i="31"/>
  <c r="C150" i="31"/>
  <c r="B150" i="31"/>
  <c r="BM149" i="31"/>
  <c r="BL149" i="31"/>
  <c r="BK149" i="31"/>
  <c r="BJ149" i="31"/>
  <c r="BI149" i="31"/>
  <c r="BH149" i="31"/>
  <c r="BG149" i="31"/>
  <c r="BF149" i="31"/>
  <c r="BE149" i="31"/>
  <c r="BD149" i="31"/>
  <c r="BC149" i="31"/>
  <c r="BB149" i="31"/>
  <c r="AZ149" i="31"/>
  <c r="AY149" i="31"/>
  <c r="AX149" i="31"/>
  <c r="AW149" i="31"/>
  <c r="AV149" i="31"/>
  <c r="AU149" i="31"/>
  <c r="AT149" i="31"/>
  <c r="AS149" i="31"/>
  <c r="AR149" i="31"/>
  <c r="AQ149" i="31"/>
  <c r="AP149" i="31"/>
  <c r="AO149" i="31"/>
  <c r="AM149" i="31"/>
  <c r="AL149" i="31"/>
  <c r="AK149" i="31"/>
  <c r="AJ149" i="31"/>
  <c r="AI149" i="31"/>
  <c r="AH149" i="31"/>
  <c r="AG149" i="31"/>
  <c r="AF149" i="31"/>
  <c r="AE149" i="31"/>
  <c r="AD149" i="31"/>
  <c r="AC149" i="31"/>
  <c r="AB149" i="31"/>
  <c r="AA149" i="31"/>
  <c r="Z149" i="31"/>
  <c r="Y149" i="31"/>
  <c r="X149" i="31"/>
  <c r="W149" i="31"/>
  <c r="V149" i="31"/>
  <c r="U149" i="31"/>
  <c r="T149" i="31"/>
  <c r="S149" i="31"/>
  <c r="R149" i="31"/>
  <c r="Q149" i="31"/>
  <c r="P149" i="31"/>
  <c r="O149" i="31"/>
  <c r="N149" i="31"/>
  <c r="M149" i="31"/>
  <c r="L149" i="31"/>
  <c r="K149" i="31"/>
  <c r="J149" i="31"/>
  <c r="I149" i="31"/>
  <c r="H149" i="31"/>
  <c r="G149" i="31"/>
  <c r="F149" i="31"/>
  <c r="E149" i="31"/>
  <c r="D149" i="31"/>
  <c r="C149" i="31"/>
  <c r="B149" i="31"/>
  <c r="BM148" i="31"/>
  <c r="BL148" i="31"/>
  <c r="BK148" i="31"/>
  <c r="BJ148" i="31"/>
  <c r="BI148" i="31"/>
  <c r="BH148" i="31"/>
  <c r="BG148" i="31"/>
  <c r="BF148" i="31"/>
  <c r="BE148" i="31"/>
  <c r="BD148" i="31"/>
  <c r="BC148" i="31"/>
  <c r="BB148" i="31"/>
  <c r="AZ148" i="31"/>
  <c r="AY148" i="31"/>
  <c r="AX148" i="31"/>
  <c r="AW148" i="31"/>
  <c r="AV148" i="31"/>
  <c r="AU148" i="31"/>
  <c r="AT148" i="31"/>
  <c r="AS148" i="31"/>
  <c r="AR148" i="31"/>
  <c r="AQ148" i="31"/>
  <c r="AP148" i="31"/>
  <c r="AO148" i="31"/>
  <c r="AM148" i="31"/>
  <c r="AL148" i="31"/>
  <c r="AK148" i="31"/>
  <c r="AJ148" i="31"/>
  <c r="AI148" i="31"/>
  <c r="AH148" i="31"/>
  <c r="AG148" i="31"/>
  <c r="AF148" i="31"/>
  <c r="AE148" i="31"/>
  <c r="AD148" i="31"/>
  <c r="AC148" i="31"/>
  <c r="AB148" i="31"/>
  <c r="AA148" i="31"/>
  <c r="Z148" i="31"/>
  <c r="Y148" i="31"/>
  <c r="X148" i="31"/>
  <c r="W148" i="31"/>
  <c r="V148" i="31"/>
  <c r="U148" i="31"/>
  <c r="T148" i="31"/>
  <c r="S148" i="31"/>
  <c r="R148" i="31"/>
  <c r="Q148" i="31"/>
  <c r="P148" i="31"/>
  <c r="O148" i="31"/>
  <c r="N148" i="31"/>
  <c r="M148" i="31"/>
  <c r="L148" i="31"/>
  <c r="K148" i="31"/>
  <c r="J148" i="31"/>
  <c r="I148" i="31"/>
  <c r="H148" i="31"/>
  <c r="G148" i="31"/>
  <c r="F148" i="31"/>
  <c r="E148" i="31"/>
  <c r="D148" i="31"/>
  <c r="C148" i="31"/>
  <c r="B148" i="31"/>
  <c r="BM147" i="31"/>
  <c r="BL147" i="31"/>
  <c r="BK147" i="31"/>
  <c r="BJ147" i="31"/>
  <c r="BI147" i="31"/>
  <c r="BH147" i="31"/>
  <c r="BG147" i="31"/>
  <c r="BF147" i="31"/>
  <c r="BE147" i="31"/>
  <c r="BD147" i="31"/>
  <c r="BC147" i="31"/>
  <c r="BB147" i="31"/>
  <c r="AZ147" i="31"/>
  <c r="AY147" i="31"/>
  <c r="AX147" i="31"/>
  <c r="AW147" i="31"/>
  <c r="AV147" i="31"/>
  <c r="AU147" i="31"/>
  <c r="AT147" i="31"/>
  <c r="AS147" i="31"/>
  <c r="AR147" i="31"/>
  <c r="AQ147" i="31"/>
  <c r="AP147" i="31"/>
  <c r="AO147" i="31"/>
  <c r="AM147" i="31"/>
  <c r="AL147" i="31"/>
  <c r="AK147" i="31"/>
  <c r="AJ147" i="31"/>
  <c r="AI147" i="31"/>
  <c r="AH147" i="31"/>
  <c r="AG147" i="31"/>
  <c r="AF147" i="31"/>
  <c r="AE147" i="31"/>
  <c r="AD147" i="31"/>
  <c r="AC147" i="31"/>
  <c r="AB147" i="31"/>
  <c r="AA147" i="31"/>
  <c r="Z147" i="31"/>
  <c r="Y147" i="31"/>
  <c r="X147" i="31"/>
  <c r="W147" i="31"/>
  <c r="V147" i="31"/>
  <c r="U147" i="31"/>
  <c r="T147" i="31"/>
  <c r="S147" i="31"/>
  <c r="R147" i="31"/>
  <c r="Q147" i="31"/>
  <c r="P147" i="31"/>
  <c r="O147" i="31"/>
  <c r="N147" i="31"/>
  <c r="M147" i="31"/>
  <c r="L147" i="31"/>
  <c r="K147" i="31"/>
  <c r="J147" i="31"/>
  <c r="I147" i="31"/>
  <c r="H147" i="31"/>
  <c r="G147" i="31"/>
  <c r="F147" i="31"/>
  <c r="E147" i="31"/>
  <c r="D147" i="31"/>
  <c r="C147" i="31"/>
  <c r="B147" i="31"/>
  <c r="BM146" i="31"/>
  <c r="BL146" i="31"/>
  <c r="BK146" i="31"/>
  <c r="BJ146" i="31"/>
  <c r="BI146" i="31"/>
  <c r="BH146" i="31"/>
  <c r="BG146" i="31"/>
  <c r="BF146" i="31"/>
  <c r="BE146" i="31"/>
  <c r="BD146" i="31"/>
  <c r="BC146" i="31"/>
  <c r="BB146" i="31"/>
  <c r="AZ146" i="31"/>
  <c r="AY146" i="31"/>
  <c r="AX146" i="31"/>
  <c r="AW146" i="31"/>
  <c r="AV146" i="31"/>
  <c r="AU146" i="31"/>
  <c r="AT146" i="31"/>
  <c r="AS146" i="31"/>
  <c r="AR146" i="31"/>
  <c r="AQ146" i="31"/>
  <c r="AP146" i="31"/>
  <c r="AO146" i="31"/>
  <c r="AM146" i="31"/>
  <c r="AL146" i="31"/>
  <c r="AK146" i="31"/>
  <c r="AJ146" i="31"/>
  <c r="AI146" i="31"/>
  <c r="AH146" i="31"/>
  <c r="AG146" i="31"/>
  <c r="AF146" i="31"/>
  <c r="AE146" i="31"/>
  <c r="AD146" i="31"/>
  <c r="AC146" i="31"/>
  <c r="AB146" i="31"/>
  <c r="AA146" i="31"/>
  <c r="Z146" i="31"/>
  <c r="Y146" i="31"/>
  <c r="X146" i="31"/>
  <c r="W146" i="31"/>
  <c r="V146" i="31"/>
  <c r="U146" i="31"/>
  <c r="T146" i="31"/>
  <c r="S146" i="31"/>
  <c r="R146" i="31"/>
  <c r="Q146" i="31"/>
  <c r="P146" i="31"/>
  <c r="O146" i="31"/>
  <c r="N146" i="31"/>
  <c r="M146" i="31"/>
  <c r="L146" i="31"/>
  <c r="K146" i="31"/>
  <c r="J146" i="31"/>
  <c r="I146" i="31"/>
  <c r="H146" i="31"/>
  <c r="G146" i="31"/>
  <c r="F146" i="31"/>
  <c r="E146" i="31"/>
  <c r="D146" i="31"/>
  <c r="C146" i="31"/>
  <c r="B146" i="31"/>
  <c r="BM145" i="31"/>
  <c r="BL145" i="31"/>
  <c r="BK145" i="31"/>
  <c r="BJ145" i="31"/>
  <c r="BI145" i="31"/>
  <c r="BH145" i="31"/>
  <c r="BG145" i="31"/>
  <c r="BF145" i="31"/>
  <c r="BE145" i="31"/>
  <c r="BD145" i="31"/>
  <c r="BC145" i="31"/>
  <c r="BB145" i="31"/>
  <c r="AZ145" i="31"/>
  <c r="AY145" i="31"/>
  <c r="AX145" i="31"/>
  <c r="AW145" i="31"/>
  <c r="AV145" i="31"/>
  <c r="AU145" i="31"/>
  <c r="AT145" i="31"/>
  <c r="AS145" i="31"/>
  <c r="AR145" i="31"/>
  <c r="AQ145" i="31"/>
  <c r="AP145" i="31"/>
  <c r="AO145" i="31"/>
  <c r="AM145" i="31"/>
  <c r="AL145" i="31"/>
  <c r="AK145" i="31"/>
  <c r="AJ145" i="31"/>
  <c r="AI145" i="31"/>
  <c r="AH145" i="31"/>
  <c r="AG145" i="31"/>
  <c r="AF145" i="31"/>
  <c r="AE145" i="31"/>
  <c r="AD145" i="31"/>
  <c r="AC145" i="31"/>
  <c r="AB145" i="31"/>
  <c r="AA145" i="31"/>
  <c r="Z145" i="31"/>
  <c r="Y145" i="31"/>
  <c r="X145" i="31"/>
  <c r="W145" i="31"/>
  <c r="V145" i="31"/>
  <c r="U145" i="31"/>
  <c r="T145" i="31"/>
  <c r="S145" i="31"/>
  <c r="R145" i="31"/>
  <c r="Q145" i="31"/>
  <c r="P145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C145" i="31"/>
  <c r="B145" i="31"/>
  <c r="AZ144" i="31"/>
  <c r="AY144" i="31"/>
  <c r="AU144" i="31"/>
  <c r="AF144" i="31"/>
  <c r="AE144" i="31"/>
  <c r="W144" i="31"/>
  <c r="V144" i="31"/>
  <c r="H144" i="31"/>
  <c r="BM143" i="31"/>
  <c r="BL143" i="31"/>
  <c r="BK143" i="31"/>
  <c r="BJ143" i="31"/>
  <c r="BI143" i="31"/>
  <c r="BH143" i="31"/>
  <c r="BG143" i="31"/>
  <c r="BF143" i="31"/>
  <c r="BE143" i="31"/>
  <c r="BD143" i="31"/>
  <c r="BC143" i="31"/>
  <c r="BB143" i="31"/>
  <c r="AZ143" i="31"/>
  <c r="AY143" i="31"/>
  <c r="AX143" i="31"/>
  <c r="AW143" i="31"/>
  <c r="AV143" i="31"/>
  <c r="AU143" i="31"/>
  <c r="AT143" i="31"/>
  <c r="AS143" i="31"/>
  <c r="AR143" i="31"/>
  <c r="AQ143" i="31"/>
  <c r="AP143" i="31"/>
  <c r="AO143" i="31"/>
  <c r="AM143" i="31"/>
  <c r="AL143" i="31"/>
  <c r="AK143" i="31"/>
  <c r="AJ143" i="31"/>
  <c r="AI143" i="31"/>
  <c r="AH143" i="31"/>
  <c r="AG143" i="31"/>
  <c r="AF143" i="31"/>
  <c r="AE143" i="31"/>
  <c r="AD143" i="31"/>
  <c r="AC143" i="31"/>
  <c r="AB143" i="31"/>
  <c r="AA143" i="31"/>
  <c r="Z143" i="31"/>
  <c r="Y143" i="31"/>
  <c r="X143" i="31"/>
  <c r="W143" i="31"/>
  <c r="V143" i="31"/>
  <c r="U143" i="31"/>
  <c r="T143" i="31"/>
  <c r="S143" i="31"/>
  <c r="R143" i="31"/>
  <c r="Q143" i="31"/>
  <c r="P143" i="31"/>
  <c r="O143" i="31"/>
  <c r="N143" i="31"/>
  <c r="M143" i="31"/>
  <c r="L143" i="31"/>
  <c r="K143" i="31"/>
  <c r="J143" i="31"/>
  <c r="I143" i="31"/>
  <c r="H143" i="31"/>
  <c r="G143" i="31"/>
  <c r="F143" i="31"/>
  <c r="E143" i="31"/>
  <c r="D143" i="31"/>
  <c r="C143" i="31"/>
  <c r="B143" i="31"/>
  <c r="BM142" i="31"/>
  <c r="BL142" i="31"/>
  <c r="BK142" i="31"/>
  <c r="BJ142" i="31"/>
  <c r="BI142" i="31"/>
  <c r="BH142" i="31"/>
  <c r="BG142" i="31"/>
  <c r="BF142" i="31"/>
  <c r="BE142" i="31"/>
  <c r="BD142" i="31"/>
  <c r="BC142" i="31"/>
  <c r="BB142" i="31"/>
  <c r="AZ142" i="31"/>
  <c r="AY142" i="31"/>
  <c r="AX142" i="31"/>
  <c r="AW142" i="31"/>
  <c r="AV142" i="31"/>
  <c r="AU142" i="31"/>
  <c r="AT142" i="31"/>
  <c r="AS142" i="31"/>
  <c r="AR142" i="31"/>
  <c r="AQ142" i="31"/>
  <c r="AP142" i="31"/>
  <c r="AO142" i="31"/>
  <c r="AM142" i="31"/>
  <c r="AL142" i="31"/>
  <c r="AK142" i="31"/>
  <c r="AJ142" i="31"/>
  <c r="AI142" i="31"/>
  <c r="AH142" i="31"/>
  <c r="AG142" i="31"/>
  <c r="AF142" i="31"/>
  <c r="AE142" i="31"/>
  <c r="AD142" i="31"/>
  <c r="AC142" i="31"/>
  <c r="AB142" i="31"/>
  <c r="AA142" i="31"/>
  <c r="Z142" i="31"/>
  <c r="Y142" i="31"/>
  <c r="X142" i="31"/>
  <c r="W142" i="31"/>
  <c r="V142" i="31"/>
  <c r="U142" i="31"/>
  <c r="T142" i="31"/>
  <c r="S142" i="31"/>
  <c r="R142" i="31"/>
  <c r="Q142" i="31"/>
  <c r="P142" i="31"/>
  <c r="O142" i="31"/>
  <c r="N142" i="31"/>
  <c r="M142" i="31"/>
  <c r="L142" i="31"/>
  <c r="K142" i="31"/>
  <c r="J142" i="31"/>
  <c r="I142" i="31"/>
  <c r="H142" i="31"/>
  <c r="G142" i="31"/>
  <c r="F142" i="31"/>
  <c r="E142" i="31"/>
  <c r="D142" i="31"/>
  <c r="C142" i="31"/>
  <c r="B142" i="31"/>
  <c r="BM141" i="31"/>
  <c r="BL141" i="31"/>
  <c r="BK141" i="31"/>
  <c r="BJ141" i="31"/>
  <c r="BI141" i="31"/>
  <c r="BH141" i="31"/>
  <c r="BG141" i="31"/>
  <c r="BF141" i="31"/>
  <c r="BE141" i="31"/>
  <c r="BD141" i="31"/>
  <c r="BC141" i="31"/>
  <c r="BB141" i="31"/>
  <c r="AZ141" i="31"/>
  <c r="AY141" i="31"/>
  <c r="AX141" i="31"/>
  <c r="AW141" i="31"/>
  <c r="AV141" i="31"/>
  <c r="AU141" i="31"/>
  <c r="AT141" i="31"/>
  <c r="AS141" i="31"/>
  <c r="AR141" i="31"/>
  <c r="AQ141" i="31"/>
  <c r="AP141" i="31"/>
  <c r="AO141" i="31"/>
  <c r="AM141" i="31"/>
  <c r="AL141" i="31"/>
  <c r="AK141" i="31"/>
  <c r="AJ141" i="31"/>
  <c r="AI141" i="31"/>
  <c r="AH141" i="31"/>
  <c r="AG141" i="31"/>
  <c r="AF141" i="31"/>
  <c r="AE141" i="31"/>
  <c r="AD141" i="31"/>
  <c r="AC141" i="31"/>
  <c r="AB141" i="31"/>
  <c r="AA141" i="31"/>
  <c r="Z141" i="31"/>
  <c r="Y141" i="31"/>
  <c r="X141" i="31"/>
  <c r="W141" i="31"/>
  <c r="V141" i="31"/>
  <c r="U141" i="31"/>
  <c r="T141" i="31"/>
  <c r="S141" i="31"/>
  <c r="R141" i="31"/>
  <c r="Q141" i="31"/>
  <c r="P141" i="31"/>
  <c r="O141" i="31"/>
  <c r="N141" i="31"/>
  <c r="M141" i="31"/>
  <c r="L141" i="31"/>
  <c r="K141" i="31"/>
  <c r="J141" i="31"/>
  <c r="I141" i="31"/>
  <c r="H141" i="31"/>
  <c r="G141" i="31"/>
  <c r="F141" i="31"/>
  <c r="E141" i="31"/>
  <c r="D141" i="31"/>
  <c r="C141" i="31"/>
  <c r="B141" i="31"/>
  <c r="AM135" i="31"/>
  <c r="AM70" i="31" s="1"/>
  <c r="AM40" i="31" s="1"/>
  <c r="AL135" i="31"/>
  <c r="AL70" i="31" s="1"/>
  <c r="AL40" i="31" s="1"/>
  <c r="AK135" i="31"/>
  <c r="AK70" i="31" s="1"/>
  <c r="AK40" i="31" s="1"/>
  <c r="AJ135" i="31"/>
  <c r="AJ70" i="31" s="1"/>
  <c r="AJ40" i="31" s="1"/>
  <c r="AI135" i="31"/>
  <c r="AI70" i="31" s="1"/>
  <c r="AI40" i="31" s="1"/>
  <c r="AH135" i="31"/>
  <c r="AH70" i="31" s="1"/>
  <c r="AH40" i="31" s="1"/>
  <c r="AG135" i="31"/>
  <c r="AG70" i="31" s="1"/>
  <c r="AG40" i="31" s="1"/>
  <c r="AF135" i="31"/>
  <c r="AE135" i="31"/>
  <c r="AE70" i="31" s="1"/>
  <c r="AE40" i="31" s="1"/>
  <c r="AD135" i="31"/>
  <c r="AD70" i="31" s="1"/>
  <c r="AD40" i="31" s="1"/>
  <c r="AC135" i="31"/>
  <c r="AC70" i="31" s="1"/>
  <c r="AC40" i="31" s="1"/>
  <c r="AB135" i="31"/>
  <c r="AB70" i="31" s="1"/>
  <c r="AB40" i="31" s="1"/>
  <c r="AA135" i="31"/>
  <c r="AA70" i="31" s="1"/>
  <c r="AA40" i="31" s="1"/>
  <c r="Z135" i="31"/>
  <c r="Z70" i="31" s="1"/>
  <c r="Z40" i="31" s="1"/>
  <c r="Y135" i="31"/>
  <c r="Y70" i="31" s="1"/>
  <c r="Y40" i="31" s="1"/>
  <c r="X135" i="31"/>
  <c r="X70" i="31" s="1"/>
  <c r="X40" i="31" s="1"/>
  <c r="W135" i="31"/>
  <c r="W70" i="31" s="1"/>
  <c r="W40" i="31" s="1"/>
  <c r="V135" i="31"/>
  <c r="V70" i="31" s="1"/>
  <c r="V40" i="31" s="1"/>
  <c r="U135" i="31"/>
  <c r="U70" i="31" s="1"/>
  <c r="U40" i="31" s="1"/>
  <c r="T135" i="31"/>
  <c r="T70" i="31" s="1"/>
  <c r="T40" i="31" s="1"/>
  <c r="S135" i="31"/>
  <c r="S70" i="31" s="1"/>
  <c r="S40" i="31" s="1"/>
  <c r="R135" i="31"/>
  <c r="R70" i="31" s="1"/>
  <c r="R40" i="31" s="1"/>
  <c r="Q135" i="31"/>
  <c r="Q70" i="31" s="1"/>
  <c r="Q40" i="31" s="1"/>
  <c r="P135" i="31"/>
  <c r="P70" i="31" s="1"/>
  <c r="P40" i="31" s="1"/>
  <c r="O135" i="31"/>
  <c r="O70" i="31" s="1"/>
  <c r="O40" i="31" s="1"/>
  <c r="N135" i="31"/>
  <c r="N70" i="31" s="1"/>
  <c r="N40" i="31" s="1"/>
  <c r="M135" i="31"/>
  <c r="M70" i="31" s="1"/>
  <c r="M40" i="31" s="1"/>
  <c r="L135" i="31"/>
  <c r="L70" i="31" s="1"/>
  <c r="L40" i="31" s="1"/>
  <c r="K135" i="31"/>
  <c r="K70" i="31" s="1"/>
  <c r="K40" i="31" s="1"/>
  <c r="J135" i="31"/>
  <c r="J70" i="31" s="1"/>
  <c r="J40" i="31" s="1"/>
  <c r="I135" i="31"/>
  <c r="I70" i="31" s="1"/>
  <c r="I40" i="31" s="1"/>
  <c r="H135" i="31"/>
  <c r="H70" i="31" s="1"/>
  <c r="H40" i="31" s="1"/>
  <c r="G135" i="31"/>
  <c r="G70" i="31" s="1"/>
  <c r="G40" i="31" s="1"/>
  <c r="F135" i="31"/>
  <c r="F70" i="31" s="1"/>
  <c r="F40" i="31" s="1"/>
  <c r="E135" i="31"/>
  <c r="E70" i="31" s="1"/>
  <c r="E40" i="31" s="1"/>
  <c r="D135" i="31"/>
  <c r="D70" i="31" s="1"/>
  <c r="D40" i="31" s="1"/>
  <c r="C135" i="31"/>
  <c r="C70" i="31" s="1"/>
  <c r="C40" i="31" s="1"/>
  <c r="B135" i="31"/>
  <c r="B70" i="31" s="1"/>
  <c r="B40" i="31" s="1"/>
  <c r="BM127" i="31"/>
  <c r="BM48" i="31" s="1"/>
  <c r="BM18" i="31" s="1"/>
  <c r="BL127" i="31"/>
  <c r="BL48" i="31" s="1"/>
  <c r="BK127" i="31"/>
  <c r="BK48" i="31" s="1"/>
  <c r="BK18" i="31" s="1"/>
  <c r="BJ127" i="31"/>
  <c r="BJ48" i="31" s="1"/>
  <c r="BJ18" i="31" s="1"/>
  <c r="BI127" i="31"/>
  <c r="BI48" i="31" s="1"/>
  <c r="BI18" i="31" s="1"/>
  <c r="BH127" i="31"/>
  <c r="BH48" i="31" s="1"/>
  <c r="BG127" i="31"/>
  <c r="BG48" i="31" s="1"/>
  <c r="BF127" i="31"/>
  <c r="BF48" i="31" s="1"/>
  <c r="BF18" i="31" s="1"/>
  <c r="BE127" i="31"/>
  <c r="BE48" i="31" s="1"/>
  <c r="BE18" i="31" s="1"/>
  <c r="BD127" i="31"/>
  <c r="BD48" i="31" s="1"/>
  <c r="BD18" i="31" s="1"/>
  <c r="BC127" i="31"/>
  <c r="BC48" i="31" s="1"/>
  <c r="BC18" i="31" s="1"/>
  <c r="BB127" i="31"/>
  <c r="AZ127" i="31"/>
  <c r="AZ48" i="31" s="1"/>
  <c r="AZ18" i="31" s="1"/>
  <c r="AY127" i="31"/>
  <c r="AY48" i="31" s="1"/>
  <c r="AX127" i="31"/>
  <c r="AX48" i="31" s="1"/>
  <c r="AX18" i="31" s="1"/>
  <c r="AW127" i="31"/>
  <c r="AW48" i="31" s="1"/>
  <c r="AW18" i="31" s="1"/>
  <c r="AV127" i="31"/>
  <c r="AV48" i="31" s="1"/>
  <c r="AV18" i="31" s="1"/>
  <c r="AU127" i="31"/>
  <c r="AU48" i="31" s="1"/>
  <c r="AU18" i="31" s="1"/>
  <c r="AT127" i="31"/>
  <c r="AT48" i="31" s="1"/>
  <c r="AT18" i="31" s="1"/>
  <c r="AS127" i="31"/>
  <c r="AS48" i="31" s="1"/>
  <c r="AS18" i="31" s="1"/>
  <c r="AR127" i="31"/>
  <c r="AR48" i="31" s="1"/>
  <c r="AR18" i="31" s="1"/>
  <c r="AQ127" i="31"/>
  <c r="AQ48" i="31" s="1"/>
  <c r="AP127" i="31"/>
  <c r="AO127" i="31"/>
  <c r="AM127" i="31"/>
  <c r="AM48" i="31" s="1"/>
  <c r="AM18" i="31" s="1"/>
  <c r="AL127" i="31"/>
  <c r="AL48" i="31" s="1"/>
  <c r="AL18" i="31" s="1"/>
  <c r="AK127" i="31"/>
  <c r="AK48" i="31" s="1"/>
  <c r="AK18" i="31" s="1"/>
  <c r="AJ127" i="31"/>
  <c r="AJ48" i="31" s="1"/>
  <c r="AJ18" i="31" s="1"/>
  <c r="AI127" i="31"/>
  <c r="AI48" i="31" s="1"/>
  <c r="AI18" i="31" s="1"/>
  <c r="AH127" i="31"/>
  <c r="AH48" i="31" s="1"/>
  <c r="AH18" i="31" s="1"/>
  <c r="AG127" i="31"/>
  <c r="AG48" i="31" s="1"/>
  <c r="AG18" i="31" s="1"/>
  <c r="AF127" i="31"/>
  <c r="AF48" i="31" s="1"/>
  <c r="AF18" i="31" s="1"/>
  <c r="AE127" i="31"/>
  <c r="AE48" i="31" s="1"/>
  <c r="AE18" i="31" s="1"/>
  <c r="AD127" i="31"/>
  <c r="AD48" i="31" s="1"/>
  <c r="AC127" i="31"/>
  <c r="AC48" i="31" s="1"/>
  <c r="AB127" i="31"/>
  <c r="AA127" i="31"/>
  <c r="AA48" i="31" s="1"/>
  <c r="AA18" i="31" s="1"/>
  <c r="Z127" i="31"/>
  <c r="Z48" i="31" s="1"/>
  <c r="Z18" i="31" s="1"/>
  <c r="Y127" i="31"/>
  <c r="Y48" i="31" s="1"/>
  <c r="Y18" i="31" s="1"/>
  <c r="X127" i="31"/>
  <c r="X48" i="31" s="1"/>
  <c r="X18" i="31" s="1"/>
  <c r="W127" i="31"/>
  <c r="W48" i="31" s="1"/>
  <c r="W18" i="31" s="1"/>
  <c r="V127" i="31"/>
  <c r="V48" i="31" s="1"/>
  <c r="U127" i="31"/>
  <c r="U48" i="31" s="1"/>
  <c r="U18" i="31" s="1"/>
  <c r="T127" i="31"/>
  <c r="T48" i="31" s="1"/>
  <c r="T18" i="31" s="1"/>
  <c r="S127" i="31"/>
  <c r="S48" i="31" s="1"/>
  <c r="S18" i="31" s="1"/>
  <c r="R127" i="31"/>
  <c r="R48" i="31" s="1"/>
  <c r="R18" i="31" s="1"/>
  <c r="Q127" i="31"/>
  <c r="Q48" i="31" s="1"/>
  <c r="Q18" i="31" s="1"/>
  <c r="P127" i="31"/>
  <c r="P48" i="31" s="1"/>
  <c r="P18" i="31" s="1"/>
  <c r="O127" i="31"/>
  <c r="O48" i="31" s="1"/>
  <c r="O18" i="31" s="1"/>
  <c r="N127" i="31"/>
  <c r="N48" i="31" s="1"/>
  <c r="M127" i="31"/>
  <c r="M48" i="31" s="1"/>
  <c r="M18" i="31" s="1"/>
  <c r="L127" i="31"/>
  <c r="L48" i="31" s="1"/>
  <c r="L18" i="31" s="1"/>
  <c r="K127" i="31"/>
  <c r="K48" i="31" s="1"/>
  <c r="K18" i="31" s="1"/>
  <c r="J127" i="31"/>
  <c r="J48" i="31" s="1"/>
  <c r="J18" i="31" s="1"/>
  <c r="I127" i="31"/>
  <c r="I48" i="31" s="1"/>
  <c r="I18" i="31" s="1"/>
  <c r="H127" i="31"/>
  <c r="H48" i="31" s="1"/>
  <c r="H18" i="31" s="1"/>
  <c r="G127" i="31"/>
  <c r="G48" i="31" s="1"/>
  <c r="G18" i="31" s="1"/>
  <c r="F127" i="31"/>
  <c r="F48" i="31" s="1"/>
  <c r="F18" i="31" s="1"/>
  <c r="E127" i="31"/>
  <c r="E48" i="31" s="1"/>
  <c r="E18" i="31" s="1"/>
  <c r="D127" i="31"/>
  <c r="D48" i="31" s="1"/>
  <c r="D18" i="31" s="1"/>
  <c r="C127" i="31"/>
  <c r="C48" i="31" s="1"/>
  <c r="C18" i="31" s="1"/>
  <c r="B127" i="31"/>
  <c r="B48" i="31" s="1"/>
  <c r="BM124" i="31"/>
  <c r="BM69" i="31" s="1"/>
  <c r="BM39" i="31" s="1"/>
  <c r="BL124" i="31"/>
  <c r="BL69" i="31" s="1"/>
  <c r="BL39" i="31" s="1"/>
  <c r="BK124" i="31"/>
  <c r="BK69" i="31" s="1"/>
  <c r="BK39" i="31" s="1"/>
  <c r="BJ124" i="31"/>
  <c r="BJ69" i="31" s="1"/>
  <c r="BI124" i="31"/>
  <c r="BI69" i="31" s="1"/>
  <c r="BI39" i="31" s="1"/>
  <c r="BH124" i="31"/>
  <c r="BH69" i="31" s="1"/>
  <c r="BH39" i="31" s="1"/>
  <c r="BG124" i="31"/>
  <c r="BG69" i="31" s="1"/>
  <c r="BG39" i="31" s="1"/>
  <c r="BF124" i="31"/>
  <c r="BF69" i="31" s="1"/>
  <c r="BF39" i="31" s="1"/>
  <c r="BE124" i="31"/>
  <c r="BE69" i="31" s="1"/>
  <c r="BE39" i="31" s="1"/>
  <c r="BD124" i="31"/>
  <c r="BD69" i="31" s="1"/>
  <c r="BD39" i="31" s="1"/>
  <c r="BC124" i="31"/>
  <c r="BC69" i="31" s="1"/>
  <c r="BC39" i="31" s="1"/>
  <c r="BB124" i="31"/>
  <c r="BB69" i="31" s="1"/>
  <c r="BB39" i="31" s="1"/>
  <c r="AZ124" i="31"/>
  <c r="AZ69" i="31" s="1"/>
  <c r="AY124" i="31"/>
  <c r="AY69" i="31" s="1"/>
  <c r="AY39" i="31" s="1"/>
  <c r="AX124" i="31"/>
  <c r="AX69" i="31" s="1"/>
  <c r="AX39" i="31" s="1"/>
  <c r="AW124" i="31"/>
  <c r="AW69" i="31" s="1"/>
  <c r="AW39" i="31" s="1"/>
  <c r="AV124" i="31"/>
  <c r="AV69" i="31" s="1"/>
  <c r="AV39" i="31" s="1"/>
  <c r="AU124" i="31"/>
  <c r="AU69" i="31" s="1"/>
  <c r="AU39" i="31" s="1"/>
  <c r="AT124" i="31"/>
  <c r="AT69" i="31" s="1"/>
  <c r="AT39" i="31" s="1"/>
  <c r="AS124" i="31"/>
  <c r="AS69" i="31" s="1"/>
  <c r="AS39" i="31" s="1"/>
  <c r="AR124" i="31"/>
  <c r="AR69" i="31" s="1"/>
  <c r="AR39" i="31" s="1"/>
  <c r="AQ124" i="31"/>
  <c r="AQ69" i="31" s="1"/>
  <c r="AQ39" i="31" s="1"/>
  <c r="AP124" i="31"/>
  <c r="AP69" i="31" s="1"/>
  <c r="AP39" i="31" s="1"/>
  <c r="AO124" i="31"/>
  <c r="AO69" i="31" s="1"/>
  <c r="AO39" i="31" s="1"/>
  <c r="AM124" i="31"/>
  <c r="AM69" i="31" s="1"/>
  <c r="AM39" i="31" s="1"/>
  <c r="AL124" i="31"/>
  <c r="AL69" i="31" s="1"/>
  <c r="AL39" i="31" s="1"/>
  <c r="AK124" i="31"/>
  <c r="AK69" i="31" s="1"/>
  <c r="AK39" i="31" s="1"/>
  <c r="AJ124" i="31"/>
  <c r="AJ69" i="31" s="1"/>
  <c r="AJ39" i="31" s="1"/>
  <c r="AI124" i="31"/>
  <c r="AI69" i="31" s="1"/>
  <c r="AI39" i="31" s="1"/>
  <c r="AH124" i="31"/>
  <c r="AH69" i="31" s="1"/>
  <c r="AH39" i="31" s="1"/>
  <c r="AG124" i="31"/>
  <c r="AG69" i="31" s="1"/>
  <c r="AG39" i="31" s="1"/>
  <c r="AF124" i="31"/>
  <c r="AF69" i="31" s="1"/>
  <c r="AF39" i="31" s="1"/>
  <c r="AE124" i="31"/>
  <c r="AE69" i="31" s="1"/>
  <c r="AE39" i="31" s="1"/>
  <c r="AD124" i="31"/>
  <c r="AD69" i="31" s="1"/>
  <c r="AD39" i="31" s="1"/>
  <c r="AC124" i="31"/>
  <c r="AC69" i="31" s="1"/>
  <c r="AC39" i="31" s="1"/>
  <c r="AB124" i="31"/>
  <c r="AB69" i="31" s="1"/>
  <c r="AB39" i="31" s="1"/>
  <c r="AA124" i="31"/>
  <c r="AA69" i="31" s="1"/>
  <c r="AA39" i="31" s="1"/>
  <c r="Z124" i="31"/>
  <c r="Z69" i="31" s="1"/>
  <c r="Z39" i="31" s="1"/>
  <c r="Y124" i="31"/>
  <c r="Y69" i="31" s="1"/>
  <c r="Y39" i="31" s="1"/>
  <c r="X124" i="31"/>
  <c r="X69" i="31" s="1"/>
  <c r="X39" i="31" s="1"/>
  <c r="W124" i="31"/>
  <c r="W69" i="31" s="1"/>
  <c r="W39" i="31" s="1"/>
  <c r="V124" i="31"/>
  <c r="V69" i="31" s="1"/>
  <c r="V39" i="31" s="1"/>
  <c r="U124" i="31"/>
  <c r="U69" i="31" s="1"/>
  <c r="U39" i="31" s="1"/>
  <c r="T124" i="31"/>
  <c r="T69" i="31" s="1"/>
  <c r="T39" i="31" s="1"/>
  <c r="S124" i="31"/>
  <c r="S69" i="31" s="1"/>
  <c r="R124" i="31"/>
  <c r="R69" i="31" s="1"/>
  <c r="R39" i="31" s="1"/>
  <c r="Q124" i="31"/>
  <c r="Q69" i="31" s="1"/>
  <c r="Q39" i="31" s="1"/>
  <c r="P124" i="31"/>
  <c r="P69" i="31" s="1"/>
  <c r="P39" i="31" s="1"/>
  <c r="O124" i="31"/>
  <c r="O69" i="31" s="1"/>
  <c r="O39" i="31" s="1"/>
  <c r="N124" i="31"/>
  <c r="N69" i="31" s="1"/>
  <c r="N39" i="31" s="1"/>
  <c r="M124" i="31"/>
  <c r="M69" i="31" s="1"/>
  <c r="M39" i="31" s="1"/>
  <c r="L124" i="31"/>
  <c r="L69" i="31" s="1"/>
  <c r="L39" i="31" s="1"/>
  <c r="K124" i="31"/>
  <c r="K69" i="31" s="1"/>
  <c r="K39" i="31" s="1"/>
  <c r="J124" i="31"/>
  <c r="J69" i="31" s="1"/>
  <c r="J39" i="31" s="1"/>
  <c r="I124" i="31"/>
  <c r="I69" i="31" s="1"/>
  <c r="H124" i="31"/>
  <c r="H69" i="31" s="1"/>
  <c r="H39" i="31" s="1"/>
  <c r="G124" i="31"/>
  <c r="G69" i="31" s="1"/>
  <c r="G39" i="31" s="1"/>
  <c r="F124" i="31"/>
  <c r="F69" i="31" s="1"/>
  <c r="F39" i="31" s="1"/>
  <c r="E124" i="31"/>
  <c r="E69" i="31" s="1"/>
  <c r="E39" i="31" s="1"/>
  <c r="D124" i="31"/>
  <c r="D69" i="31" s="1"/>
  <c r="D39" i="31" s="1"/>
  <c r="C124" i="31"/>
  <c r="C69" i="31" s="1"/>
  <c r="C39" i="31" s="1"/>
  <c r="B124" i="31"/>
  <c r="B69" i="31" s="1"/>
  <c r="B39" i="31" s="1"/>
  <c r="BM122" i="31"/>
  <c r="BM49" i="31" s="1"/>
  <c r="BL122" i="31"/>
  <c r="BL49" i="31" s="1"/>
  <c r="BK122" i="31"/>
  <c r="BK49" i="31" s="1"/>
  <c r="BK19" i="31" s="1"/>
  <c r="BJ122" i="31"/>
  <c r="BJ49" i="31" s="1"/>
  <c r="BI122" i="31"/>
  <c r="BI49" i="31" s="1"/>
  <c r="BH122" i="31"/>
  <c r="BH49" i="31" s="1"/>
  <c r="BG122" i="31"/>
  <c r="BG49" i="31" s="1"/>
  <c r="BF122" i="31"/>
  <c r="BF49" i="31" s="1"/>
  <c r="BE122" i="31"/>
  <c r="BE49" i="31" s="1"/>
  <c r="BE19" i="31" s="1"/>
  <c r="BD122" i="31"/>
  <c r="BD49" i="31" s="1"/>
  <c r="BC122" i="31"/>
  <c r="BC49" i="31" s="1"/>
  <c r="BB122" i="31"/>
  <c r="BB49" i="31" s="1"/>
  <c r="AZ122" i="31"/>
  <c r="AZ49" i="31" s="1"/>
  <c r="AY122" i="31"/>
  <c r="AY49" i="31" s="1"/>
  <c r="AX122" i="31"/>
  <c r="AX49" i="31" s="1"/>
  <c r="AW122" i="31"/>
  <c r="AW49" i="31" s="1"/>
  <c r="AV122" i="31"/>
  <c r="AV49" i="31" s="1"/>
  <c r="AU122" i="31"/>
  <c r="AU49" i="31" s="1"/>
  <c r="AT122" i="31"/>
  <c r="AT49" i="31" s="1"/>
  <c r="AS122" i="31"/>
  <c r="AS49" i="31" s="1"/>
  <c r="AR122" i="31"/>
  <c r="AR49" i="31" s="1"/>
  <c r="AQ122" i="31"/>
  <c r="AQ49" i="31" s="1"/>
  <c r="AP122" i="31"/>
  <c r="AP49" i="31" s="1"/>
  <c r="AO122" i="31"/>
  <c r="AO49" i="31" s="1"/>
  <c r="AM122" i="31"/>
  <c r="AM49" i="31" s="1"/>
  <c r="AL122" i="31"/>
  <c r="AL49" i="31" s="1"/>
  <c r="AK122" i="31"/>
  <c r="AK49" i="31" s="1"/>
  <c r="AJ122" i="31"/>
  <c r="AJ49" i="31" s="1"/>
  <c r="AI122" i="31"/>
  <c r="AI49" i="31" s="1"/>
  <c r="AH122" i="31"/>
  <c r="AH49" i="31" s="1"/>
  <c r="AG122" i="31"/>
  <c r="AG49" i="31" s="1"/>
  <c r="AG19" i="31" s="1"/>
  <c r="AF122" i="31"/>
  <c r="AF49" i="31" s="1"/>
  <c r="AE122" i="31"/>
  <c r="AE49" i="31" s="1"/>
  <c r="AD122" i="31"/>
  <c r="AD49" i="31" s="1"/>
  <c r="AC122" i="31"/>
  <c r="AC49" i="31" s="1"/>
  <c r="AC19" i="31" s="1"/>
  <c r="AB122" i="31"/>
  <c r="AB49" i="31" s="1"/>
  <c r="AA122" i="31"/>
  <c r="AA49" i="31" s="1"/>
  <c r="Z122" i="31"/>
  <c r="Z49" i="31" s="1"/>
  <c r="Y122" i="31"/>
  <c r="Y49" i="31" s="1"/>
  <c r="Y19" i="31" s="1"/>
  <c r="X122" i="31"/>
  <c r="X49" i="31" s="1"/>
  <c r="W122" i="31"/>
  <c r="W49" i="31" s="1"/>
  <c r="V122" i="31"/>
  <c r="V49" i="31" s="1"/>
  <c r="U122" i="31"/>
  <c r="U49" i="31" s="1"/>
  <c r="T122" i="31"/>
  <c r="T49" i="31" s="1"/>
  <c r="S122" i="31"/>
  <c r="S49" i="31" s="1"/>
  <c r="S19" i="31" s="1"/>
  <c r="R122" i="31"/>
  <c r="R49" i="31" s="1"/>
  <c r="Q122" i="31"/>
  <c r="Q49" i="31" s="1"/>
  <c r="P122" i="31"/>
  <c r="P49" i="31" s="1"/>
  <c r="O122" i="31"/>
  <c r="O49" i="31" s="1"/>
  <c r="O19" i="31" s="1"/>
  <c r="N122" i="31"/>
  <c r="N49" i="31" s="1"/>
  <c r="M122" i="31"/>
  <c r="M49" i="31" s="1"/>
  <c r="L122" i="31"/>
  <c r="L49" i="31" s="1"/>
  <c r="K122" i="31"/>
  <c r="K49" i="31" s="1"/>
  <c r="J122" i="31"/>
  <c r="J49" i="31" s="1"/>
  <c r="I122" i="31"/>
  <c r="I49" i="31" s="1"/>
  <c r="H122" i="31"/>
  <c r="H49" i="31" s="1"/>
  <c r="G122" i="31"/>
  <c r="G49" i="31" s="1"/>
  <c r="F122" i="31"/>
  <c r="F49" i="31" s="1"/>
  <c r="E122" i="31"/>
  <c r="E49" i="31" s="1"/>
  <c r="E19" i="31" s="1"/>
  <c r="D122" i="31"/>
  <c r="D49" i="31" s="1"/>
  <c r="C122" i="31"/>
  <c r="C49" i="31" s="1"/>
  <c r="B122" i="31"/>
  <c r="B49" i="31" s="1"/>
  <c r="BM119" i="31"/>
  <c r="BM68" i="31" s="1"/>
  <c r="BL119" i="31"/>
  <c r="BL68" i="31" s="1"/>
  <c r="BL38" i="31" s="1"/>
  <c r="BK119" i="31"/>
  <c r="BK68" i="31" s="1"/>
  <c r="BJ119" i="31"/>
  <c r="BJ68" i="31" s="1"/>
  <c r="BI119" i="31"/>
  <c r="BI68" i="31" s="1"/>
  <c r="BI38" i="31" s="1"/>
  <c r="BH119" i="31"/>
  <c r="BH68" i="31" s="1"/>
  <c r="BG119" i="31"/>
  <c r="BG68" i="31" s="1"/>
  <c r="BF119" i="31"/>
  <c r="BF68" i="31" s="1"/>
  <c r="BE119" i="31"/>
  <c r="BE68" i="31" s="1"/>
  <c r="BD119" i="31"/>
  <c r="BD68" i="31" s="1"/>
  <c r="BD38" i="31" s="1"/>
  <c r="BC119" i="31"/>
  <c r="BC68" i="31" s="1"/>
  <c r="BB119" i="31"/>
  <c r="BB68" i="31" s="1"/>
  <c r="AZ119" i="31"/>
  <c r="AZ68" i="31" s="1"/>
  <c r="AY119" i="31"/>
  <c r="AY68" i="31" s="1"/>
  <c r="AX119" i="31"/>
  <c r="AX68" i="31" s="1"/>
  <c r="AW119" i="31"/>
  <c r="AW68" i="31" s="1"/>
  <c r="AV119" i="31"/>
  <c r="AV68" i="31" s="1"/>
  <c r="AU119" i="31"/>
  <c r="AU68" i="31" s="1"/>
  <c r="AU38" i="31" s="1"/>
  <c r="AT119" i="31"/>
  <c r="AT68" i="31" s="1"/>
  <c r="AS119" i="31"/>
  <c r="AS68" i="31" s="1"/>
  <c r="AR119" i="31"/>
  <c r="AR68" i="31" s="1"/>
  <c r="AQ119" i="31"/>
  <c r="AQ68" i="31" s="1"/>
  <c r="AQ38" i="31" s="1"/>
  <c r="AP119" i="31"/>
  <c r="AP68" i="31" s="1"/>
  <c r="AO119" i="31"/>
  <c r="AO68" i="31" s="1"/>
  <c r="AM119" i="31"/>
  <c r="AM68" i="31" s="1"/>
  <c r="AM38" i="31" s="1"/>
  <c r="AL119" i="31"/>
  <c r="AL68" i="31" s="1"/>
  <c r="AK119" i="31"/>
  <c r="AK68" i="31" s="1"/>
  <c r="AK38" i="31" s="1"/>
  <c r="AJ119" i="31"/>
  <c r="AJ68" i="31" s="1"/>
  <c r="AI119" i="31"/>
  <c r="AI68" i="31" s="1"/>
  <c r="AH119" i="31"/>
  <c r="AH68" i="31" s="1"/>
  <c r="AG119" i="31"/>
  <c r="AG68" i="31" s="1"/>
  <c r="AF119" i="31"/>
  <c r="AF68" i="31" s="1"/>
  <c r="AE119" i="31"/>
  <c r="AE68" i="31" s="1"/>
  <c r="AD119" i="31"/>
  <c r="AD68" i="31" s="1"/>
  <c r="AC119" i="31"/>
  <c r="AC68" i="31" s="1"/>
  <c r="AB119" i="31"/>
  <c r="AB68" i="31" s="1"/>
  <c r="AA119" i="31"/>
  <c r="AA68" i="31" s="1"/>
  <c r="Z119" i="31"/>
  <c r="Z68" i="31" s="1"/>
  <c r="Z38" i="31" s="1"/>
  <c r="Y119" i="31"/>
  <c r="Y68" i="31" s="1"/>
  <c r="X119" i="31"/>
  <c r="X68" i="31" s="1"/>
  <c r="W119" i="31"/>
  <c r="W68" i="31" s="1"/>
  <c r="V119" i="31"/>
  <c r="V68" i="31" s="1"/>
  <c r="U119" i="31"/>
  <c r="U68" i="31" s="1"/>
  <c r="T119" i="31"/>
  <c r="T68" i="31" s="1"/>
  <c r="S119" i="31"/>
  <c r="S68" i="31" s="1"/>
  <c r="R119" i="31"/>
  <c r="R68" i="31" s="1"/>
  <c r="Q119" i="31"/>
  <c r="Q68" i="31" s="1"/>
  <c r="P119" i="31"/>
  <c r="P68" i="31" s="1"/>
  <c r="O119" i="31"/>
  <c r="O68" i="31" s="1"/>
  <c r="N119" i="31"/>
  <c r="N68" i="31" s="1"/>
  <c r="N38" i="31" s="1"/>
  <c r="M119" i="31"/>
  <c r="M68" i="31" s="1"/>
  <c r="L119" i="31"/>
  <c r="L68" i="31" s="1"/>
  <c r="K119" i="31"/>
  <c r="K68" i="31" s="1"/>
  <c r="K38" i="31" s="1"/>
  <c r="J119" i="31"/>
  <c r="J68" i="31" s="1"/>
  <c r="I119" i="31"/>
  <c r="I68" i="31" s="1"/>
  <c r="H119" i="31"/>
  <c r="H68" i="31" s="1"/>
  <c r="G119" i="31"/>
  <c r="G68" i="31" s="1"/>
  <c r="G38" i="31" s="1"/>
  <c r="F119" i="31"/>
  <c r="F68" i="31" s="1"/>
  <c r="F38" i="31" s="1"/>
  <c r="E119" i="31"/>
  <c r="E68" i="31" s="1"/>
  <c r="D119" i="31"/>
  <c r="D68" i="31" s="1"/>
  <c r="C119" i="31"/>
  <c r="C68" i="31" s="1"/>
  <c r="B119" i="31"/>
  <c r="B68" i="31" s="1"/>
  <c r="BM101" i="31"/>
  <c r="BM67" i="31" s="1"/>
  <c r="BL101" i="31"/>
  <c r="BL67" i="31" s="1"/>
  <c r="BK101" i="31"/>
  <c r="BK67" i="31" s="1"/>
  <c r="BJ101" i="31"/>
  <c r="BJ67" i="31" s="1"/>
  <c r="BJ37" i="31" s="1"/>
  <c r="BI101" i="31"/>
  <c r="BI67" i="31" s="1"/>
  <c r="BH101" i="31"/>
  <c r="BH67" i="31" s="1"/>
  <c r="BG101" i="31"/>
  <c r="BG67" i="31" s="1"/>
  <c r="BF101" i="31"/>
  <c r="BF67" i="31" s="1"/>
  <c r="BE101" i="31"/>
  <c r="BE67" i="31" s="1"/>
  <c r="BD101" i="31"/>
  <c r="BD67" i="31" s="1"/>
  <c r="BC101" i="31"/>
  <c r="BC67" i="31" s="1"/>
  <c r="BB101" i="31"/>
  <c r="BB67" i="31" s="1"/>
  <c r="AZ101" i="31"/>
  <c r="AZ67" i="31" s="1"/>
  <c r="AY101" i="31"/>
  <c r="AY67" i="31" s="1"/>
  <c r="AX101" i="31"/>
  <c r="AX67" i="31" s="1"/>
  <c r="AW101" i="31"/>
  <c r="AW67" i="31" s="1"/>
  <c r="AW37" i="31" s="1"/>
  <c r="AV101" i="31"/>
  <c r="AV67" i="31" s="1"/>
  <c r="AU101" i="31"/>
  <c r="AU67" i="31" s="1"/>
  <c r="AT101" i="31"/>
  <c r="AT67" i="31" s="1"/>
  <c r="AS101" i="31"/>
  <c r="AS67" i="31" s="1"/>
  <c r="AR101" i="31"/>
  <c r="AR67" i="31" s="1"/>
  <c r="AR37" i="31" s="1"/>
  <c r="AQ101" i="31"/>
  <c r="AQ67" i="31" s="1"/>
  <c r="AP101" i="31"/>
  <c r="AP67" i="31" s="1"/>
  <c r="AO101" i="31"/>
  <c r="AO67" i="31" s="1"/>
  <c r="AM101" i="31"/>
  <c r="AM67" i="31" s="1"/>
  <c r="AL101" i="31"/>
  <c r="AL67" i="31" s="1"/>
  <c r="AK101" i="31"/>
  <c r="AK67" i="31" s="1"/>
  <c r="AJ101" i="31"/>
  <c r="AJ67" i="31" s="1"/>
  <c r="AI101" i="31"/>
  <c r="AI67" i="31" s="1"/>
  <c r="AH101" i="31"/>
  <c r="AH67" i="31" s="1"/>
  <c r="AG101" i="31"/>
  <c r="AG67" i="31" s="1"/>
  <c r="AF101" i="31"/>
  <c r="AF67" i="31" s="1"/>
  <c r="AF37" i="31" s="1"/>
  <c r="AE101" i="31"/>
  <c r="AE67" i="31" s="1"/>
  <c r="AD101" i="31"/>
  <c r="AD67" i="31" s="1"/>
  <c r="AC101" i="31"/>
  <c r="AC67" i="31" s="1"/>
  <c r="AB101" i="31"/>
  <c r="AB67" i="31" s="1"/>
  <c r="AA101" i="31"/>
  <c r="AA67" i="31" s="1"/>
  <c r="Z101" i="31"/>
  <c r="Z67" i="31" s="1"/>
  <c r="Y101" i="31"/>
  <c r="Y67" i="31" s="1"/>
  <c r="X101" i="31"/>
  <c r="X67" i="31" s="1"/>
  <c r="W101" i="31"/>
  <c r="W67" i="31" s="1"/>
  <c r="V101" i="31"/>
  <c r="V67" i="31" s="1"/>
  <c r="U101" i="31"/>
  <c r="U67" i="31" s="1"/>
  <c r="T101" i="31"/>
  <c r="T67" i="31" s="1"/>
  <c r="T37" i="31" s="1"/>
  <c r="S101" i="31"/>
  <c r="S67" i="31" s="1"/>
  <c r="R101" i="31"/>
  <c r="R67" i="31" s="1"/>
  <c r="Q101" i="31"/>
  <c r="Q67" i="31" s="1"/>
  <c r="P101" i="31"/>
  <c r="P67" i="31" s="1"/>
  <c r="O101" i="31"/>
  <c r="O67" i="31" s="1"/>
  <c r="N101" i="31"/>
  <c r="N67" i="31" s="1"/>
  <c r="N37" i="31" s="1"/>
  <c r="M101" i="31"/>
  <c r="M67" i="31" s="1"/>
  <c r="L101" i="31"/>
  <c r="L67" i="31" s="1"/>
  <c r="K101" i="31"/>
  <c r="K67" i="31" s="1"/>
  <c r="J101" i="31"/>
  <c r="J67" i="31" s="1"/>
  <c r="I101" i="31"/>
  <c r="I67" i="31" s="1"/>
  <c r="H101" i="31"/>
  <c r="H67" i="31" s="1"/>
  <c r="G101" i="31"/>
  <c r="G67" i="31" s="1"/>
  <c r="F101" i="31"/>
  <c r="F67" i="31" s="1"/>
  <c r="E101" i="31"/>
  <c r="E67" i="31" s="1"/>
  <c r="D101" i="31"/>
  <c r="D67" i="31" s="1"/>
  <c r="D37" i="31" s="1"/>
  <c r="C101" i="31"/>
  <c r="C67" i="31" s="1"/>
  <c r="B101" i="31"/>
  <c r="B67" i="31" s="1"/>
  <c r="BM92" i="31"/>
  <c r="BM66" i="31" s="1"/>
  <c r="BL92" i="31"/>
  <c r="BL66" i="31" s="1"/>
  <c r="BK92" i="31"/>
  <c r="BK66" i="31" s="1"/>
  <c r="BJ92" i="31"/>
  <c r="BJ66" i="31" s="1"/>
  <c r="BI92" i="31"/>
  <c r="BI66" i="31" s="1"/>
  <c r="BH92" i="31"/>
  <c r="BH66" i="31" s="1"/>
  <c r="BG92" i="31"/>
  <c r="BG66" i="31" s="1"/>
  <c r="BF92" i="31"/>
  <c r="BF66" i="31" s="1"/>
  <c r="BE92" i="31"/>
  <c r="BE66" i="31" s="1"/>
  <c r="BD92" i="31"/>
  <c r="BD66" i="31" s="1"/>
  <c r="BD36" i="31" s="1"/>
  <c r="BC92" i="31"/>
  <c r="BC66" i="31" s="1"/>
  <c r="BB92" i="31"/>
  <c r="BB66" i="31" s="1"/>
  <c r="AZ92" i="31"/>
  <c r="AZ66" i="31" s="1"/>
  <c r="AZ36" i="31" s="1"/>
  <c r="AY92" i="31"/>
  <c r="AY66" i="31" s="1"/>
  <c r="AX92" i="31"/>
  <c r="AX66" i="31" s="1"/>
  <c r="AX36" i="31" s="1"/>
  <c r="AW92" i="31"/>
  <c r="AW66" i="31" s="1"/>
  <c r="AV92" i="31"/>
  <c r="AV66" i="31" s="1"/>
  <c r="AU92" i="31"/>
  <c r="AU66" i="31" s="1"/>
  <c r="AT92" i="31"/>
  <c r="AT66" i="31" s="1"/>
  <c r="AS92" i="31"/>
  <c r="AS66" i="31" s="1"/>
  <c r="AR92" i="31"/>
  <c r="AR66" i="31" s="1"/>
  <c r="AQ92" i="31"/>
  <c r="AQ66" i="31" s="1"/>
  <c r="AP92" i="31"/>
  <c r="AP66" i="31" s="1"/>
  <c r="AO92" i="31"/>
  <c r="AO66" i="31" s="1"/>
  <c r="AM92" i="31"/>
  <c r="AM66" i="31" s="1"/>
  <c r="AL92" i="31"/>
  <c r="AL66" i="31" s="1"/>
  <c r="AL36" i="31" s="1"/>
  <c r="AK92" i="31"/>
  <c r="AK66" i="31" s="1"/>
  <c r="AJ92" i="31"/>
  <c r="AJ66" i="31" s="1"/>
  <c r="AI92" i="31"/>
  <c r="AI66" i="31" s="1"/>
  <c r="AH92" i="31"/>
  <c r="AH66" i="31" s="1"/>
  <c r="AG92" i="31"/>
  <c r="AG66" i="31" s="1"/>
  <c r="AF92" i="31"/>
  <c r="AF66" i="31" s="1"/>
  <c r="AE92" i="31"/>
  <c r="AE66" i="31" s="1"/>
  <c r="AD92" i="31"/>
  <c r="AD66" i="31" s="1"/>
  <c r="AC92" i="31"/>
  <c r="AC66" i="31" s="1"/>
  <c r="AB92" i="31"/>
  <c r="AB66" i="31" s="1"/>
  <c r="AA92" i="31"/>
  <c r="AA66" i="31" s="1"/>
  <c r="Z92" i="31"/>
  <c r="Z66" i="31" s="1"/>
  <c r="Z36" i="31" s="1"/>
  <c r="Y92" i="31"/>
  <c r="Y66" i="31" s="1"/>
  <c r="X92" i="31"/>
  <c r="X66" i="31" s="1"/>
  <c r="W92" i="31"/>
  <c r="W66" i="31" s="1"/>
  <c r="V92" i="31"/>
  <c r="V66" i="31" s="1"/>
  <c r="U92" i="31"/>
  <c r="U66" i="31" s="1"/>
  <c r="T92" i="31"/>
  <c r="T66" i="31" s="1"/>
  <c r="T36" i="31" s="1"/>
  <c r="S92" i="31"/>
  <c r="S66" i="31" s="1"/>
  <c r="R92" i="31"/>
  <c r="R66" i="31" s="1"/>
  <c r="Q92" i="31"/>
  <c r="Q66" i="31" s="1"/>
  <c r="P92" i="31"/>
  <c r="P66" i="31" s="1"/>
  <c r="O92" i="31"/>
  <c r="O66" i="31" s="1"/>
  <c r="N92" i="31"/>
  <c r="N66" i="31" s="1"/>
  <c r="M92" i="31"/>
  <c r="M66" i="31" s="1"/>
  <c r="L92" i="31"/>
  <c r="L66" i="31" s="1"/>
  <c r="K92" i="31"/>
  <c r="K66" i="31" s="1"/>
  <c r="J92" i="31"/>
  <c r="J66" i="31" s="1"/>
  <c r="J36" i="31" s="1"/>
  <c r="I92" i="31"/>
  <c r="I66" i="31" s="1"/>
  <c r="H92" i="31"/>
  <c r="H66" i="31" s="1"/>
  <c r="G92" i="31"/>
  <c r="G66" i="31" s="1"/>
  <c r="F92" i="31"/>
  <c r="F66" i="31" s="1"/>
  <c r="E92" i="31"/>
  <c r="E66" i="31" s="1"/>
  <c r="D92" i="31"/>
  <c r="D66" i="31" s="1"/>
  <c r="C92" i="31"/>
  <c r="C66" i="31" s="1"/>
  <c r="B92" i="31"/>
  <c r="B66" i="31" s="1"/>
  <c r="BM74" i="31"/>
  <c r="BM65" i="31" s="1"/>
  <c r="BL74" i="31"/>
  <c r="BL65" i="31" s="1"/>
  <c r="BK74" i="31"/>
  <c r="BK65" i="31" s="1"/>
  <c r="BJ74" i="31"/>
  <c r="BJ65" i="31" s="1"/>
  <c r="BJ35" i="31" s="1"/>
  <c r="BI74" i="31"/>
  <c r="BI65" i="31" s="1"/>
  <c r="BH74" i="31"/>
  <c r="BH65" i="31" s="1"/>
  <c r="BG74" i="31"/>
  <c r="BG65" i="31" s="1"/>
  <c r="BF74" i="31"/>
  <c r="BF65" i="31" s="1"/>
  <c r="BE74" i="31"/>
  <c r="BE65" i="31" s="1"/>
  <c r="BE35" i="31" s="1"/>
  <c r="BD74" i="31"/>
  <c r="BD65" i="31" s="1"/>
  <c r="BC74" i="31"/>
  <c r="BC65" i="31" s="1"/>
  <c r="BB74" i="31"/>
  <c r="BB65" i="31" s="1"/>
  <c r="BB35" i="31" s="1"/>
  <c r="AZ74" i="31"/>
  <c r="AZ65" i="31" s="1"/>
  <c r="AY74" i="31"/>
  <c r="AY65" i="31" s="1"/>
  <c r="AX74" i="31"/>
  <c r="AX65" i="31" s="1"/>
  <c r="AW74" i="31"/>
  <c r="AW65" i="31" s="1"/>
  <c r="AV74" i="31"/>
  <c r="AV65" i="31" s="1"/>
  <c r="AU74" i="31"/>
  <c r="AU65" i="31" s="1"/>
  <c r="AT74" i="31"/>
  <c r="AT65" i="31" s="1"/>
  <c r="AS74" i="31"/>
  <c r="AS65" i="31" s="1"/>
  <c r="AS35" i="31" s="1"/>
  <c r="AR74" i="31"/>
  <c r="AR65" i="31" s="1"/>
  <c r="AQ74" i="31"/>
  <c r="AQ65" i="31" s="1"/>
  <c r="AP74" i="31"/>
  <c r="AP65" i="31" s="1"/>
  <c r="AO74" i="31"/>
  <c r="AO65" i="31" s="1"/>
  <c r="AM74" i="31"/>
  <c r="AM65" i="31" s="1"/>
  <c r="AL74" i="31"/>
  <c r="AL65" i="31" s="1"/>
  <c r="AK74" i="31"/>
  <c r="AK65" i="31" s="1"/>
  <c r="AJ74" i="31"/>
  <c r="AJ65" i="31" s="1"/>
  <c r="AI74" i="31"/>
  <c r="AI65" i="31" s="1"/>
  <c r="AH74" i="31"/>
  <c r="AH65" i="31" s="1"/>
  <c r="AG74" i="31"/>
  <c r="AG65" i="31" s="1"/>
  <c r="AF74" i="31"/>
  <c r="AF65" i="31" s="1"/>
  <c r="AF35" i="31" s="1"/>
  <c r="AE74" i="31"/>
  <c r="AE65" i="31" s="1"/>
  <c r="AD74" i="31"/>
  <c r="AD65" i="31" s="1"/>
  <c r="AC74" i="31"/>
  <c r="AC65" i="31" s="1"/>
  <c r="AB74" i="31"/>
  <c r="AB65" i="31" s="1"/>
  <c r="AA74" i="31"/>
  <c r="AA65" i="31" s="1"/>
  <c r="Z74" i="31"/>
  <c r="Z65" i="31" s="1"/>
  <c r="Z35" i="31" s="1"/>
  <c r="Y74" i="31"/>
  <c r="Y65" i="31" s="1"/>
  <c r="X74" i="31"/>
  <c r="X65" i="31" s="1"/>
  <c r="X35" i="31" s="1"/>
  <c r="W74" i="31"/>
  <c r="W65" i="31" s="1"/>
  <c r="V74" i="31"/>
  <c r="V65" i="31" s="1"/>
  <c r="U74" i="31"/>
  <c r="U65" i="31" s="1"/>
  <c r="T74" i="31"/>
  <c r="T65" i="31" s="1"/>
  <c r="S74" i="31"/>
  <c r="S65" i="31" s="1"/>
  <c r="R74" i="31"/>
  <c r="R65" i="31" s="1"/>
  <c r="Q74" i="31"/>
  <c r="Q65" i="31" s="1"/>
  <c r="P74" i="31"/>
  <c r="P65" i="31" s="1"/>
  <c r="P35" i="31" s="1"/>
  <c r="O74" i="31"/>
  <c r="O65" i="31" s="1"/>
  <c r="N74" i="31"/>
  <c r="N65" i="31" s="1"/>
  <c r="M74" i="31"/>
  <c r="M65" i="31" s="1"/>
  <c r="L74" i="31"/>
  <c r="L65" i="31" s="1"/>
  <c r="K74" i="31"/>
  <c r="K65" i="31" s="1"/>
  <c r="J74" i="31"/>
  <c r="J65" i="31" s="1"/>
  <c r="I74" i="31"/>
  <c r="I65" i="31" s="1"/>
  <c r="H74" i="31"/>
  <c r="H65" i="31" s="1"/>
  <c r="G74" i="31"/>
  <c r="G65" i="31" s="1"/>
  <c r="F74" i="31"/>
  <c r="F65" i="31" s="1"/>
  <c r="E74" i="31"/>
  <c r="E65" i="31" s="1"/>
  <c r="D74" i="31"/>
  <c r="D65" i="31" s="1"/>
  <c r="D35" i="31" s="1"/>
  <c r="C74" i="31"/>
  <c r="C65" i="31" s="1"/>
  <c r="B74" i="31"/>
  <c r="B65" i="31" s="1"/>
  <c r="BM70" i="31"/>
  <c r="BM40" i="31" s="1"/>
  <c r="BL70" i="31"/>
  <c r="BL40" i="31" s="1"/>
  <c r="BK70" i="31"/>
  <c r="BK40" i="31" s="1"/>
  <c r="BJ70" i="31"/>
  <c r="BJ40" i="31" s="1"/>
  <c r="BI70" i="31"/>
  <c r="BI40" i="31" s="1"/>
  <c r="BH70" i="31"/>
  <c r="BH40" i="31" s="1"/>
  <c r="BG70" i="31"/>
  <c r="BG40" i="31" s="1"/>
  <c r="BF70" i="31"/>
  <c r="BF40" i="31" s="1"/>
  <c r="BE70" i="31"/>
  <c r="BE40" i="31" s="1"/>
  <c r="BD70" i="31"/>
  <c r="BD40" i="31" s="1"/>
  <c r="BC70" i="31"/>
  <c r="BC40" i="31" s="1"/>
  <c r="BB70" i="31"/>
  <c r="BB40" i="31" s="1"/>
  <c r="AZ70" i="31"/>
  <c r="AZ40" i="31" s="1"/>
  <c r="AY70" i="31"/>
  <c r="AY40" i="31" s="1"/>
  <c r="AX70" i="31"/>
  <c r="AX40" i="31" s="1"/>
  <c r="AW70" i="31"/>
  <c r="AW40" i="31" s="1"/>
  <c r="AV70" i="31"/>
  <c r="AV40" i="31" s="1"/>
  <c r="AU70" i="31"/>
  <c r="AU40" i="31" s="1"/>
  <c r="AT70" i="31"/>
  <c r="AT40" i="31" s="1"/>
  <c r="AS70" i="31"/>
  <c r="AS40" i="31" s="1"/>
  <c r="AR70" i="31"/>
  <c r="AR40" i="31" s="1"/>
  <c r="AQ70" i="31"/>
  <c r="AQ40" i="31" s="1"/>
  <c r="AP70" i="31"/>
  <c r="AP40" i="31" s="1"/>
  <c r="AO70" i="31"/>
  <c r="AO40" i="31" s="1"/>
  <c r="AF70" i="31"/>
  <c r="AF40" i="31" s="1"/>
  <c r="BM62" i="31"/>
  <c r="BL62" i="31"/>
  <c r="BK62" i="31"/>
  <c r="BJ62" i="31"/>
  <c r="BI62" i="31"/>
  <c r="BH62" i="31"/>
  <c r="BG62" i="31"/>
  <c r="BF62" i="31"/>
  <c r="BE62" i="31"/>
  <c r="BD62" i="31"/>
  <c r="BC62" i="31"/>
  <c r="BB62" i="31"/>
  <c r="BB32" i="31" s="1"/>
  <c r="AZ62" i="31"/>
  <c r="AY62" i="31"/>
  <c r="AY32" i="31" s="1"/>
  <c r="AX62" i="31"/>
  <c r="AW62" i="31"/>
  <c r="AV62" i="31"/>
  <c r="AU62" i="31"/>
  <c r="AT62" i="31"/>
  <c r="AS62" i="31"/>
  <c r="AS32" i="31" s="1"/>
  <c r="AR62" i="31"/>
  <c r="AR32" i="31" s="1"/>
  <c r="AQ62" i="31"/>
  <c r="AP62" i="31"/>
  <c r="AO62" i="31"/>
  <c r="AM62" i="31"/>
  <c r="AL62" i="31"/>
  <c r="AL32" i="31" s="1"/>
  <c r="AK62" i="31"/>
  <c r="AJ62" i="31"/>
  <c r="AJ32" i="31" s="1"/>
  <c r="AI62" i="31"/>
  <c r="AH62" i="31"/>
  <c r="AG62" i="31"/>
  <c r="AF62" i="31"/>
  <c r="AE62" i="31"/>
  <c r="AD62" i="31"/>
  <c r="AC62" i="31"/>
  <c r="AB62" i="31"/>
  <c r="AA62" i="31"/>
  <c r="Z62" i="31"/>
  <c r="Y62" i="31"/>
  <c r="X62" i="31"/>
  <c r="X32" i="31" s="1"/>
  <c r="W62" i="31"/>
  <c r="V62" i="31"/>
  <c r="V32" i="31" s="1"/>
  <c r="U62" i="31"/>
  <c r="T62" i="31"/>
  <c r="S62" i="31"/>
  <c r="R62" i="31"/>
  <c r="Q62" i="31"/>
  <c r="P62" i="31"/>
  <c r="P32" i="31" s="1"/>
  <c r="O62" i="31"/>
  <c r="N62" i="31"/>
  <c r="M62" i="31"/>
  <c r="L62" i="31"/>
  <c r="K62" i="31"/>
  <c r="J62" i="31"/>
  <c r="J32" i="31" s="1"/>
  <c r="I62" i="31"/>
  <c r="H62" i="31"/>
  <c r="H32" i="31" s="1"/>
  <c r="G62" i="31"/>
  <c r="F62" i="31"/>
  <c r="E62" i="31"/>
  <c r="D62" i="31"/>
  <c r="C62" i="31"/>
  <c r="B62" i="31"/>
  <c r="B32" i="31" s="1"/>
  <c r="BM61" i="31"/>
  <c r="BL61" i="31"/>
  <c r="BK61" i="31"/>
  <c r="BJ61" i="31"/>
  <c r="BI61" i="31"/>
  <c r="BH61" i="31"/>
  <c r="BH31" i="31" s="1"/>
  <c r="BG61" i="31"/>
  <c r="BF61" i="31"/>
  <c r="BF31" i="31" s="1"/>
  <c r="BE61" i="31"/>
  <c r="BD61" i="31"/>
  <c r="BC61" i="31"/>
  <c r="BB61" i="31"/>
  <c r="AZ61" i="31"/>
  <c r="AY61" i="31"/>
  <c r="AY31" i="31" s="1"/>
  <c r="AX61" i="31"/>
  <c r="AW61" i="31"/>
  <c r="AV61" i="31"/>
  <c r="AU61" i="31"/>
  <c r="AT61" i="31"/>
  <c r="AS61" i="31"/>
  <c r="AS31" i="31" s="1"/>
  <c r="AR61" i="31"/>
  <c r="AQ61" i="31"/>
  <c r="AQ31" i="31" s="1"/>
  <c r="AP61" i="31"/>
  <c r="AO61" i="31"/>
  <c r="AM61" i="31"/>
  <c r="AL61" i="31"/>
  <c r="AK61" i="31"/>
  <c r="AJ61" i="31"/>
  <c r="AJ31" i="31" s="1"/>
  <c r="AI61" i="31"/>
  <c r="AH61" i="31"/>
  <c r="AG61" i="31"/>
  <c r="AF61" i="31"/>
  <c r="AE61" i="31"/>
  <c r="AD61" i="31"/>
  <c r="AD31" i="31" s="1"/>
  <c r="AC61" i="31"/>
  <c r="AB61" i="31"/>
  <c r="AB31" i="31" s="1"/>
  <c r="AA61" i="31"/>
  <c r="Z61" i="31"/>
  <c r="Y61" i="31"/>
  <c r="X61" i="31"/>
  <c r="W61" i="31"/>
  <c r="V61" i="31"/>
  <c r="V31" i="31" s="1"/>
  <c r="U61" i="31"/>
  <c r="U31" i="31" s="1"/>
  <c r="T61" i="31"/>
  <c r="S61" i="31"/>
  <c r="S31" i="31" s="1"/>
  <c r="R61" i="31"/>
  <c r="Q61" i="31"/>
  <c r="Q31" i="31" s="1"/>
  <c r="P61" i="31"/>
  <c r="P31" i="31" s="1"/>
  <c r="O61" i="31"/>
  <c r="N61" i="31"/>
  <c r="N31" i="31" s="1"/>
  <c r="M61" i="31"/>
  <c r="L61" i="31"/>
  <c r="K61" i="31"/>
  <c r="J61" i="31"/>
  <c r="I61" i="31"/>
  <c r="H61" i="31"/>
  <c r="G61" i="31"/>
  <c r="F61" i="31"/>
  <c r="E61" i="31"/>
  <c r="D61" i="31"/>
  <c r="C61" i="31"/>
  <c r="B61" i="31"/>
  <c r="B31" i="31" s="1"/>
  <c r="BM60" i="31"/>
  <c r="BL60" i="31"/>
  <c r="BK60" i="31"/>
  <c r="BJ60" i="31"/>
  <c r="BI60" i="31"/>
  <c r="BH60" i="31"/>
  <c r="BG60" i="31"/>
  <c r="BF60" i="31"/>
  <c r="BF30" i="31" s="1"/>
  <c r="BE60" i="31"/>
  <c r="BD60" i="31"/>
  <c r="BC60" i="31"/>
  <c r="BB60" i="31"/>
  <c r="AZ60" i="31"/>
  <c r="AZ30" i="31" s="1"/>
  <c r="AY60" i="31"/>
  <c r="AY30" i="31" s="1"/>
  <c r="AX60" i="31"/>
  <c r="AW60" i="31"/>
  <c r="AW30" i="31" s="1"/>
  <c r="AV60" i="31"/>
  <c r="AU60" i="31"/>
  <c r="AT60" i="31"/>
  <c r="AS60" i="31"/>
  <c r="AR60" i="31"/>
  <c r="AQ60" i="31"/>
  <c r="AP60" i="31"/>
  <c r="AO60" i="31"/>
  <c r="AM60" i="31"/>
  <c r="AL60" i="31"/>
  <c r="AK60" i="31"/>
  <c r="AJ60" i="31"/>
  <c r="AJ30" i="31" s="1"/>
  <c r="AI60" i="31"/>
  <c r="AH60" i="31"/>
  <c r="AH30" i="31" s="1"/>
  <c r="AG60" i="31"/>
  <c r="AF60" i="31"/>
  <c r="AE60" i="31"/>
  <c r="AD60" i="31"/>
  <c r="AC60" i="31"/>
  <c r="AB60" i="31"/>
  <c r="AB30" i="31" s="1"/>
  <c r="AA60" i="31"/>
  <c r="Z60" i="31"/>
  <c r="Y60" i="31"/>
  <c r="X60" i="31"/>
  <c r="W60" i="31"/>
  <c r="W30" i="31" s="1"/>
  <c r="V60" i="31"/>
  <c r="V30" i="31" s="1"/>
  <c r="U60" i="31"/>
  <c r="T60" i="31"/>
  <c r="T30" i="31" s="1"/>
  <c r="S60" i="31"/>
  <c r="R60" i="31"/>
  <c r="Q60" i="31"/>
  <c r="P60" i="31"/>
  <c r="O60" i="31"/>
  <c r="N60" i="31"/>
  <c r="M60" i="31"/>
  <c r="L60" i="31"/>
  <c r="K60" i="31"/>
  <c r="J60" i="31"/>
  <c r="I60" i="31"/>
  <c r="H60" i="31"/>
  <c r="H30" i="31" s="1"/>
  <c r="G60" i="31"/>
  <c r="F60" i="31"/>
  <c r="F30" i="31" s="1"/>
  <c r="E60" i="31"/>
  <c r="D60" i="31"/>
  <c r="C60" i="31"/>
  <c r="B60" i="31"/>
  <c r="BM59" i="31"/>
  <c r="BL59" i="31"/>
  <c r="BL29" i="31" s="1"/>
  <c r="BK59" i="31"/>
  <c r="BJ59" i="31"/>
  <c r="BI59" i="31"/>
  <c r="BH59" i="31"/>
  <c r="BG59" i="31"/>
  <c r="BF59" i="31"/>
  <c r="BF29" i="31" s="1"/>
  <c r="BE59" i="31"/>
  <c r="BD59" i="31"/>
  <c r="BD29" i="31" s="1"/>
  <c r="BC59" i="31"/>
  <c r="BB59" i="31"/>
  <c r="AZ59" i="31"/>
  <c r="AY59" i="31"/>
  <c r="AX59" i="31"/>
  <c r="AW59" i="31"/>
  <c r="AV59" i="31"/>
  <c r="AU59" i="31"/>
  <c r="AT59" i="31"/>
  <c r="AS59" i="31"/>
  <c r="AR59" i="31"/>
  <c r="AQ59" i="31"/>
  <c r="AQ29" i="31" s="1"/>
  <c r="AP59" i="31"/>
  <c r="AO59" i="31"/>
  <c r="AO29" i="31" s="1"/>
  <c r="AM59" i="31"/>
  <c r="AL59" i="31"/>
  <c r="AK59" i="31"/>
  <c r="AJ59" i="31"/>
  <c r="AI59" i="31"/>
  <c r="AH59" i="31"/>
  <c r="AH29" i="31" s="1"/>
  <c r="AG59" i="31"/>
  <c r="AF59" i="31"/>
  <c r="AE59" i="31"/>
  <c r="AE29" i="31" s="1"/>
  <c r="AD59" i="31"/>
  <c r="AC59" i="31"/>
  <c r="AC29" i="31" s="1"/>
  <c r="AB59" i="31"/>
  <c r="AB29" i="31" s="1"/>
  <c r="AA59" i="31"/>
  <c r="Z59" i="31"/>
  <c r="Z29" i="31" s="1"/>
  <c r="Y59" i="31"/>
  <c r="X59" i="31"/>
  <c r="W59" i="31"/>
  <c r="V59" i="31"/>
  <c r="U59" i="31"/>
  <c r="T59" i="31"/>
  <c r="S59" i="31"/>
  <c r="R59" i="31"/>
  <c r="Q59" i="31"/>
  <c r="P59" i="31"/>
  <c r="O59" i="31"/>
  <c r="N59" i="31"/>
  <c r="N29" i="31" s="1"/>
  <c r="M59" i="31"/>
  <c r="L59" i="31"/>
  <c r="L29" i="31" s="1"/>
  <c r="K59" i="31"/>
  <c r="J59" i="31"/>
  <c r="I59" i="31"/>
  <c r="H59" i="31"/>
  <c r="G59" i="31"/>
  <c r="F59" i="31"/>
  <c r="F29" i="31" s="1"/>
  <c r="E59" i="31"/>
  <c r="E29" i="31" s="1"/>
  <c r="D59" i="31"/>
  <c r="C59" i="31"/>
  <c r="B59" i="31"/>
  <c r="BM58" i="31"/>
  <c r="BL58" i="31"/>
  <c r="BL28" i="31" s="1"/>
  <c r="BK58" i="31"/>
  <c r="BJ58" i="31"/>
  <c r="BJ28" i="31" s="1"/>
  <c r="BI58" i="31"/>
  <c r="BH58" i="31"/>
  <c r="BG58" i="31"/>
  <c r="BF58" i="31"/>
  <c r="BE58" i="31"/>
  <c r="BD58" i="31"/>
  <c r="BD28" i="31" s="1"/>
  <c r="BC58" i="31"/>
  <c r="BB58" i="31"/>
  <c r="AZ58" i="31"/>
  <c r="AY58" i="31"/>
  <c r="AX58" i="31"/>
  <c r="AW58" i="31"/>
  <c r="AW28" i="31" s="1"/>
  <c r="AV58" i="31"/>
  <c r="AU58" i="31"/>
  <c r="AU28" i="31" s="1"/>
  <c r="AT58" i="31"/>
  <c r="AS58" i="31"/>
  <c r="AR58" i="31"/>
  <c r="AQ58" i="31"/>
  <c r="AP58" i="31"/>
  <c r="AO58" i="31"/>
  <c r="AO28" i="31" s="1"/>
  <c r="AM58" i="31"/>
  <c r="AL58" i="31"/>
  <c r="AK58" i="31"/>
  <c r="AJ58" i="31"/>
  <c r="AI58" i="31"/>
  <c r="AH58" i="31"/>
  <c r="AH28" i="31" s="1"/>
  <c r="AG58" i="31"/>
  <c r="AF58" i="31"/>
  <c r="AF28" i="31" s="1"/>
  <c r="AE58" i="31"/>
  <c r="AD58" i="31"/>
  <c r="AC58" i="31"/>
  <c r="AB58" i="31"/>
  <c r="AA58" i="31"/>
  <c r="Z58" i="31"/>
  <c r="Y58" i="31"/>
  <c r="X58" i="31"/>
  <c r="W58" i="31"/>
  <c r="V58" i="31"/>
  <c r="U58" i="31"/>
  <c r="T58" i="31"/>
  <c r="T28" i="31" s="1"/>
  <c r="S58" i="31"/>
  <c r="R58" i="31"/>
  <c r="R28" i="31" s="1"/>
  <c r="Q58" i="31"/>
  <c r="P58" i="31"/>
  <c r="O58" i="31"/>
  <c r="N58" i="31"/>
  <c r="M58" i="31"/>
  <c r="L58" i="31"/>
  <c r="L28" i="31" s="1"/>
  <c r="K58" i="31"/>
  <c r="J58" i="31"/>
  <c r="I58" i="31"/>
  <c r="H58" i="31"/>
  <c r="G58" i="31"/>
  <c r="F58" i="31"/>
  <c r="F28" i="31" s="1"/>
  <c r="E58" i="31"/>
  <c r="D58" i="31"/>
  <c r="D28" i="31" s="1"/>
  <c r="C58" i="31"/>
  <c r="B58" i="31"/>
  <c r="BM57" i="31"/>
  <c r="BL57" i="31"/>
  <c r="BK57" i="31"/>
  <c r="BJ57" i="31"/>
  <c r="BJ27" i="31" s="1"/>
  <c r="BI57" i="31"/>
  <c r="BH57" i="31"/>
  <c r="BG57" i="31"/>
  <c r="BF57" i="31"/>
  <c r="BE57" i="31"/>
  <c r="BD57" i="31"/>
  <c r="BD27" i="31" s="1"/>
  <c r="BC57" i="31"/>
  <c r="BB57" i="31"/>
  <c r="BB27" i="31" s="1"/>
  <c r="AZ57" i="31"/>
  <c r="AY57" i="31"/>
  <c r="AX57" i="31"/>
  <c r="AW57" i="31"/>
  <c r="AV57" i="31"/>
  <c r="AU57" i="31"/>
  <c r="AU27" i="31" s="1"/>
  <c r="AT57" i="31"/>
  <c r="AS57" i="31"/>
  <c r="AR57" i="31"/>
  <c r="AQ57" i="31"/>
  <c r="AP57" i="31"/>
  <c r="AO57" i="31"/>
  <c r="AO27" i="31" s="1"/>
  <c r="AM57" i="31"/>
  <c r="AL57" i="31"/>
  <c r="AL27" i="31" s="1"/>
  <c r="AK57" i="31"/>
  <c r="AJ57" i="31"/>
  <c r="AI57" i="31"/>
  <c r="AH57" i="31"/>
  <c r="AG57" i="31"/>
  <c r="AF57" i="31"/>
  <c r="AE57" i="31"/>
  <c r="AD57" i="31"/>
  <c r="AC57" i="31"/>
  <c r="AB57" i="31"/>
  <c r="AA57" i="31"/>
  <c r="Z57" i="31"/>
  <c r="Z27" i="31" s="1"/>
  <c r="Y57" i="31"/>
  <c r="X57" i="31"/>
  <c r="X27" i="31" s="1"/>
  <c r="W57" i="31"/>
  <c r="V57" i="31"/>
  <c r="U57" i="31"/>
  <c r="T57" i="31"/>
  <c r="S57" i="31"/>
  <c r="R57" i="31"/>
  <c r="R27" i="31" s="1"/>
  <c r="Q57" i="31"/>
  <c r="P57" i="31"/>
  <c r="O57" i="31"/>
  <c r="N57" i="31"/>
  <c r="M57" i="31"/>
  <c r="L57" i="31"/>
  <c r="L27" i="31" s="1"/>
  <c r="K57" i="31"/>
  <c r="J57" i="31"/>
  <c r="J27" i="31" s="1"/>
  <c r="I57" i="31"/>
  <c r="H57" i="31"/>
  <c r="G57" i="31"/>
  <c r="F57" i="31"/>
  <c r="E57" i="31"/>
  <c r="D57" i="31"/>
  <c r="C57" i="31"/>
  <c r="B57" i="31"/>
  <c r="BM56" i="31"/>
  <c r="BL56" i="31"/>
  <c r="BK56" i="31"/>
  <c r="BJ56" i="31"/>
  <c r="BJ26" i="31" s="1"/>
  <c r="BI56" i="31"/>
  <c r="BH56" i="31"/>
  <c r="BH26" i="31" s="1"/>
  <c r="BG56" i="31"/>
  <c r="BF56" i="31"/>
  <c r="BE56" i="31"/>
  <c r="BD56" i="31"/>
  <c r="BC56" i="31"/>
  <c r="BB56" i="31"/>
  <c r="BB26" i="31" s="1"/>
  <c r="AZ56" i="31"/>
  <c r="AY56" i="31"/>
  <c r="AX56" i="31"/>
  <c r="AW56" i="31"/>
  <c r="AV56" i="31"/>
  <c r="AU56" i="31"/>
  <c r="AU26" i="31" s="1"/>
  <c r="AT56" i="31"/>
  <c r="AS56" i="31"/>
  <c r="AS26" i="31" s="1"/>
  <c r="AR56" i="31"/>
  <c r="AQ56" i="31"/>
  <c r="AP56" i="31"/>
  <c r="AO56" i="31"/>
  <c r="AM56" i="31"/>
  <c r="AL56" i="31"/>
  <c r="AK56" i="31"/>
  <c r="AJ56" i="31"/>
  <c r="AI56" i="31"/>
  <c r="AH56" i="31"/>
  <c r="AG56" i="31"/>
  <c r="AF56" i="31"/>
  <c r="AF26" i="31" s="1"/>
  <c r="AE56" i="31"/>
  <c r="AD56" i="31"/>
  <c r="AD26" i="31" s="1"/>
  <c r="AC56" i="31"/>
  <c r="AB56" i="31"/>
  <c r="AA56" i="31"/>
  <c r="Z56" i="31"/>
  <c r="Y56" i="31"/>
  <c r="X56" i="31"/>
  <c r="X26" i="31" s="1"/>
  <c r="W56" i="31"/>
  <c r="V56" i="31"/>
  <c r="U56" i="31"/>
  <c r="T56" i="31"/>
  <c r="S56" i="31"/>
  <c r="S26" i="31" s="1"/>
  <c r="R56" i="31"/>
  <c r="R26" i="31" s="1"/>
  <c r="Q56" i="31"/>
  <c r="P56" i="31"/>
  <c r="P26" i="31" s="1"/>
  <c r="O56" i="31"/>
  <c r="N56" i="31"/>
  <c r="M56" i="31"/>
  <c r="L56" i="31"/>
  <c r="K56" i="31"/>
  <c r="J56" i="31"/>
  <c r="I56" i="31"/>
  <c r="H56" i="31"/>
  <c r="G56" i="31"/>
  <c r="F56" i="31"/>
  <c r="E56" i="31"/>
  <c r="D56" i="31"/>
  <c r="D26" i="31" s="1"/>
  <c r="C56" i="31"/>
  <c r="B56" i="31"/>
  <c r="B26" i="31" s="1"/>
  <c r="BM55" i="31"/>
  <c r="BL55" i="31"/>
  <c r="BK55" i="31"/>
  <c r="BJ55" i="31"/>
  <c r="BI55" i="31"/>
  <c r="BH55" i="31"/>
  <c r="BH25" i="31" s="1"/>
  <c r="BG55" i="31"/>
  <c r="BF55" i="31"/>
  <c r="BE55" i="31"/>
  <c r="BD55" i="31"/>
  <c r="BC55" i="31"/>
  <c r="BB55" i="31"/>
  <c r="BB25" i="31" s="1"/>
  <c r="AZ55" i="31"/>
  <c r="AY55" i="31"/>
  <c r="AY25" i="31" s="1"/>
  <c r="AX55" i="31"/>
  <c r="AW55" i="31"/>
  <c r="AV55" i="31"/>
  <c r="AU55" i="31"/>
  <c r="AT55" i="31"/>
  <c r="AS55" i="31"/>
  <c r="AR55" i="31"/>
  <c r="AQ55" i="31"/>
  <c r="AP55" i="31"/>
  <c r="AO55" i="31"/>
  <c r="AM55" i="31"/>
  <c r="AL55" i="31"/>
  <c r="AL25" i="31" s="1"/>
  <c r="AK55" i="31"/>
  <c r="AJ55" i="31"/>
  <c r="AJ25" i="31" s="1"/>
  <c r="AI55" i="31"/>
  <c r="AH55" i="31"/>
  <c r="AG55" i="31"/>
  <c r="AF55" i="31"/>
  <c r="AE55" i="31"/>
  <c r="AD55" i="31"/>
  <c r="AC55" i="31"/>
  <c r="AB55" i="31"/>
  <c r="AA55" i="31"/>
  <c r="Z55" i="31"/>
  <c r="Y55" i="31"/>
  <c r="X55" i="31"/>
  <c r="X25" i="31" s="1"/>
  <c r="W55" i="31"/>
  <c r="V55" i="31"/>
  <c r="V25" i="31" s="1"/>
  <c r="U55" i="31"/>
  <c r="T55" i="31"/>
  <c r="S55" i="31"/>
  <c r="R55" i="31"/>
  <c r="Q55" i="31"/>
  <c r="P55" i="31"/>
  <c r="O55" i="31"/>
  <c r="N55" i="31"/>
  <c r="M55" i="31"/>
  <c r="L55" i="31"/>
  <c r="K55" i="31"/>
  <c r="J55" i="31"/>
  <c r="J25" i="31" s="1"/>
  <c r="I55" i="31"/>
  <c r="H55" i="31"/>
  <c r="H25" i="31" s="1"/>
  <c r="G55" i="31"/>
  <c r="F55" i="31"/>
  <c r="E55" i="31"/>
  <c r="D55" i="31"/>
  <c r="C55" i="31"/>
  <c r="B55" i="31"/>
  <c r="BM54" i="31"/>
  <c r="BL54" i="31"/>
  <c r="BK54" i="31"/>
  <c r="BJ54" i="31"/>
  <c r="BI54" i="31"/>
  <c r="BH54" i="31"/>
  <c r="BH24" i="31" s="1"/>
  <c r="BG54" i="31"/>
  <c r="BF54" i="31"/>
  <c r="BE54" i="31"/>
  <c r="BD54" i="31"/>
  <c r="BC54" i="31"/>
  <c r="BB54" i="31"/>
  <c r="AZ54" i="31"/>
  <c r="AY54" i="31"/>
  <c r="AX54" i="31"/>
  <c r="AW54" i="31"/>
  <c r="AV54" i="31"/>
  <c r="AU54" i="31"/>
  <c r="AT54" i="31"/>
  <c r="AS54" i="31"/>
  <c r="AS24" i="31" s="1"/>
  <c r="AR54" i="31"/>
  <c r="AQ54" i="31"/>
  <c r="AQ24" i="31" s="1"/>
  <c r="AP54" i="31"/>
  <c r="AO54" i="31"/>
  <c r="AM54" i="31"/>
  <c r="AL54" i="31"/>
  <c r="AK54" i="31"/>
  <c r="AJ54" i="31"/>
  <c r="AI54" i="31"/>
  <c r="AH54" i="31"/>
  <c r="AG54" i="31"/>
  <c r="AF54" i="31"/>
  <c r="AE54" i="31"/>
  <c r="AD54" i="31"/>
  <c r="AD24" i="31" s="1"/>
  <c r="AC54" i="31"/>
  <c r="AB54" i="31"/>
  <c r="AA54" i="31"/>
  <c r="Z54" i="31"/>
  <c r="Y54" i="31"/>
  <c r="X54" i="31"/>
  <c r="W54" i="31"/>
  <c r="V54" i="31"/>
  <c r="U54" i="31"/>
  <c r="T54" i="31"/>
  <c r="S54" i="31"/>
  <c r="R54" i="31"/>
  <c r="Q54" i="31"/>
  <c r="P54" i="31"/>
  <c r="P24" i="31" s="1"/>
  <c r="O54" i="31"/>
  <c r="N54" i="31"/>
  <c r="N24" i="31" s="1"/>
  <c r="M54" i="31"/>
  <c r="L54" i="31"/>
  <c r="K54" i="31"/>
  <c r="J54" i="31"/>
  <c r="I54" i="31"/>
  <c r="H54" i="31"/>
  <c r="G54" i="31"/>
  <c r="F54" i="31"/>
  <c r="E54" i="31"/>
  <c r="D54" i="31"/>
  <c r="D24" i="31" s="1"/>
  <c r="C54" i="31"/>
  <c r="B54" i="31"/>
  <c r="B24" i="31" s="1"/>
  <c r="BM53" i="31"/>
  <c r="BL53" i="31"/>
  <c r="BK53" i="31"/>
  <c r="BJ53" i="31"/>
  <c r="BI53" i="31"/>
  <c r="BH53" i="31"/>
  <c r="BG53" i="31"/>
  <c r="BF53" i="31"/>
  <c r="BE53" i="31"/>
  <c r="BE23" i="31" s="1"/>
  <c r="BD53" i="31"/>
  <c r="BC53" i="31"/>
  <c r="BB53" i="31"/>
  <c r="AZ53" i="31"/>
  <c r="AY53" i="31"/>
  <c r="AY23" i="31" s="1"/>
  <c r="AX53" i="31"/>
  <c r="AW53" i="31"/>
  <c r="AW23" i="31" s="1"/>
  <c r="AV53" i="31"/>
  <c r="AU53" i="31"/>
  <c r="AT53" i="31"/>
  <c r="AS53" i="31"/>
  <c r="AR53" i="31"/>
  <c r="AQ53" i="31"/>
  <c r="AP53" i="31"/>
  <c r="AO53" i="31"/>
  <c r="AM53" i="31"/>
  <c r="AL53" i="31"/>
  <c r="AK53" i="31"/>
  <c r="AJ53" i="31"/>
  <c r="AJ23" i="31" s="1"/>
  <c r="AI53" i="31"/>
  <c r="AH53" i="31"/>
  <c r="AG53" i="31"/>
  <c r="AF53" i="31"/>
  <c r="AE53" i="31"/>
  <c r="AD53" i="31"/>
  <c r="AC53" i="31"/>
  <c r="AB53" i="31"/>
  <c r="AA53" i="31"/>
  <c r="AA23" i="31" s="1"/>
  <c r="Z53" i="31"/>
  <c r="Y53" i="31"/>
  <c r="X53" i="31"/>
  <c r="W53" i="31"/>
  <c r="V53" i="31"/>
  <c r="U53" i="31"/>
  <c r="T53" i="31"/>
  <c r="T23" i="31" s="1"/>
  <c r="S53" i="31"/>
  <c r="R53" i="31"/>
  <c r="Q53" i="31"/>
  <c r="P53" i="31"/>
  <c r="O53" i="31"/>
  <c r="N53" i="31"/>
  <c r="M53" i="31"/>
  <c r="L53" i="31"/>
  <c r="K53" i="31"/>
  <c r="J53" i="31"/>
  <c r="I53" i="31"/>
  <c r="H53" i="31"/>
  <c r="H23" i="31" s="1"/>
  <c r="G53" i="31"/>
  <c r="F53" i="31"/>
  <c r="E53" i="31"/>
  <c r="D53" i="31"/>
  <c r="C53" i="31"/>
  <c r="B53" i="31"/>
  <c r="BM52" i="31"/>
  <c r="BL52" i="31"/>
  <c r="BK52" i="31"/>
  <c r="BJ52" i="31"/>
  <c r="BI52" i="31"/>
  <c r="BH52" i="31"/>
  <c r="BG52" i="31"/>
  <c r="BF52" i="31"/>
  <c r="BF22" i="31" s="1"/>
  <c r="BE52" i="31"/>
  <c r="BD52" i="31"/>
  <c r="BD22" i="31" s="1"/>
  <c r="BC52" i="31"/>
  <c r="BB52" i="31"/>
  <c r="AZ52" i="31"/>
  <c r="AY52" i="31"/>
  <c r="AX52" i="31"/>
  <c r="AW52" i="31"/>
  <c r="AV52" i="31"/>
  <c r="AU52" i="31"/>
  <c r="AT52" i="31"/>
  <c r="AS52" i="31"/>
  <c r="AR52" i="31"/>
  <c r="AQ52" i="31"/>
  <c r="AQ22" i="31" s="1"/>
  <c r="AP52" i="31"/>
  <c r="AO52" i="31"/>
  <c r="AM52" i="31"/>
  <c r="AL52" i="31"/>
  <c r="AK52" i="31"/>
  <c r="AJ52" i="31"/>
  <c r="AI52" i="31"/>
  <c r="AH52" i="31"/>
  <c r="AG52" i="31"/>
  <c r="AF52" i="31"/>
  <c r="AE52" i="31"/>
  <c r="AD52" i="31"/>
  <c r="AC52" i="31"/>
  <c r="AB52" i="31"/>
  <c r="AA52" i="31"/>
  <c r="Z52" i="31"/>
  <c r="Y52" i="31"/>
  <c r="X52" i="31"/>
  <c r="W52" i="31"/>
  <c r="V52" i="31"/>
  <c r="U52" i="31"/>
  <c r="T52" i="31"/>
  <c r="S52" i="31"/>
  <c r="R52" i="31"/>
  <c r="Q52" i="31"/>
  <c r="P52" i="31"/>
  <c r="O52" i="31"/>
  <c r="N52" i="31"/>
  <c r="N22" i="31" s="1"/>
  <c r="M52" i="31"/>
  <c r="L52" i="31"/>
  <c r="K52" i="31"/>
  <c r="J52" i="31"/>
  <c r="I52" i="31"/>
  <c r="H52" i="31"/>
  <c r="G52" i="31"/>
  <c r="F52" i="31"/>
  <c r="E52" i="31"/>
  <c r="D52" i="31"/>
  <c r="C52" i="31"/>
  <c r="B52" i="31"/>
  <c r="BM51" i="31"/>
  <c r="BL51" i="31"/>
  <c r="BK51" i="31"/>
  <c r="BJ51" i="31"/>
  <c r="BJ21" i="31" s="1"/>
  <c r="BI51" i="31"/>
  <c r="BH51" i="31"/>
  <c r="BG51" i="31"/>
  <c r="BF51" i="31"/>
  <c r="BE51" i="31"/>
  <c r="BD51" i="31"/>
  <c r="BC51" i="31"/>
  <c r="BB51" i="31"/>
  <c r="AZ51" i="31"/>
  <c r="AY51" i="31"/>
  <c r="AX51" i="31"/>
  <c r="AW51" i="31"/>
  <c r="AW21" i="31" s="1"/>
  <c r="AV51" i="31"/>
  <c r="AU51" i="31"/>
  <c r="AT51" i="31"/>
  <c r="AS51" i="31"/>
  <c r="AR51" i="31"/>
  <c r="AQ51" i="31"/>
  <c r="AP51" i="31"/>
  <c r="AO51" i="31"/>
  <c r="AM51" i="31"/>
  <c r="AL51" i="31"/>
  <c r="AK51" i="31"/>
  <c r="AJ51" i="31"/>
  <c r="AI51" i="31"/>
  <c r="AH51" i="31"/>
  <c r="AG51" i="31"/>
  <c r="AF51" i="31"/>
  <c r="AF21" i="31" s="1"/>
  <c r="AE51" i="31"/>
  <c r="AD51" i="31"/>
  <c r="AC51" i="31"/>
  <c r="AB51" i="31"/>
  <c r="AA51" i="31"/>
  <c r="Z51" i="31"/>
  <c r="Y51" i="31"/>
  <c r="X51" i="31"/>
  <c r="W51" i="31"/>
  <c r="V51" i="31"/>
  <c r="U51" i="31"/>
  <c r="T51" i="31"/>
  <c r="T21" i="31" s="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D21" i="31" s="1"/>
  <c r="C51" i="31"/>
  <c r="B51" i="31"/>
  <c r="BM50" i="31"/>
  <c r="BL50" i="31"/>
  <c r="BK50" i="31"/>
  <c r="BJ50" i="31"/>
  <c r="BI50" i="31"/>
  <c r="BH50" i="31"/>
  <c r="BG50" i="31"/>
  <c r="BF50" i="31"/>
  <c r="BE50" i="31"/>
  <c r="BD50" i="31"/>
  <c r="BD20" i="31" s="1"/>
  <c r="BC50" i="31"/>
  <c r="BB50" i="31"/>
  <c r="AZ50" i="31"/>
  <c r="AY50" i="31"/>
  <c r="AX50" i="31"/>
  <c r="AW50" i="31"/>
  <c r="AV50" i="31"/>
  <c r="AU50" i="31"/>
  <c r="AT50" i="31"/>
  <c r="AS50" i="31"/>
  <c r="AR50" i="31"/>
  <c r="AQ50" i="31"/>
  <c r="AP50" i="31"/>
  <c r="AO50" i="31"/>
  <c r="AM50" i="31"/>
  <c r="AL50" i="31"/>
  <c r="AL20" i="31" s="1"/>
  <c r="AK50" i="31"/>
  <c r="AJ50" i="31"/>
  <c r="AI50" i="31"/>
  <c r="AH50" i="31"/>
  <c r="AG50" i="31"/>
  <c r="AF50" i="31"/>
  <c r="AE50" i="31"/>
  <c r="AD50" i="31"/>
  <c r="AC50" i="31"/>
  <c r="AB50" i="31"/>
  <c r="AA50" i="31"/>
  <c r="Z50" i="31"/>
  <c r="Z20" i="31" s="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J20" i="31" s="1"/>
  <c r="I50" i="31"/>
  <c r="H50" i="31"/>
  <c r="G50" i="31"/>
  <c r="F50" i="31"/>
  <c r="E50" i="31"/>
  <c r="D50" i="31"/>
  <c r="C50" i="31"/>
  <c r="B50" i="31"/>
  <c r="BB48" i="31"/>
  <c r="BB18" i="31" s="1"/>
  <c r="AP48" i="31"/>
  <c r="AP18" i="31" s="1"/>
  <c r="AO48" i="31"/>
  <c r="AO18" i="31" s="1"/>
  <c r="AB48" i="31"/>
  <c r="AB18" i="31" s="1"/>
  <c r="BM47" i="31"/>
  <c r="BL47" i="31"/>
  <c r="BK47" i="31"/>
  <c r="BJ47" i="31"/>
  <c r="BI47" i="31"/>
  <c r="BH47" i="31"/>
  <c r="BG47" i="31"/>
  <c r="BF47" i="31"/>
  <c r="BE47" i="31"/>
  <c r="BD47" i="31"/>
  <c r="BC47" i="31"/>
  <c r="BB47" i="31"/>
  <c r="AZ47" i="31"/>
  <c r="AY47" i="31"/>
  <c r="AX47" i="31"/>
  <c r="AW47" i="31"/>
  <c r="AV47" i="31"/>
  <c r="AU47" i="31"/>
  <c r="AT47" i="31"/>
  <c r="AS47" i="31"/>
  <c r="AR47" i="31"/>
  <c r="AQ47" i="31"/>
  <c r="AP47" i="31"/>
  <c r="AO47" i="31"/>
  <c r="AO17" i="31" s="1"/>
  <c r="AM47" i="31"/>
  <c r="AL47" i="31"/>
  <c r="AK47" i="31"/>
  <c r="AJ47" i="31"/>
  <c r="AJ17" i="31" s="1"/>
  <c r="AI47" i="31"/>
  <c r="AH47" i="31"/>
  <c r="AG47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Q17" i="31" s="1"/>
  <c r="P47" i="31"/>
  <c r="O47" i="31"/>
  <c r="N47" i="31"/>
  <c r="M47" i="31"/>
  <c r="L47" i="31"/>
  <c r="L17" i="31" s="1"/>
  <c r="K47" i="31"/>
  <c r="J47" i="31"/>
  <c r="I47" i="31"/>
  <c r="H47" i="31"/>
  <c r="H17" i="31" s="1"/>
  <c r="G47" i="31"/>
  <c r="F47" i="31"/>
  <c r="E47" i="31"/>
  <c r="D47" i="31"/>
  <c r="C47" i="31"/>
  <c r="B47" i="31"/>
  <c r="BM46" i="31"/>
  <c r="BL46" i="31"/>
  <c r="BK46" i="31"/>
  <c r="BJ46" i="31"/>
  <c r="BI46" i="31"/>
  <c r="BH46" i="31"/>
  <c r="BG46" i="31"/>
  <c r="BF46" i="31"/>
  <c r="BE46" i="31"/>
  <c r="BD46" i="31"/>
  <c r="BC46" i="31"/>
  <c r="BB46" i="31"/>
  <c r="AZ46" i="31"/>
  <c r="AZ16" i="31" s="1"/>
  <c r="AY46" i="31"/>
  <c r="AX46" i="31"/>
  <c r="AW46" i="31"/>
  <c r="AV46" i="31"/>
  <c r="AU46" i="31"/>
  <c r="AU16" i="31" s="1"/>
  <c r="AT46" i="31"/>
  <c r="AS46" i="31"/>
  <c r="AR46" i="31"/>
  <c r="AQ46" i="31"/>
  <c r="AQ16" i="31" s="1"/>
  <c r="AP46" i="31"/>
  <c r="AO46" i="31"/>
  <c r="AM46" i="31"/>
  <c r="AL46" i="31"/>
  <c r="AK46" i="31"/>
  <c r="AJ46" i="31"/>
  <c r="AI46" i="31"/>
  <c r="AH46" i="31"/>
  <c r="AG46" i="31"/>
  <c r="AF46" i="31"/>
  <c r="AE46" i="31"/>
  <c r="AE16" i="31" s="1"/>
  <c r="AD46" i="31"/>
  <c r="AC46" i="31"/>
  <c r="AB46" i="31"/>
  <c r="AA46" i="31"/>
  <c r="Z46" i="31"/>
  <c r="Y46" i="31"/>
  <c r="X46" i="31"/>
  <c r="W46" i="31"/>
  <c r="W16" i="31" s="1"/>
  <c r="V46" i="31"/>
  <c r="U46" i="31"/>
  <c r="T46" i="31"/>
  <c r="S46" i="31"/>
  <c r="R46" i="31"/>
  <c r="R16" i="31" s="1"/>
  <c r="Q46" i="31"/>
  <c r="P46" i="31"/>
  <c r="O46" i="31"/>
  <c r="N46" i="31"/>
  <c r="N16" i="31" s="1"/>
  <c r="M46" i="31"/>
  <c r="L46" i="31"/>
  <c r="K46" i="31"/>
  <c r="J46" i="31"/>
  <c r="I46" i="31"/>
  <c r="H46" i="31"/>
  <c r="G46" i="31"/>
  <c r="F46" i="31"/>
  <c r="F16" i="31" s="1"/>
  <c r="E46" i="31"/>
  <c r="D46" i="31"/>
  <c r="C46" i="31"/>
  <c r="B46" i="31"/>
  <c r="BL41" i="31"/>
  <c r="BH41" i="31"/>
  <c r="AU41" i="31"/>
  <c r="AT41" i="31"/>
  <c r="AH41" i="31"/>
  <c r="AG41" i="31"/>
  <c r="AD41" i="31"/>
  <c r="R41" i="31"/>
  <c r="BJ39" i="31"/>
  <c r="AZ39" i="31"/>
  <c r="S39" i="31"/>
  <c r="I39" i="31"/>
  <c r="Q27" i="31"/>
  <c r="AI25" i="31"/>
  <c r="BM7" i="31"/>
  <c r="BL7" i="31"/>
  <c r="BK7" i="31"/>
  <c r="BJ7" i="31"/>
  <c r="BI7" i="31"/>
  <c r="BH7" i="31"/>
  <c r="BG7" i="31"/>
  <c r="BF7" i="31"/>
  <c r="BE7" i="31"/>
  <c r="BD7" i="31"/>
  <c r="BC7" i="31"/>
  <c r="BB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BM2" i="31"/>
  <c r="BL2" i="31"/>
  <c r="BK2" i="31"/>
  <c r="BJ2" i="31"/>
  <c r="BI2" i="31"/>
  <c r="BH2" i="31"/>
  <c r="BG2" i="31"/>
  <c r="BF2" i="31"/>
  <c r="BE2" i="31"/>
  <c r="BD2" i="31"/>
  <c r="BC2" i="31"/>
  <c r="BB2" i="31"/>
  <c r="A1" i="31"/>
  <c r="Q283" i="31" s="1"/>
  <c r="E21" i="31" l="1"/>
  <c r="AG21" i="31"/>
  <c r="BK21" i="31"/>
  <c r="AA22" i="31"/>
  <c r="O24" i="31"/>
  <c r="AR24" i="31"/>
  <c r="I25" i="31"/>
  <c r="AK25" i="31"/>
  <c r="C26" i="31"/>
  <c r="AE26" i="31"/>
  <c r="BC27" i="31"/>
  <c r="AV28" i="31"/>
  <c r="M29" i="31"/>
  <c r="G30" i="31"/>
  <c r="BM30" i="31"/>
  <c r="BG31" i="31"/>
  <c r="W32" i="31"/>
  <c r="AZ32" i="31"/>
  <c r="W19" i="31"/>
  <c r="O244" i="31"/>
  <c r="BJ16" i="31"/>
  <c r="AJ19" i="31"/>
  <c r="AK295" i="31"/>
  <c r="J295" i="31"/>
  <c r="AL295" i="31"/>
  <c r="AQ21" i="31"/>
  <c r="B23" i="31"/>
  <c r="AD23" i="31"/>
  <c r="R25" i="31"/>
  <c r="AH27" i="31"/>
  <c r="BL27" i="31"/>
  <c r="AB28" i="31"/>
  <c r="AR244" i="31"/>
  <c r="AR295" i="31"/>
  <c r="AP26" i="31"/>
  <c r="P295" i="31"/>
  <c r="AS295" i="31"/>
  <c r="AU17" i="31"/>
  <c r="Y16" i="31"/>
  <c r="BC16" i="31"/>
  <c r="S17" i="31"/>
  <c r="AV17" i="31"/>
  <c r="F20" i="31"/>
  <c r="AH20" i="31"/>
  <c r="BL20" i="31"/>
  <c r="AB21" i="31"/>
  <c r="BF21" i="31"/>
  <c r="V22" i="31"/>
  <c r="AY22" i="31"/>
  <c r="P23" i="31"/>
  <c r="AS23" i="31"/>
  <c r="J24" i="31"/>
  <c r="AL24" i="31"/>
  <c r="D25" i="31"/>
  <c r="AF25" i="31"/>
  <c r="BJ25" i="31"/>
  <c r="Z26" i="31"/>
  <c r="T27" i="31"/>
  <c r="AW27" i="31"/>
  <c r="N28" i="31"/>
  <c r="AQ28" i="31"/>
  <c r="H29" i="31"/>
  <c r="AJ29" i="31"/>
  <c r="B30" i="31"/>
  <c r="AD30" i="31"/>
  <c r="BH30" i="31"/>
  <c r="X31" i="31"/>
  <c r="BB31" i="31"/>
  <c r="R32" i="31"/>
  <c r="AU32" i="31"/>
  <c r="AC244" i="31"/>
  <c r="AZ247" i="31"/>
  <c r="Q250" i="31"/>
  <c r="X16" i="31"/>
  <c r="G20" i="31"/>
  <c r="AI20" i="31"/>
  <c r="BM20" i="31"/>
  <c r="AC21" i="31"/>
  <c r="BG21" i="31"/>
  <c r="W22" i="31"/>
  <c r="AZ22" i="31"/>
  <c r="Q23" i="31"/>
  <c r="AT23" i="31"/>
  <c r="K24" i="31"/>
  <c r="AM24" i="31"/>
  <c r="E25" i="31"/>
  <c r="AG25" i="31"/>
  <c r="BK25" i="31"/>
  <c r="AA26" i="31"/>
  <c r="BE26" i="31"/>
  <c r="U27" i="31"/>
  <c r="AX27" i="31"/>
  <c r="O28" i="31"/>
  <c r="AR28" i="31"/>
  <c r="I29" i="31"/>
  <c r="AK29" i="31"/>
  <c r="C30" i="31"/>
  <c r="AE30" i="31"/>
  <c r="BI30" i="31"/>
  <c r="Y31" i="31"/>
  <c r="BC31" i="31"/>
  <c r="S32" i="31"/>
  <c r="AV32" i="31"/>
  <c r="BB16" i="31"/>
  <c r="H20" i="31"/>
  <c r="AJ20" i="31"/>
  <c r="B21" i="31"/>
  <c r="AD21" i="31"/>
  <c r="BH21" i="31"/>
  <c r="X22" i="31"/>
  <c r="BB22" i="31"/>
  <c r="R23" i="31"/>
  <c r="AU23" i="31"/>
  <c r="L24" i="31"/>
  <c r="AO24" i="31"/>
  <c r="F25" i="31"/>
  <c r="AH25" i="31"/>
  <c r="BL25" i="31"/>
  <c r="AB26" i="31"/>
  <c r="BF26" i="31"/>
  <c r="V27" i="31"/>
  <c r="AY27" i="31"/>
  <c r="P28" i="31"/>
  <c r="AS28" i="31"/>
  <c r="J29" i="31"/>
  <c r="AL29" i="31"/>
  <c r="D30" i="31"/>
  <c r="AF30" i="31"/>
  <c r="BJ30" i="31"/>
  <c r="Z31" i="31"/>
  <c r="BD31" i="31"/>
  <c r="T32" i="31"/>
  <c r="AW32" i="31"/>
  <c r="I241" i="31"/>
  <c r="AK241" i="31"/>
  <c r="AE244" i="31"/>
  <c r="Y247" i="31"/>
  <c r="R17" i="31"/>
  <c r="I20" i="31"/>
  <c r="AK20" i="31"/>
  <c r="AE21" i="31"/>
  <c r="BC22" i="31"/>
  <c r="S23" i="31"/>
  <c r="AV23" i="31"/>
  <c r="M24" i="31"/>
  <c r="AP24" i="31"/>
  <c r="G25" i="31"/>
  <c r="BM25" i="31"/>
  <c r="BG26" i="31"/>
  <c r="W27" i="31"/>
  <c r="AT28" i="31"/>
  <c r="K29" i="31"/>
  <c r="AG30" i="31"/>
  <c r="BK30" i="31"/>
  <c r="U32" i="31"/>
  <c r="J241" i="31"/>
  <c r="AL241" i="31"/>
  <c r="AF244" i="31"/>
  <c r="BJ244" i="31"/>
  <c r="Z247" i="31"/>
  <c r="BD247" i="31"/>
  <c r="Y25" i="31"/>
  <c r="V16" i="31"/>
  <c r="P17" i="31"/>
  <c r="Y36" i="31"/>
  <c r="S37" i="31"/>
  <c r="AI19" i="31"/>
  <c r="O295" i="31"/>
  <c r="AK244" i="31"/>
  <c r="C247" i="31"/>
  <c r="BI247" i="31"/>
  <c r="Y250" i="31"/>
  <c r="BC250" i="31"/>
  <c r="AA250" i="31"/>
  <c r="D20" i="31"/>
  <c r="T22" i="31"/>
  <c r="AJ24" i="31"/>
  <c r="AF20" i="31"/>
  <c r="BJ20" i="31"/>
  <c r="Z21" i="31"/>
  <c r="BD21" i="31"/>
  <c r="AW22" i="31"/>
  <c r="N23" i="31"/>
  <c r="AQ23" i="31"/>
  <c r="H24" i="31"/>
  <c r="B25" i="31"/>
  <c r="AD25" i="31"/>
  <c r="AA21" i="31"/>
  <c r="AX22" i="31"/>
  <c r="C25" i="31"/>
  <c r="AE25" i="31"/>
  <c r="BM29" i="31"/>
  <c r="H35" i="31"/>
  <c r="AJ35" i="31"/>
  <c r="B36" i="31"/>
  <c r="AD36" i="31"/>
  <c r="BH36" i="31"/>
  <c r="X37" i="31"/>
  <c r="BB37" i="31"/>
  <c r="R38" i="31"/>
  <c r="AO19" i="31"/>
  <c r="C250" i="31"/>
  <c r="BI250" i="31"/>
  <c r="AT29" i="31"/>
  <c r="AM30" i="31"/>
  <c r="T19" i="31"/>
  <c r="AD17" i="31"/>
  <c r="H241" i="31"/>
  <c r="C17" i="31"/>
  <c r="AK16" i="31"/>
  <c r="AZ19" i="31"/>
  <c r="I16" i="31"/>
  <c r="AE17" i="31"/>
  <c r="BI17" i="31"/>
  <c r="J16" i="31"/>
  <c r="AL16" i="31"/>
  <c r="D17" i="31"/>
  <c r="AF17" i="31"/>
  <c r="BJ17" i="31"/>
  <c r="T35" i="31"/>
  <c r="AW35" i="31"/>
  <c r="N36" i="31"/>
  <c r="AQ36" i="31"/>
  <c r="H37" i="31"/>
  <c r="AJ37" i="31"/>
  <c r="B38" i="31"/>
  <c r="AD38" i="31"/>
  <c r="BH38" i="31"/>
  <c r="X19" i="31"/>
  <c r="AG244" i="31"/>
  <c r="O22" i="31"/>
  <c r="D22" i="31"/>
  <c r="AW19" i="31"/>
  <c r="AF31" i="31"/>
  <c r="BE32" i="31"/>
  <c r="K23" i="31"/>
  <c r="AG24" i="31"/>
  <c r="AA25" i="31"/>
  <c r="BE25" i="31"/>
  <c r="AE19" i="31"/>
  <c r="BH20" i="31"/>
  <c r="P27" i="31"/>
  <c r="AF29" i="31"/>
  <c r="W26" i="31"/>
  <c r="P244" i="31"/>
  <c r="AF250" i="31"/>
  <c r="I247" i="31"/>
  <c r="AK247" i="31"/>
  <c r="AR38" i="31"/>
  <c r="G35" i="31"/>
  <c r="AZ37" i="31"/>
  <c r="AT38" i="31"/>
  <c r="M20" i="31"/>
  <c r="AP20" i="31"/>
  <c r="G21" i="31"/>
  <c r="AI21" i="31"/>
  <c r="BM21" i="31"/>
  <c r="AC22" i="31"/>
  <c r="BG22" i="31"/>
  <c r="W23" i="31"/>
  <c r="AZ23" i="31"/>
  <c r="Q24" i="31"/>
  <c r="AT24" i="31"/>
  <c r="K25" i="31"/>
  <c r="AM25" i="31"/>
  <c r="E26" i="31"/>
  <c r="AA27" i="31"/>
  <c r="BE27" i="31"/>
  <c r="O29" i="31"/>
  <c r="AR29" i="31"/>
  <c r="C31" i="31"/>
  <c r="BC32" i="31"/>
  <c r="AQ20" i="31"/>
  <c r="H21" i="31"/>
  <c r="AJ21" i="31"/>
  <c r="B22" i="31"/>
  <c r="BH22" i="31"/>
  <c r="X23" i="31"/>
  <c r="BL26" i="31"/>
  <c r="O20" i="31"/>
  <c r="I21" i="31"/>
  <c r="AK21" i="31"/>
  <c r="AE22" i="31"/>
  <c r="BI22" i="31"/>
  <c r="Y23" i="31"/>
  <c r="BC23" i="31"/>
  <c r="S24" i="31"/>
  <c r="AV24" i="31"/>
  <c r="M25" i="31"/>
  <c r="AP25" i="31"/>
  <c r="G26" i="31"/>
  <c r="AI26" i="31"/>
  <c r="BM26" i="31"/>
  <c r="AC27" i="31"/>
  <c r="BG27" i="31"/>
  <c r="W28" i="31"/>
  <c r="AZ28" i="31"/>
  <c r="Q29" i="31"/>
  <c r="K30" i="31"/>
  <c r="E31" i="31"/>
  <c r="AG31" i="31"/>
  <c r="BK31" i="31"/>
  <c r="AA32" i="31"/>
  <c r="AR20" i="31"/>
  <c r="C22" i="31"/>
  <c r="S16" i="31"/>
  <c r="AP17" i="31"/>
  <c r="M17" i="31"/>
  <c r="AV16" i="31"/>
  <c r="U16" i="31"/>
  <c r="AX16" i="31"/>
  <c r="AR17" i="31"/>
  <c r="N295" i="31"/>
  <c r="AQ295" i="31"/>
  <c r="B295" i="31"/>
  <c r="AD247" i="31"/>
  <c r="BH295" i="31"/>
  <c r="BI32" i="31"/>
  <c r="BM22" i="31"/>
  <c r="BJ38" i="31"/>
  <c r="H295" i="31"/>
  <c r="AW16" i="31"/>
  <c r="R24" i="31"/>
  <c r="AU24" i="31"/>
  <c r="L25" i="31"/>
  <c r="AO25" i="31"/>
  <c r="F26" i="31"/>
  <c r="AH26" i="31"/>
  <c r="AB27" i="31"/>
  <c r="BF27" i="31"/>
  <c r="V28" i="31"/>
  <c r="AY28" i="31"/>
  <c r="P29" i="31"/>
  <c r="AS29" i="31"/>
  <c r="J30" i="31"/>
  <c r="AL30" i="31"/>
  <c r="D31" i="31"/>
  <c r="BJ31" i="31"/>
  <c r="Z32" i="31"/>
  <c r="BD32" i="31"/>
  <c r="AQ17" i="31"/>
  <c r="N20" i="31"/>
  <c r="AD22" i="31"/>
  <c r="V20" i="31"/>
  <c r="AY20" i="31"/>
  <c r="P21" i="31"/>
  <c r="AS21" i="31"/>
  <c r="J22" i="31"/>
  <c r="AL22" i="31"/>
  <c r="D23" i="31"/>
  <c r="AF23" i="31"/>
  <c r="BJ23" i="31"/>
  <c r="Z24" i="31"/>
  <c r="BD24" i="31"/>
  <c r="T25" i="31"/>
  <c r="AW25" i="31"/>
  <c r="N26" i="31"/>
  <c r="AQ26" i="31"/>
  <c r="H27" i="31"/>
  <c r="AJ27" i="31"/>
  <c r="B28" i="31"/>
  <c r="AD28" i="31"/>
  <c r="BH28" i="31"/>
  <c r="X29" i="31"/>
  <c r="BB29" i="31"/>
  <c r="R30" i="31"/>
  <c r="AU30" i="31"/>
  <c r="L31" i="31"/>
  <c r="AO31" i="31"/>
  <c r="F32" i="31"/>
  <c r="AH32" i="31"/>
  <c r="BL32" i="31"/>
  <c r="C36" i="31"/>
  <c r="Y37" i="31"/>
  <c r="BC37" i="31"/>
  <c r="M19" i="31"/>
  <c r="AP19" i="31"/>
  <c r="BB23" i="31"/>
  <c r="T16" i="31"/>
  <c r="AA24" i="31"/>
  <c r="I27" i="31"/>
  <c r="AK27" i="31"/>
  <c r="BI28" i="31"/>
  <c r="AV30" i="31"/>
  <c r="M31" i="31"/>
  <c r="AP31" i="31"/>
  <c r="G32" i="31"/>
  <c r="AI32" i="31"/>
  <c r="BM32" i="31"/>
  <c r="U25" i="31"/>
  <c r="Q21" i="31"/>
  <c r="E23" i="31"/>
  <c r="O26" i="31"/>
  <c r="Y29" i="31"/>
  <c r="AM244" i="31"/>
  <c r="BK23" i="31"/>
  <c r="BE24" i="31"/>
  <c r="K16" i="31"/>
  <c r="AA19" i="31"/>
  <c r="AZ20" i="31"/>
  <c r="K22" i="31"/>
  <c r="AG23" i="31"/>
  <c r="AR26" i="31"/>
  <c r="BC29" i="31"/>
  <c r="E17" i="31"/>
  <c r="AG17" i="31"/>
  <c r="BK17" i="31"/>
  <c r="H19" i="31"/>
  <c r="AB20" i="31"/>
  <c r="BF20" i="31"/>
  <c r="V21" i="31"/>
  <c r="AY21" i="31"/>
  <c r="P22" i="31"/>
  <c r="AS22" i="31"/>
  <c r="J23" i="31"/>
  <c r="AL23" i="31"/>
  <c r="AF24" i="31"/>
  <c r="BJ24" i="31"/>
  <c r="Z25" i="31"/>
  <c r="BD25" i="31"/>
  <c r="T26" i="31"/>
  <c r="AW26" i="31"/>
  <c r="N27" i="31"/>
  <c r="AQ27" i="31"/>
  <c r="H28" i="31"/>
  <c r="AJ28" i="31"/>
  <c r="B29" i="31"/>
  <c r="AD29" i="31"/>
  <c r="BH29" i="31"/>
  <c r="X30" i="31"/>
  <c r="BB30" i="31"/>
  <c r="R31" i="31"/>
  <c r="AU31" i="31"/>
  <c r="L32" i="31"/>
  <c r="AO32" i="31"/>
  <c r="U37" i="31"/>
  <c r="AB241" i="31"/>
  <c r="AE28" i="31"/>
  <c r="C28" i="31"/>
  <c r="W20" i="31"/>
  <c r="AT21" i="31"/>
  <c r="AM22" i="31"/>
  <c r="AX25" i="31"/>
  <c r="S30" i="31"/>
  <c r="O16" i="31"/>
  <c r="AR16" i="31"/>
  <c r="I17" i="31"/>
  <c r="AK17" i="31"/>
  <c r="AC25" i="31"/>
  <c r="AA30" i="31"/>
  <c r="BE16" i="31"/>
  <c r="U17" i="31"/>
  <c r="AX17" i="31"/>
  <c r="P20" i="31"/>
  <c r="AS20" i="31"/>
  <c r="AL21" i="31"/>
  <c r="BJ22" i="31"/>
  <c r="Z23" i="31"/>
  <c r="BD23" i="31"/>
  <c r="T24" i="31"/>
  <c r="AW24" i="31"/>
  <c r="H26" i="31"/>
  <c r="K21" i="31"/>
  <c r="AV29" i="31"/>
  <c r="C16" i="31"/>
  <c r="B35" i="31"/>
  <c r="BH35" i="31"/>
  <c r="BB36" i="31"/>
  <c r="R37" i="31"/>
  <c r="AU37" i="31"/>
  <c r="AO38" i="31"/>
  <c r="BL19" i="31"/>
  <c r="G19" i="31"/>
  <c r="AX295" i="31"/>
  <c r="L19" i="31"/>
  <c r="Q20" i="31"/>
  <c r="AT20" i="31"/>
  <c r="AM21" i="31"/>
  <c r="E22" i="31"/>
  <c r="AG22" i="31"/>
  <c r="BK22" i="31"/>
  <c r="U24" i="31"/>
  <c r="AX24" i="31"/>
  <c r="O25" i="31"/>
  <c r="AR25" i="31"/>
  <c r="I26" i="31"/>
  <c r="AK26" i="31"/>
  <c r="BI27" i="31"/>
  <c r="Y28" i="31"/>
  <c r="M30" i="31"/>
  <c r="AI31" i="31"/>
  <c r="BK27" i="31"/>
  <c r="BE28" i="31"/>
  <c r="N21" i="31"/>
  <c r="X24" i="31"/>
  <c r="AU25" i="31"/>
  <c r="L26" i="31"/>
  <c r="F27" i="31"/>
  <c r="BF28" i="31"/>
  <c r="V29" i="31"/>
  <c r="AY29" i="31"/>
  <c r="P30" i="31"/>
  <c r="AS30" i="31"/>
  <c r="J31" i="31"/>
  <c r="AL31" i="31"/>
  <c r="D32" i="31"/>
  <c r="AF32" i="31"/>
  <c r="E16" i="31"/>
  <c r="AF19" i="31"/>
  <c r="T20" i="31"/>
  <c r="H22" i="31"/>
  <c r="BH23" i="31"/>
  <c r="AO26" i="31"/>
  <c r="AH17" i="31"/>
  <c r="AW20" i="31"/>
  <c r="AJ22" i="31"/>
  <c r="BB24" i="31"/>
  <c r="L16" i="31"/>
  <c r="AO16" i="31"/>
  <c r="F17" i="31"/>
  <c r="BL17" i="31"/>
  <c r="AO22" i="31"/>
  <c r="BF24" i="31"/>
  <c r="BB19" i="31"/>
  <c r="AX35" i="31"/>
  <c r="I37" i="31"/>
  <c r="AK37" i="31"/>
  <c r="BC19" i="31"/>
  <c r="BI19" i="31"/>
  <c r="AE250" i="31"/>
  <c r="AB35" i="31"/>
  <c r="BF35" i="31"/>
  <c r="V36" i="31"/>
  <c r="AY36" i="31"/>
  <c r="P37" i="31"/>
  <c r="AS37" i="31"/>
  <c r="J38" i="31"/>
  <c r="AL38" i="31"/>
  <c r="D19" i="31"/>
  <c r="BJ19" i="31"/>
  <c r="X36" i="31"/>
  <c r="L38" i="31"/>
  <c r="AL26" i="31"/>
  <c r="Z28" i="31"/>
  <c r="AQ30" i="31"/>
  <c r="BG23" i="31"/>
  <c r="W24" i="31"/>
  <c r="AZ24" i="31"/>
  <c r="AM26" i="31"/>
  <c r="AG27" i="31"/>
  <c r="AX29" i="31"/>
  <c r="K17" i="31"/>
  <c r="AM17" i="31"/>
  <c r="L35" i="31"/>
  <c r="AO35" i="31"/>
  <c r="F36" i="31"/>
  <c r="AH36" i="31"/>
  <c r="BL36" i="31"/>
  <c r="AB37" i="31"/>
  <c r="BF37" i="31"/>
  <c r="V38" i="31"/>
  <c r="AY38" i="31"/>
  <c r="P19" i="31"/>
  <c r="AR22" i="31"/>
  <c r="R36" i="31"/>
  <c r="L37" i="31"/>
  <c r="AC20" i="31"/>
  <c r="E24" i="31"/>
  <c r="AP37" i="31"/>
  <c r="AE20" i="31"/>
  <c r="K28" i="31"/>
  <c r="BK29" i="31"/>
  <c r="AT17" i="31"/>
  <c r="AB38" i="31"/>
  <c r="BI25" i="31"/>
  <c r="Q241" i="31"/>
  <c r="AT241" i="31"/>
  <c r="AI247" i="31"/>
  <c r="I295" i="31"/>
  <c r="AF38" i="31"/>
  <c r="Z19" i="31"/>
  <c r="BD19" i="31"/>
  <c r="O21" i="31"/>
  <c r="U20" i="31"/>
  <c r="AK22" i="31"/>
  <c r="BI23" i="31"/>
  <c r="AV25" i="31"/>
  <c r="AY17" i="31"/>
  <c r="AA20" i="31"/>
  <c r="BE20" i="31"/>
  <c r="U21" i="31"/>
  <c r="AX21" i="31"/>
  <c r="I23" i="31"/>
  <c r="AK23" i="31"/>
  <c r="C24" i="31"/>
  <c r="AE24" i="31"/>
  <c r="BI24" i="31"/>
  <c r="BC25" i="31"/>
  <c r="AV26" i="31"/>
  <c r="M27" i="31"/>
  <c r="AP27" i="31"/>
  <c r="G28" i="31"/>
  <c r="AI28" i="31"/>
  <c r="BM28" i="31"/>
  <c r="BG29" i="31"/>
  <c r="AT31" i="31"/>
  <c r="K32" i="31"/>
  <c r="AM32" i="31"/>
  <c r="AI36" i="31"/>
  <c r="BG37" i="31"/>
  <c r="W38" i="31"/>
  <c r="Q19" i="31"/>
  <c r="AT19" i="31"/>
  <c r="BL295" i="31"/>
  <c r="AO37" i="31"/>
  <c r="BC24" i="31"/>
  <c r="W17" i="31"/>
  <c r="AQ35" i="31"/>
  <c r="AJ36" i="31"/>
  <c r="AU19" i="31"/>
  <c r="BB265" i="31"/>
  <c r="BB236" i="31" s="1"/>
  <c r="BM247" i="31"/>
  <c r="AL17" i="31"/>
  <c r="I22" i="31"/>
  <c r="AE23" i="31"/>
  <c r="S25" i="31"/>
  <c r="BG20" i="31"/>
  <c r="W21" i="31"/>
  <c r="AZ21" i="31"/>
  <c r="Q22" i="31"/>
  <c r="AT22" i="31"/>
  <c r="AM23" i="31"/>
  <c r="BK24" i="31"/>
  <c r="U26" i="31"/>
  <c r="AR27" i="31"/>
  <c r="I28" i="31"/>
  <c r="BI29" i="31"/>
  <c r="O35" i="31"/>
  <c r="I36" i="31"/>
  <c r="C37" i="31"/>
  <c r="BI37" i="31"/>
  <c r="BC38" i="31"/>
  <c r="AV19" i="31"/>
  <c r="C265" i="31"/>
  <c r="AE265" i="31"/>
  <c r="BC265" i="31"/>
  <c r="AJ295" i="31"/>
  <c r="BI16" i="31"/>
  <c r="BG19" i="31"/>
  <c r="Y17" i="31"/>
  <c r="BC17" i="31"/>
  <c r="D16" i="31"/>
  <c r="AF16" i="31"/>
  <c r="Z17" i="31"/>
  <c r="BD17" i="31"/>
  <c r="C20" i="31"/>
  <c r="BI20" i="31"/>
  <c r="Y21" i="31"/>
  <c r="BM24" i="31"/>
  <c r="BG25" i="31"/>
  <c r="AZ26" i="31"/>
  <c r="AT27" i="31"/>
  <c r="AM28" i="31"/>
  <c r="AG29" i="31"/>
  <c r="BE30" i="31"/>
  <c r="AX31" i="31"/>
  <c r="O32" i="31"/>
  <c r="AV35" i="31"/>
  <c r="AY35" i="31"/>
  <c r="AH38" i="31"/>
  <c r="M16" i="31"/>
  <c r="AP16" i="31"/>
  <c r="G17" i="31"/>
  <c r="AU36" i="31"/>
  <c r="H38" i="31"/>
  <c r="AJ38" i="31"/>
  <c r="C19" i="31"/>
  <c r="Q43" i="31"/>
  <c r="AT43" i="31"/>
  <c r="E37" i="31"/>
  <c r="R20" i="31"/>
  <c r="AU20" i="31"/>
  <c r="AO21" i="31"/>
  <c r="F22" i="31"/>
  <c r="BL22" i="31"/>
  <c r="AB23" i="31"/>
  <c r="BF23" i="31"/>
  <c r="V24" i="31"/>
  <c r="P25" i="31"/>
  <c r="AS25" i="31"/>
  <c r="J26" i="31"/>
  <c r="D27" i="31"/>
  <c r="AF27" i="31"/>
  <c r="T29" i="31"/>
  <c r="AW29" i="31"/>
  <c r="N30" i="31"/>
  <c r="H31" i="31"/>
  <c r="AD32" i="31"/>
  <c r="BH32" i="31"/>
  <c r="L21" i="31"/>
  <c r="AH22" i="31"/>
  <c r="AY24" i="31"/>
  <c r="S20" i="31"/>
  <c r="AV20" i="31"/>
  <c r="M21" i="31"/>
  <c r="AP21" i="31"/>
  <c r="G22" i="31"/>
  <c r="AI22" i="31"/>
  <c r="AC23" i="31"/>
  <c r="Q25" i="31"/>
  <c r="AT25" i="31"/>
  <c r="K26" i="31"/>
  <c r="E27" i="31"/>
  <c r="AA28" i="31"/>
  <c r="U29" i="31"/>
  <c r="O30" i="31"/>
  <c r="AR30" i="31"/>
  <c r="I31" i="31"/>
  <c r="AK31" i="31"/>
  <c r="C32" i="31"/>
  <c r="AE32" i="31"/>
  <c r="BJ32" i="31"/>
  <c r="BJ13" i="31" s="1"/>
  <c r="U19" i="31"/>
  <c r="Y20" i="31"/>
  <c r="S21" i="31"/>
  <c r="M22" i="31"/>
  <c r="AP22" i="31"/>
  <c r="G23" i="31"/>
  <c r="AI23" i="31"/>
  <c r="BM23" i="31"/>
  <c r="AC24" i="31"/>
  <c r="W25" i="31"/>
  <c r="K27" i="31"/>
  <c r="AX30" i="31"/>
  <c r="P16" i="31"/>
  <c r="AS16" i="31"/>
  <c r="J17" i="31"/>
  <c r="AA38" i="31"/>
  <c r="AS36" i="31"/>
  <c r="J37" i="31"/>
  <c r="AL37" i="31"/>
  <c r="D38" i="31"/>
  <c r="Q36" i="31"/>
  <c r="E38" i="31"/>
  <c r="BE21" i="31"/>
  <c r="AQ37" i="31"/>
  <c r="AX19" i="31"/>
  <c r="AX20" i="31"/>
  <c r="AR21" i="31"/>
  <c r="C23" i="31"/>
  <c r="Y24" i="31"/>
  <c r="G27" i="31"/>
  <c r="AC28" i="31"/>
  <c r="BG28" i="31"/>
  <c r="Q30" i="31"/>
  <c r="AT30" i="31"/>
  <c r="E32" i="31"/>
  <c r="AS241" i="31"/>
  <c r="M38" i="31"/>
  <c r="K244" i="31"/>
  <c r="E247" i="31"/>
  <c r="AG247" i="31"/>
  <c r="BK247" i="31"/>
  <c r="BE38" i="31"/>
  <c r="BL247" i="31"/>
  <c r="Q35" i="31"/>
  <c r="AM35" i="31"/>
  <c r="AA37" i="31"/>
  <c r="AW241" i="31"/>
  <c r="AS19" i="31"/>
  <c r="V241" i="31"/>
  <c r="AY241" i="31"/>
  <c r="J247" i="31"/>
  <c r="AL247" i="31"/>
  <c r="D250" i="31"/>
  <c r="BJ250" i="31"/>
  <c r="X241" i="31"/>
  <c r="BE43" i="31"/>
  <c r="F43" i="31"/>
  <c r="AB17" i="31"/>
  <c r="G43" i="31"/>
  <c r="AC17" i="31"/>
  <c r="X20" i="31"/>
  <c r="AU21" i="31"/>
  <c r="F23" i="31"/>
  <c r="BL23" i="31"/>
  <c r="V35" i="31"/>
  <c r="BL16" i="31"/>
  <c r="BF17" i="31"/>
  <c r="AI16" i="31"/>
  <c r="BM16" i="31"/>
  <c r="BG17" i="31"/>
  <c r="BF19" i="31"/>
  <c r="BB20" i="31"/>
  <c r="R21" i="31"/>
  <c r="L22" i="31"/>
  <c r="AH23" i="31"/>
  <c r="AB24" i="31"/>
  <c r="H16" i="31"/>
  <c r="AJ16" i="31"/>
  <c r="B17" i="31"/>
  <c r="AD43" i="31"/>
  <c r="BH17" i="31"/>
  <c r="BC20" i="31"/>
  <c r="AV21" i="31"/>
  <c r="S36" i="31"/>
  <c r="AE247" i="31"/>
  <c r="AW36" i="31"/>
  <c r="B19" i="31"/>
  <c r="AD19" i="31"/>
  <c r="BM19" i="31"/>
  <c r="AD35" i="31"/>
  <c r="AM19" i="31"/>
  <c r="E20" i="31"/>
  <c r="AG20" i="31"/>
  <c r="BK20" i="31"/>
  <c r="U22" i="31"/>
  <c r="O23" i="31"/>
  <c r="AR23" i="31"/>
  <c r="I24" i="31"/>
  <c r="AK24" i="31"/>
  <c r="Y26" i="31"/>
  <c r="BC26" i="31"/>
  <c r="M28" i="31"/>
  <c r="AP28" i="31"/>
  <c r="AC30" i="31"/>
  <c r="AZ31" i="31"/>
  <c r="AG35" i="31"/>
  <c r="I19" i="31"/>
  <c r="AK19" i="31"/>
  <c r="C21" i="31"/>
  <c r="W295" i="31"/>
  <c r="Z22" i="31"/>
  <c r="AQ138" i="31"/>
  <c r="AY16" i="31"/>
  <c r="AS17" i="31"/>
  <c r="Y27" i="31"/>
  <c r="S28" i="31"/>
  <c r="AP29" i="31"/>
  <c r="AI30" i="31"/>
  <c r="AC31" i="31"/>
  <c r="AG36" i="31"/>
  <c r="U38" i="31"/>
  <c r="AC295" i="31"/>
  <c r="L20" i="31"/>
  <c r="AO20" i="31"/>
  <c r="F21" i="31"/>
  <c r="AH21" i="31"/>
  <c r="BL21" i="31"/>
  <c r="AB22" i="31"/>
  <c r="V23" i="31"/>
  <c r="X38" i="31"/>
  <c r="BB38" i="31"/>
  <c r="AG295" i="31"/>
  <c r="G295" i="31"/>
  <c r="AI295" i="31"/>
  <c r="AR19" i="31"/>
  <c r="AI37" i="31"/>
  <c r="W35" i="31"/>
  <c r="K37" i="31"/>
  <c r="BK38" i="31"/>
  <c r="AV138" i="31"/>
  <c r="Z16" i="31"/>
  <c r="BD138" i="31"/>
  <c r="T17" i="31"/>
  <c r="AW17" i="31"/>
  <c r="AH43" i="31"/>
  <c r="AA16" i="31"/>
  <c r="AQ18" i="31"/>
  <c r="AB19" i="31"/>
  <c r="Y22" i="31"/>
  <c r="AE35" i="31"/>
  <c r="AL244" i="31"/>
  <c r="D247" i="31"/>
  <c r="AF247" i="31"/>
  <c r="BJ247" i="31"/>
  <c r="Z250" i="31"/>
  <c r="BD250" i="31"/>
  <c r="P36" i="31"/>
  <c r="BI21" i="31"/>
  <c r="BL30" i="31"/>
  <c r="D295" i="31"/>
  <c r="E295" i="31"/>
  <c r="BE250" i="31"/>
  <c r="U295" i="31"/>
  <c r="V43" i="31"/>
  <c r="BH19" i="31"/>
  <c r="BL43" i="31"/>
  <c r="BM43" i="31"/>
  <c r="AZ43" i="31"/>
  <c r="B20" i="31"/>
  <c r="AD20" i="31"/>
  <c r="X21" i="31"/>
  <c r="BB21" i="31"/>
  <c r="R22" i="31"/>
  <c r="AU22" i="31"/>
  <c r="L23" i="31"/>
  <c r="AO23" i="31"/>
  <c r="F24" i="31"/>
  <c r="AH24" i="31"/>
  <c r="BL24" i="31"/>
  <c r="AB25" i="31"/>
  <c r="BF25" i="31"/>
  <c r="V26" i="31"/>
  <c r="AY26" i="31"/>
  <c r="AS27" i="31"/>
  <c r="J28" i="31"/>
  <c r="AL28" i="31"/>
  <c r="D29" i="31"/>
  <c r="BJ29" i="31"/>
  <c r="Z30" i="31"/>
  <c r="BD30" i="31"/>
  <c r="N32" i="31"/>
  <c r="AQ32" i="31"/>
  <c r="AH16" i="31"/>
  <c r="B16" i="31"/>
  <c r="AD16" i="31"/>
  <c r="X17" i="31"/>
  <c r="BB17" i="31"/>
  <c r="AE43" i="31"/>
  <c r="BC21" i="31"/>
  <c r="S22" i="31"/>
  <c r="AV22" i="31"/>
  <c r="M23" i="31"/>
  <c r="AP23" i="31"/>
  <c r="G24" i="31"/>
  <c r="AI24" i="31"/>
  <c r="Z138" i="31"/>
  <c r="BL138" i="31"/>
  <c r="I265" i="31"/>
  <c r="N18" i="31"/>
  <c r="AH138" i="31"/>
  <c r="BE138" i="31"/>
  <c r="E43" i="31"/>
  <c r="AG43" i="31"/>
  <c r="BK43" i="31"/>
  <c r="BE17" i="31"/>
  <c r="J21" i="31"/>
  <c r="AF22" i="31"/>
  <c r="N25" i="31"/>
  <c r="AQ25" i="31"/>
  <c r="AJ26" i="31"/>
  <c r="B27" i="31"/>
  <c r="AD27" i="31"/>
  <c r="BH27" i="31"/>
  <c r="X28" i="31"/>
  <c r="BB28" i="31"/>
  <c r="R29" i="31"/>
  <c r="AU29" i="31"/>
  <c r="L30" i="31"/>
  <c r="AO30" i="31"/>
  <c r="F31" i="31"/>
  <c r="AH31" i="31"/>
  <c r="BL31" i="31"/>
  <c r="AB32" i="31"/>
  <c r="BF32" i="31"/>
  <c r="B138" i="31"/>
  <c r="AD138" i="31"/>
  <c r="BH138" i="31"/>
  <c r="F35" i="31"/>
  <c r="AH35" i="31"/>
  <c r="BL35" i="31"/>
  <c r="AB36" i="31"/>
  <c r="BF36" i="31"/>
  <c r="V37" i="31"/>
  <c r="AY37" i="31"/>
  <c r="P38" i="31"/>
  <c r="AS38" i="31"/>
  <c r="J19" i="31"/>
  <c r="AL19" i="31"/>
  <c r="J138" i="31"/>
  <c r="AL138" i="31"/>
  <c r="AE138" i="31"/>
  <c r="N247" i="31"/>
  <c r="BG36" i="31"/>
  <c r="L138" i="31"/>
  <c r="AO138" i="31"/>
  <c r="K20" i="31"/>
  <c r="AM20" i="31"/>
  <c r="BE22" i="31"/>
  <c r="U23" i="31"/>
  <c r="AX23" i="31"/>
  <c r="BI26" i="31"/>
  <c r="AM43" i="31"/>
  <c r="AI17" i="31"/>
  <c r="BM17" i="31"/>
  <c r="BG18" i="31"/>
  <c r="G16" i="31"/>
  <c r="BM35" i="31"/>
  <c r="BG24" i="31"/>
  <c r="AZ25" i="31"/>
  <c r="AM27" i="31"/>
  <c r="BK28" i="31"/>
  <c r="AA29" i="31"/>
  <c r="AK32" i="31"/>
  <c r="K19" i="31"/>
  <c r="J43" i="31"/>
  <c r="N35" i="31"/>
  <c r="H36" i="31"/>
  <c r="B37" i="31"/>
  <c r="AD37" i="31"/>
  <c r="BH37" i="31"/>
  <c r="R19" i="31"/>
  <c r="R138" i="31"/>
  <c r="AU138" i="31"/>
  <c r="P265" i="31"/>
  <c r="P236" i="31" s="1"/>
  <c r="AS265" i="31"/>
  <c r="AS236" i="31" s="1"/>
  <c r="BM295" i="31"/>
  <c r="BD16" i="31"/>
  <c r="R43" i="31"/>
  <c r="AU43" i="31"/>
  <c r="N43" i="31"/>
  <c r="AQ43" i="31"/>
  <c r="AY138" i="31"/>
  <c r="AP36" i="31"/>
  <c r="AC38" i="31"/>
  <c r="O43" i="31"/>
  <c r="AY43" i="31"/>
  <c r="AV43" i="31"/>
  <c r="BD43" i="31"/>
  <c r="F138" i="31"/>
  <c r="BG43" i="31"/>
  <c r="Y265" i="31"/>
  <c r="Y236" i="31" s="1"/>
  <c r="Y244" i="31"/>
  <c r="AC43" i="31"/>
  <c r="H138" i="31"/>
  <c r="AJ138" i="31"/>
  <c r="AG265" i="31"/>
  <c r="AG241" i="31"/>
  <c r="U265" i="31"/>
  <c r="U247" i="31"/>
  <c r="R295" i="31"/>
  <c r="AU295" i="31"/>
  <c r="BH43" i="31"/>
  <c r="BH16" i="31"/>
  <c r="AM16" i="31"/>
  <c r="D43" i="31"/>
  <c r="AF43" i="31"/>
  <c r="BJ43" i="31"/>
  <c r="R35" i="31"/>
  <c r="AU35" i="31"/>
  <c r="L36" i="31"/>
  <c r="AO36" i="31"/>
  <c r="F37" i="31"/>
  <c r="AH37" i="31"/>
  <c r="BL37" i="31"/>
  <c r="BF38" i="31"/>
  <c r="V19" i="31"/>
  <c r="AY19" i="31"/>
  <c r="AR35" i="31"/>
  <c r="AK36" i="31"/>
  <c r="AE37" i="31"/>
  <c r="Y38" i="31"/>
  <c r="BF43" i="31"/>
  <c r="AI138" i="31"/>
  <c r="AB43" i="31"/>
  <c r="N138" i="31"/>
  <c r="AA43" i="31"/>
  <c r="BI43" i="31"/>
  <c r="AJ43" i="31"/>
  <c r="I43" i="31"/>
  <c r="AK43" i="31"/>
  <c r="C43" i="31"/>
  <c r="AT16" i="31"/>
  <c r="B43" i="31"/>
  <c r="AL43" i="31"/>
  <c r="P138" i="31"/>
  <c r="AS138" i="31"/>
  <c r="N17" i="31"/>
  <c r="L43" i="31"/>
  <c r="BD35" i="31"/>
  <c r="AO43" i="31"/>
  <c r="O17" i="31"/>
  <c r="M43" i="31"/>
  <c r="AP43" i="31"/>
  <c r="AI43" i="31"/>
  <c r="AZ35" i="31"/>
  <c r="AT36" i="31"/>
  <c r="AM37" i="31"/>
  <c r="AG38" i="31"/>
  <c r="O265" i="31"/>
  <c r="O236" i="31" s="1"/>
  <c r="I244" i="31"/>
  <c r="T138" i="31"/>
  <c r="AW138" i="31"/>
  <c r="H43" i="31"/>
  <c r="Q16" i="31"/>
  <c r="AD295" i="31"/>
  <c r="P43" i="31"/>
  <c r="AS43" i="31"/>
  <c r="F19" i="31"/>
  <c r="AH19" i="31"/>
  <c r="V18" i="31"/>
  <c r="AY18" i="31"/>
  <c r="V138" i="31"/>
  <c r="K43" i="31"/>
  <c r="X138" i="31"/>
  <c r="BB138" i="31"/>
  <c r="AC265" i="31"/>
  <c r="AC241" i="31"/>
  <c r="AX265" i="31"/>
  <c r="F295" i="31"/>
  <c r="AH295" i="31"/>
  <c r="T43" i="31"/>
  <c r="AW43" i="31"/>
  <c r="BG265" i="31"/>
  <c r="BF16" i="31"/>
  <c r="U43" i="31"/>
  <c r="AX43" i="31"/>
  <c r="AR43" i="31"/>
  <c r="AB16" i="31"/>
  <c r="AB138" i="31"/>
  <c r="BF138" i="31"/>
  <c r="Q26" i="31"/>
  <c r="AT26" i="31"/>
  <c r="E28" i="31"/>
  <c r="AG28" i="31"/>
  <c r="BE29" i="31"/>
  <c r="U30" i="31"/>
  <c r="BG16" i="31"/>
  <c r="AC16" i="31"/>
  <c r="W43" i="31"/>
  <c r="T31" i="31"/>
  <c r="AW31" i="31"/>
  <c r="AC18" i="31"/>
  <c r="AZ138" i="31"/>
  <c r="V17" i="31"/>
  <c r="AA17" i="31"/>
  <c r="X43" i="31"/>
  <c r="BB43" i="31"/>
  <c r="J35" i="31"/>
  <c r="AL35" i="31"/>
  <c r="D36" i="31"/>
  <c r="AF36" i="31"/>
  <c r="BJ36" i="31"/>
  <c r="Z37" i="31"/>
  <c r="BD37" i="31"/>
  <c r="T38" i="31"/>
  <c r="AW38" i="31"/>
  <c r="N19" i="31"/>
  <c r="AQ19" i="31"/>
  <c r="B18" i="31"/>
  <c r="AD18" i="31"/>
  <c r="BH18" i="31"/>
  <c r="AZ17" i="31"/>
  <c r="BK16" i="31"/>
  <c r="BD26" i="31"/>
  <c r="Y43" i="31"/>
  <c r="BC43" i="31"/>
  <c r="S43" i="31"/>
  <c r="AI35" i="31"/>
  <c r="AC36" i="31"/>
  <c r="W37" i="31"/>
  <c r="Q38" i="31"/>
  <c r="AG16" i="31"/>
  <c r="Z43" i="31"/>
  <c r="W138" i="31"/>
  <c r="AX26" i="31"/>
  <c r="O27" i="31"/>
  <c r="BL18" i="31"/>
  <c r="O138" i="31"/>
  <c r="M26" i="31"/>
  <c r="AI27" i="31"/>
  <c r="BM27" i="31"/>
  <c r="W29" i="31"/>
  <c r="AZ29" i="31"/>
  <c r="K31" i="31"/>
  <c r="AM31" i="31"/>
  <c r="AG32" i="31"/>
  <c r="BK32" i="31"/>
  <c r="I35" i="31"/>
  <c r="AK35" i="31"/>
  <c r="AE36" i="31"/>
  <c r="BI36" i="31"/>
  <c r="S38" i="31"/>
  <c r="AV38" i="31"/>
  <c r="BD241" i="31"/>
  <c r="D138" i="31"/>
  <c r="AF138" i="31"/>
  <c r="BJ138" i="31"/>
  <c r="BF265" i="31"/>
  <c r="BF236" i="31" s="1"/>
  <c r="S295" i="31"/>
  <c r="AV295" i="31"/>
  <c r="AP244" i="31"/>
  <c r="G247" i="31"/>
  <c r="AC250" i="31"/>
  <c r="BG250" i="31"/>
  <c r="AA138" i="31"/>
  <c r="AI265" i="31"/>
  <c r="T241" i="31"/>
  <c r="AQ244" i="31"/>
  <c r="H247" i="31"/>
  <c r="AJ247" i="31"/>
  <c r="B250" i="31"/>
  <c r="AD250" i="31"/>
  <c r="BH250" i="31"/>
  <c r="O31" i="31"/>
  <c r="AR31" i="31"/>
  <c r="I32" i="31"/>
  <c r="C35" i="31"/>
  <c r="BI35" i="31"/>
  <c r="BC36" i="31"/>
  <c r="AV37" i="31"/>
  <c r="AP38" i="31"/>
  <c r="M35" i="31"/>
  <c r="AP35" i="31"/>
  <c r="G36" i="31"/>
  <c r="BM36" i="31"/>
  <c r="AC37" i="31"/>
  <c r="AZ38" i="31"/>
  <c r="D265" i="31"/>
  <c r="D236" i="31" s="1"/>
  <c r="BJ265" i="31"/>
  <c r="AW295" i="31"/>
  <c r="K247" i="31"/>
  <c r="AM247" i="31"/>
  <c r="BK250" i="31"/>
  <c r="C138" i="31"/>
  <c r="BI138" i="31"/>
  <c r="E265" i="31"/>
  <c r="BK265" i="31"/>
  <c r="BB241" i="31"/>
  <c r="AU244" i="31"/>
  <c r="L247" i="31"/>
  <c r="AO247" i="31"/>
  <c r="F250" i="31"/>
  <c r="AH250" i="31"/>
  <c r="BL250" i="31"/>
  <c r="AK28" i="31"/>
  <c r="C29" i="31"/>
  <c r="Y30" i="31"/>
  <c r="BC30" i="31"/>
  <c r="AV31" i="31"/>
  <c r="M32" i="31"/>
  <c r="AP32" i="31"/>
  <c r="K35" i="31"/>
  <c r="E36" i="31"/>
  <c r="BK36" i="31"/>
  <c r="BE37" i="31"/>
  <c r="AX38" i="31"/>
  <c r="AT35" i="31"/>
  <c r="K36" i="31"/>
  <c r="AM36" i="31"/>
  <c r="AG37" i="31"/>
  <c r="BK37" i="31"/>
  <c r="N241" i="31"/>
  <c r="AQ241" i="31"/>
  <c r="H244" i="31"/>
  <c r="AJ265" i="31"/>
  <c r="B247" i="31"/>
  <c r="BH247" i="31"/>
  <c r="X250" i="31"/>
  <c r="BB250" i="31"/>
  <c r="U244" i="31"/>
  <c r="AR247" i="31"/>
  <c r="I250" i="31"/>
  <c r="AK265" i="31"/>
  <c r="AK236" i="31" s="1"/>
  <c r="AY244" i="31"/>
  <c r="P247" i="31"/>
  <c r="AS247" i="31"/>
  <c r="J250" i="31"/>
  <c r="AL250" i="31"/>
  <c r="S27" i="31"/>
  <c r="AV27" i="31"/>
  <c r="G29" i="31"/>
  <c r="AI29" i="31"/>
  <c r="BG30" i="31"/>
  <c r="W31" i="31"/>
  <c r="Q32" i="31"/>
  <c r="AT32" i="31"/>
  <c r="S35" i="31"/>
  <c r="M36" i="31"/>
  <c r="G37" i="31"/>
  <c r="BM37" i="31"/>
  <c r="BG38" i="31"/>
  <c r="U35" i="31"/>
  <c r="O36" i="31"/>
  <c r="AR36" i="31"/>
  <c r="C38" i="31"/>
  <c r="AE38" i="31"/>
  <c r="P241" i="31"/>
  <c r="T295" i="31"/>
  <c r="R241" i="31"/>
  <c r="AU241" i="31"/>
  <c r="AO244" i="31"/>
  <c r="F247" i="31"/>
  <c r="AH247" i="31"/>
  <c r="AB250" i="31"/>
  <c r="BF250" i="31"/>
  <c r="C295" i="31"/>
  <c r="AE295" i="31"/>
  <c r="BI295" i="31"/>
  <c r="BC244" i="31"/>
  <c r="M250" i="31"/>
  <c r="AP250" i="31"/>
  <c r="K138" i="31"/>
  <c r="S265" i="31"/>
  <c r="AV265" i="31"/>
  <c r="M265" i="31"/>
  <c r="M236" i="31" s="1"/>
  <c r="D241" i="31"/>
  <c r="BD244" i="31"/>
  <c r="T247" i="31"/>
  <c r="AW247" i="31"/>
  <c r="N250" i="31"/>
  <c r="AQ250" i="31"/>
  <c r="AC26" i="31"/>
  <c r="AZ27" i="31"/>
  <c r="Q28" i="31"/>
  <c r="AM29" i="31"/>
  <c r="E30" i="31"/>
  <c r="AA31" i="31"/>
  <c r="BE31" i="31"/>
  <c r="AX32" i="31"/>
  <c r="AA35" i="31"/>
  <c r="U36" i="31"/>
  <c r="O37" i="31"/>
  <c r="I38" i="31"/>
  <c r="Y35" i="31"/>
  <c r="BC35" i="31"/>
  <c r="AV36" i="31"/>
  <c r="M37" i="31"/>
  <c r="AI38" i="31"/>
  <c r="BM38" i="31"/>
  <c r="BG244" i="31"/>
  <c r="W247" i="31"/>
  <c r="AT250" i="31"/>
  <c r="AR138" i="31"/>
  <c r="AB265" i="31"/>
  <c r="AB236" i="31" s="1"/>
  <c r="Q265" i="31"/>
  <c r="Q236" i="31" s="1"/>
  <c r="AT265" i="31"/>
  <c r="AT236" i="31" s="1"/>
  <c r="AJ241" i="31"/>
  <c r="BH244" i="31"/>
  <c r="X247" i="31"/>
  <c r="BB247" i="31"/>
  <c r="R250" i="31"/>
  <c r="AU250" i="31"/>
  <c r="G138" i="31"/>
  <c r="BM138" i="31"/>
  <c r="AG26" i="31"/>
  <c r="BK26" i="31"/>
  <c r="U28" i="31"/>
  <c r="AX28" i="31"/>
  <c r="I30" i="31"/>
  <c r="AK30" i="31"/>
  <c r="AE31" i="31"/>
  <c r="BI31" i="31"/>
  <c r="Y32" i="31"/>
  <c r="AC35" i="31"/>
  <c r="BG35" i="31"/>
  <c r="W36" i="31"/>
  <c r="Q37" i="31"/>
  <c r="AT37" i="31"/>
  <c r="AS244" i="31"/>
  <c r="AP265" i="31"/>
  <c r="Z241" i="31"/>
  <c r="T265" i="31"/>
  <c r="AW244" i="31"/>
  <c r="AQ247" i="31"/>
  <c r="H250" i="31"/>
  <c r="AJ250" i="31"/>
  <c r="AF295" i="31"/>
  <c r="K295" i="31"/>
  <c r="AM295" i="31"/>
  <c r="E244" i="31"/>
  <c r="AA247" i="31"/>
  <c r="BE247" i="31"/>
  <c r="S138" i="31"/>
  <c r="AW265" i="31"/>
  <c r="BL244" i="31"/>
  <c r="AB247" i="31"/>
  <c r="BF247" i="31"/>
  <c r="V250" i="31"/>
  <c r="AY250" i="31"/>
  <c r="AM138" i="31"/>
  <c r="C27" i="31"/>
  <c r="AE27" i="31"/>
  <c r="BC28" i="31"/>
  <c r="S29" i="31"/>
  <c r="AP30" i="31"/>
  <c r="G31" i="31"/>
  <c r="BM31" i="31"/>
  <c r="AC32" i="31"/>
  <c r="BG32" i="31"/>
  <c r="E35" i="31"/>
  <c r="BK35" i="31"/>
  <c r="AA36" i="31"/>
  <c r="BE36" i="31"/>
  <c r="AX37" i="31"/>
  <c r="O38" i="31"/>
  <c r="X265" i="31"/>
  <c r="X236" i="31" s="1"/>
  <c r="X244" i="31"/>
  <c r="BF244" i="31"/>
  <c r="D244" i="31"/>
  <c r="T244" i="31"/>
  <c r="AJ244" i="31"/>
  <c r="BB244" i="31"/>
  <c r="AF265" i="31"/>
  <c r="AO265" i="31"/>
  <c r="AO236" i="31" s="1"/>
  <c r="L265" i="31"/>
  <c r="L236" i="31" s="1"/>
  <c r="L244" i="31"/>
  <c r="H265" i="31"/>
  <c r="H236" i="31" s="1"/>
  <c r="AF241" i="31"/>
  <c r="M244" i="31"/>
  <c r="Q244" i="31"/>
  <c r="Q281" i="31"/>
  <c r="E138" i="31"/>
  <c r="I138" i="31"/>
  <c r="M138" i="31"/>
  <c r="Q138" i="31"/>
  <c r="U138" i="31"/>
  <c r="Y138" i="31"/>
  <c r="AC138" i="31"/>
  <c r="AG138" i="31"/>
  <c r="AK138" i="31"/>
  <c r="AP138" i="31"/>
  <c r="AT138" i="31"/>
  <c r="AX138" i="31"/>
  <c r="BC138" i="31"/>
  <c r="BG138" i="31"/>
  <c r="BK138" i="31"/>
  <c r="Q271" i="31"/>
  <c r="BM317" i="31"/>
  <c r="BM260" i="31" s="1"/>
  <c r="BI317" i="31"/>
  <c r="BI260" i="31" s="1"/>
  <c r="BE317" i="31"/>
  <c r="BE260" i="31" s="1"/>
  <c r="AZ317" i="31"/>
  <c r="AZ260" i="31" s="1"/>
  <c r="AV317" i="31"/>
  <c r="AV260" i="31" s="1"/>
  <c r="AR317" i="31"/>
  <c r="AR260" i="31" s="1"/>
  <c r="AM317" i="31"/>
  <c r="AM260" i="31" s="1"/>
  <c r="AI317" i="31"/>
  <c r="AI260" i="31" s="1"/>
  <c r="AE317" i="31"/>
  <c r="AE260" i="31" s="1"/>
  <c r="AA317" i="31"/>
  <c r="AA260" i="31" s="1"/>
  <c r="W317" i="31"/>
  <c r="W260" i="31" s="1"/>
  <c r="S317" i="31"/>
  <c r="S260" i="31" s="1"/>
  <c r="O317" i="31"/>
  <c r="O260" i="31" s="1"/>
  <c r="K317" i="31"/>
  <c r="K260" i="31" s="1"/>
  <c r="G317" i="31"/>
  <c r="G260" i="31" s="1"/>
  <c r="C317" i="31"/>
  <c r="C260" i="31" s="1"/>
  <c r="BK313" i="31"/>
  <c r="BK311" i="31" s="1"/>
  <c r="BG313" i="31"/>
  <c r="BG311" i="31" s="1"/>
  <c r="BC313" i="31"/>
  <c r="BC311" i="31" s="1"/>
  <c r="AX313" i="31"/>
  <c r="AX311" i="31" s="1"/>
  <c r="AT313" i="31"/>
  <c r="AT311" i="31" s="1"/>
  <c r="AP313" i="31"/>
  <c r="AP311" i="31" s="1"/>
  <c r="AK313" i="31"/>
  <c r="AK311" i="31" s="1"/>
  <c r="AG313" i="31"/>
  <c r="AG311" i="31" s="1"/>
  <c r="AC313" i="31"/>
  <c r="AC311" i="31" s="1"/>
  <c r="Y313" i="31"/>
  <c r="Y311" i="31" s="1"/>
  <c r="U313" i="31"/>
  <c r="U311" i="31" s="1"/>
  <c r="Q313" i="31"/>
  <c r="Q251" i="31" s="1"/>
  <c r="M313" i="31"/>
  <c r="M311" i="31" s="1"/>
  <c r="I313" i="31"/>
  <c r="I311" i="31" s="1"/>
  <c r="E313" i="31"/>
  <c r="E311" i="31" s="1"/>
  <c r="BM309" i="31"/>
  <c r="BM307" i="31" s="1"/>
  <c r="BI309" i="31"/>
  <c r="BI307" i="31" s="1"/>
  <c r="BE309" i="31"/>
  <c r="BE307" i="31" s="1"/>
  <c r="AZ309" i="31"/>
  <c r="AZ307" i="31" s="1"/>
  <c r="AV309" i="31"/>
  <c r="AV307" i="31" s="1"/>
  <c r="AR309" i="31"/>
  <c r="AR307" i="31" s="1"/>
  <c r="AM309" i="31"/>
  <c r="AM307" i="31" s="1"/>
  <c r="AI309" i="31"/>
  <c r="AI307" i="31" s="1"/>
  <c r="AE309" i="31"/>
  <c r="AE307" i="31" s="1"/>
  <c r="AA309" i="31"/>
  <c r="AA307" i="31" s="1"/>
  <c r="W309" i="31"/>
  <c r="W307" i="31" s="1"/>
  <c r="S309" i="31"/>
  <c r="S307" i="31" s="1"/>
  <c r="O309" i="31"/>
  <c r="O307" i="31" s="1"/>
  <c r="K309" i="31"/>
  <c r="K307" i="31" s="1"/>
  <c r="G309" i="31"/>
  <c r="G307" i="31" s="1"/>
  <c r="C309" i="31"/>
  <c r="C307" i="31" s="1"/>
  <c r="BL317" i="31"/>
  <c r="BL260" i="31" s="1"/>
  <c r="BH317" i="31"/>
  <c r="BH260" i="31" s="1"/>
  <c r="BD317" i="31"/>
  <c r="BD260" i="31" s="1"/>
  <c r="AY317" i="31"/>
  <c r="AY260" i="31" s="1"/>
  <c r="AU317" i="31"/>
  <c r="AU260" i="31" s="1"/>
  <c r="AQ317" i="31"/>
  <c r="AQ260" i="31" s="1"/>
  <c r="AL317" i="31"/>
  <c r="AL260" i="31" s="1"/>
  <c r="AH317" i="31"/>
  <c r="AH260" i="31" s="1"/>
  <c r="AD317" i="31"/>
  <c r="AD260" i="31" s="1"/>
  <c r="Z317" i="31"/>
  <c r="Z260" i="31" s="1"/>
  <c r="V317" i="31"/>
  <c r="V260" i="31" s="1"/>
  <c r="R317" i="31"/>
  <c r="R260" i="31" s="1"/>
  <c r="N317" i="31"/>
  <c r="N260" i="31" s="1"/>
  <c r="J317" i="31"/>
  <c r="J260" i="31" s="1"/>
  <c r="F317" i="31"/>
  <c r="F260" i="31" s="1"/>
  <c r="B317" i="31"/>
  <c r="B260" i="31" s="1"/>
  <c r="BJ313" i="31"/>
  <c r="BJ311" i="31" s="1"/>
  <c r="BF313" i="31"/>
  <c r="BF311" i="31" s="1"/>
  <c r="BB313" i="31"/>
  <c r="BB311" i="31" s="1"/>
  <c r="AW313" i="31"/>
  <c r="AW311" i="31" s="1"/>
  <c r="AS313" i="31"/>
  <c r="AS311" i="31" s="1"/>
  <c r="AO313" i="31"/>
  <c r="AO311" i="31" s="1"/>
  <c r="AJ313" i="31"/>
  <c r="AJ311" i="31" s="1"/>
  <c r="AF313" i="31"/>
  <c r="AF311" i="31" s="1"/>
  <c r="AB313" i="31"/>
  <c r="AB311" i="31" s="1"/>
  <c r="X313" i="31"/>
  <c r="X311" i="31" s="1"/>
  <c r="T313" i="31"/>
  <c r="T311" i="31" s="1"/>
  <c r="P313" i="31"/>
  <c r="P311" i="31" s="1"/>
  <c r="L313" i="31"/>
  <c r="L311" i="31" s="1"/>
  <c r="H313" i="31"/>
  <c r="H311" i="31" s="1"/>
  <c r="D313" i="31"/>
  <c r="D311" i="31" s="1"/>
  <c r="BL309" i="31"/>
  <c r="BL307" i="31" s="1"/>
  <c r="BH309" i="31"/>
  <c r="BH307" i="31" s="1"/>
  <c r="BD309" i="31"/>
  <c r="BD307" i="31" s="1"/>
  <c r="AY309" i="31"/>
  <c r="AY307" i="31" s="1"/>
  <c r="AU309" i="31"/>
  <c r="AU307" i="31" s="1"/>
  <c r="AQ309" i="31"/>
  <c r="AQ307" i="31" s="1"/>
  <c r="AL309" i="31"/>
  <c r="AL307" i="31" s="1"/>
  <c r="AH309" i="31"/>
  <c r="AH307" i="31" s="1"/>
  <c r="AD309" i="31"/>
  <c r="AD307" i="31" s="1"/>
  <c r="Z309" i="31"/>
  <c r="Z307" i="31" s="1"/>
  <c r="V309" i="31"/>
  <c r="V307" i="31" s="1"/>
  <c r="R309" i="31"/>
  <c r="R307" i="31" s="1"/>
  <c r="N309" i="31"/>
  <c r="N307" i="31" s="1"/>
  <c r="J309" i="31"/>
  <c r="J307" i="31" s="1"/>
  <c r="F309" i="31"/>
  <c r="F307" i="31" s="1"/>
  <c r="B309" i="31"/>
  <c r="B307" i="31" s="1"/>
  <c r="BK317" i="31"/>
  <c r="BC317" i="31"/>
  <c r="AT317" i="31"/>
  <c r="AK317" i="31"/>
  <c r="AC317" i="31"/>
  <c r="U317" i="31"/>
  <c r="M317" i="31"/>
  <c r="E317" i="31"/>
  <c r="BI313" i="31"/>
  <c r="BI311" i="31" s="1"/>
  <c r="AZ313" i="31"/>
  <c r="AZ311" i="31" s="1"/>
  <c r="AR313" i="31"/>
  <c r="AR311" i="31" s="1"/>
  <c r="AI313" i="31"/>
  <c r="AI311" i="31" s="1"/>
  <c r="AA313" i="31"/>
  <c r="AA311" i="31" s="1"/>
  <c r="S313" i="31"/>
  <c r="S311" i="31" s="1"/>
  <c r="K313" i="31"/>
  <c r="K311" i="31" s="1"/>
  <c r="C313" i="31"/>
  <c r="C311" i="31" s="1"/>
  <c r="BK309" i="31"/>
  <c r="BK307" i="31" s="1"/>
  <c r="BC309" i="31"/>
  <c r="BC307" i="31" s="1"/>
  <c r="AT309" i="31"/>
  <c r="AT307" i="31" s="1"/>
  <c r="AK309" i="31"/>
  <c r="AK307" i="31" s="1"/>
  <c r="AC309" i="31"/>
  <c r="AC307" i="31" s="1"/>
  <c r="U309" i="31"/>
  <c r="U307" i="31" s="1"/>
  <c r="M309" i="31"/>
  <c r="M307" i="31" s="1"/>
  <c r="E309" i="31"/>
  <c r="E307" i="31" s="1"/>
  <c r="BM305" i="31"/>
  <c r="BM303" i="31" s="1"/>
  <c r="BI305" i="31"/>
  <c r="BI303" i="31" s="1"/>
  <c r="BE305" i="31"/>
  <c r="BE303" i="31" s="1"/>
  <c r="AZ305" i="31"/>
  <c r="AZ303" i="31" s="1"/>
  <c r="AV305" i="31"/>
  <c r="AV303" i="31" s="1"/>
  <c r="AR305" i="31"/>
  <c r="AR303" i="31" s="1"/>
  <c r="AM305" i="31"/>
  <c r="AM303" i="31" s="1"/>
  <c r="AI305" i="31"/>
  <c r="AI303" i="31" s="1"/>
  <c r="AE305" i="31"/>
  <c r="AE303" i="31" s="1"/>
  <c r="AA305" i="31"/>
  <c r="AA303" i="31" s="1"/>
  <c r="W305" i="31"/>
  <c r="W303" i="31" s="1"/>
  <c r="S305" i="31"/>
  <c r="S303" i="31" s="1"/>
  <c r="O305" i="31"/>
  <c r="O303" i="31" s="1"/>
  <c r="K305" i="31"/>
  <c r="K303" i="31" s="1"/>
  <c r="G305" i="31"/>
  <c r="G303" i="31" s="1"/>
  <c r="C305" i="31"/>
  <c r="C303" i="31" s="1"/>
  <c r="BK301" i="31"/>
  <c r="BK299" i="31" s="1"/>
  <c r="BG301" i="31"/>
  <c r="BG299" i="31" s="1"/>
  <c r="BC301" i="31"/>
  <c r="BC299" i="31" s="1"/>
  <c r="AX301" i="31"/>
  <c r="AX299" i="31" s="1"/>
  <c r="AT301" i="31"/>
  <c r="AP301" i="31"/>
  <c r="AP299" i="31" s="1"/>
  <c r="AK301" i="31"/>
  <c r="AK299" i="31" s="1"/>
  <c r="AG301" i="31"/>
  <c r="AG299" i="31" s="1"/>
  <c r="AC301" i="31"/>
  <c r="Y301" i="31"/>
  <c r="Y299" i="31" s="1"/>
  <c r="U301" i="31"/>
  <c r="U299" i="31" s="1"/>
  <c r="Q301" i="31"/>
  <c r="Q299" i="31" s="1"/>
  <c r="M301" i="31"/>
  <c r="I301" i="31"/>
  <c r="I299" i="31" s="1"/>
  <c r="E301" i="31"/>
  <c r="E299" i="31" s="1"/>
  <c r="BF317" i="31"/>
  <c r="AW317" i="31"/>
  <c r="AO317" i="31"/>
  <c r="AF317" i="31"/>
  <c r="X317" i="31"/>
  <c r="P317" i="31"/>
  <c r="H317" i="31"/>
  <c r="BL313" i="31"/>
  <c r="BL311" i="31" s="1"/>
  <c r="BD313" i="31"/>
  <c r="BD311" i="31" s="1"/>
  <c r="AU313" i="31"/>
  <c r="AU311" i="31" s="1"/>
  <c r="AL313" i="31"/>
  <c r="AL311" i="31" s="1"/>
  <c r="AD313" i="31"/>
  <c r="AD311" i="31" s="1"/>
  <c r="V313" i="31"/>
  <c r="V311" i="31" s="1"/>
  <c r="N313" i="31"/>
  <c r="N311" i="31" s="1"/>
  <c r="F313" i="31"/>
  <c r="F311" i="31" s="1"/>
  <c r="BF309" i="31"/>
  <c r="BF307" i="31" s="1"/>
  <c r="AW309" i="31"/>
  <c r="AW307" i="31" s="1"/>
  <c r="AO309" i="31"/>
  <c r="AO307" i="31" s="1"/>
  <c r="AF309" i="31"/>
  <c r="AF307" i="31" s="1"/>
  <c r="X309" i="31"/>
  <c r="X307" i="31" s="1"/>
  <c r="P309" i="31"/>
  <c r="P307" i="31" s="1"/>
  <c r="H309" i="31"/>
  <c r="H307" i="31" s="1"/>
  <c r="BJ305" i="31"/>
  <c r="BJ303" i="31" s="1"/>
  <c r="BF305" i="31"/>
  <c r="BF303" i="31" s="1"/>
  <c r="BB305" i="31"/>
  <c r="BB303" i="31" s="1"/>
  <c r="AW305" i="31"/>
  <c r="AW303" i="31" s="1"/>
  <c r="AS305" i="31"/>
  <c r="AS303" i="31" s="1"/>
  <c r="AO305" i="31"/>
  <c r="AO303" i="31" s="1"/>
  <c r="AJ305" i="31"/>
  <c r="AJ303" i="31" s="1"/>
  <c r="AF305" i="31"/>
  <c r="AF303" i="31" s="1"/>
  <c r="AB305" i="31"/>
  <c r="AB303" i="31" s="1"/>
  <c r="X305" i="31"/>
  <c r="X303" i="31" s="1"/>
  <c r="T305" i="31"/>
  <c r="T303" i="31" s="1"/>
  <c r="P305" i="31"/>
  <c r="P303" i="31" s="1"/>
  <c r="L305" i="31"/>
  <c r="L303" i="31" s="1"/>
  <c r="BJ317" i="31"/>
  <c r="AS317" i="31"/>
  <c r="AB317" i="31"/>
  <c r="L317" i="31"/>
  <c r="BM313" i="31"/>
  <c r="BM311" i="31" s="1"/>
  <c r="AV313" i="31"/>
  <c r="AV311" i="31" s="1"/>
  <c r="AE313" i="31"/>
  <c r="AE311" i="31" s="1"/>
  <c r="O313" i="31"/>
  <c r="O311" i="31" s="1"/>
  <c r="BB309" i="31"/>
  <c r="BB307" i="31" s="1"/>
  <c r="AJ309" i="31"/>
  <c r="AJ307" i="31" s="1"/>
  <c r="T309" i="31"/>
  <c r="T307" i="31" s="1"/>
  <c r="D309" i="31"/>
  <c r="D307" i="31" s="1"/>
  <c r="BK305" i="31"/>
  <c r="BK303" i="31" s="1"/>
  <c r="BC305" i="31"/>
  <c r="BC303" i="31" s="1"/>
  <c r="AT305" i="31"/>
  <c r="AT303" i="31" s="1"/>
  <c r="AK305" i="31"/>
  <c r="AK303" i="31" s="1"/>
  <c r="AC305" i="31"/>
  <c r="AC303" i="31" s="1"/>
  <c r="U305" i="31"/>
  <c r="U303" i="31" s="1"/>
  <c r="M305" i="31"/>
  <c r="M303" i="31" s="1"/>
  <c r="F305" i="31"/>
  <c r="F303" i="31" s="1"/>
  <c r="BM301" i="31"/>
  <c r="BH301" i="31"/>
  <c r="BB301" i="31"/>
  <c r="AV301" i="31"/>
  <c r="AQ301" i="31"/>
  <c r="AJ301" i="31"/>
  <c r="AJ299" i="31" s="1"/>
  <c r="AE301" i="31"/>
  <c r="Z301" i="31"/>
  <c r="T301" i="31"/>
  <c r="T299" i="31" s="1"/>
  <c r="O301" i="31"/>
  <c r="J301" i="31"/>
  <c r="D301" i="31"/>
  <c r="D299" i="31" s="1"/>
  <c r="BG317" i="31"/>
  <c r="AP317" i="31"/>
  <c r="Y317" i="31"/>
  <c r="I317" i="31"/>
  <c r="BH313" i="31"/>
  <c r="BH311" i="31" s="1"/>
  <c r="AQ313" i="31"/>
  <c r="AQ311" i="31" s="1"/>
  <c r="Z313" i="31"/>
  <c r="Z311" i="31" s="1"/>
  <c r="J313" i="31"/>
  <c r="J311" i="31" s="1"/>
  <c r="AX309" i="31"/>
  <c r="AX307" i="31" s="1"/>
  <c r="AG309" i="31"/>
  <c r="AG307" i="31" s="1"/>
  <c r="Q309" i="31"/>
  <c r="Q307" i="31" s="1"/>
  <c r="BH305" i="31"/>
  <c r="BH303" i="31" s="1"/>
  <c r="AY305" i="31"/>
  <c r="AY303" i="31" s="1"/>
  <c r="AQ305" i="31"/>
  <c r="AQ303" i="31" s="1"/>
  <c r="AH305" i="31"/>
  <c r="AH303" i="31" s="1"/>
  <c r="Z305" i="31"/>
  <c r="Z303" i="31" s="1"/>
  <c r="R305" i="31"/>
  <c r="R303" i="31" s="1"/>
  <c r="J305" i="31"/>
  <c r="J303" i="31" s="1"/>
  <c r="E305" i="31"/>
  <c r="E303" i="31" s="1"/>
  <c r="BL301" i="31"/>
  <c r="BF301" i="31"/>
  <c r="AZ301" i="31"/>
  <c r="AU301" i="31"/>
  <c r="AO301" i="31"/>
  <c r="AI301" i="31"/>
  <c r="AD301" i="31"/>
  <c r="X301" i="31"/>
  <c r="S301" i="31"/>
  <c r="N301" i="31"/>
  <c r="H301" i="31"/>
  <c r="C301" i="31"/>
  <c r="AX317" i="31"/>
  <c r="AG317" i="31"/>
  <c r="Q317" i="31"/>
  <c r="AY313" i="31"/>
  <c r="AY311" i="31" s="1"/>
  <c r="AH313" i="31"/>
  <c r="AH311" i="31" s="1"/>
  <c r="R313" i="31"/>
  <c r="R311" i="31" s="1"/>
  <c r="B313" i="31"/>
  <c r="B311" i="31" s="1"/>
  <c r="BG309" i="31"/>
  <c r="BG307" i="31" s="1"/>
  <c r="AP309" i="31"/>
  <c r="AP307" i="31" s="1"/>
  <c r="Y309" i="31"/>
  <c r="Y307" i="31" s="1"/>
  <c r="I309" i="31"/>
  <c r="I307" i="31" s="1"/>
  <c r="BL305" i="31"/>
  <c r="BL303" i="31" s="1"/>
  <c r="BD305" i="31"/>
  <c r="BD303" i="31" s="1"/>
  <c r="AU305" i="31"/>
  <c r="AU303" i="31" s="1"/>
  <c r="AL305" i="31"/>
  <c r="AL303" i="31" s="1"/>
  <c r="AD305" i="31"/>
  <c r="AD303" i="31" s="1"/>
  <c r="V305" i="31"/>
  <c r="V303" i="31" s="1"/>
  <c r="N305" i="31"/>
  <c r="N303" i="31" s="1"/>
  <c r="H305" i="31"/>
  <c r="H303" i="31" s="1"/>
  <c r="B305" i="31"/>
  <c r="B303" i="31" s="1"/>
  <c r="BI301" i="31"/>
  <c r="BD301" i="31"/>
  <c r="AW301" i="31"/>
  <c r="AR301" i="31"/>
  <c r="AL301" i="31"/>
  <c r="AF301" i="31"/>
  <c r="AF299" i="31" s="1"/>
  <c r="AA301" i="31"/>
  <c r="V301" i="31"/>
  <c r="P301" i="31"/>
  <c r="P299" i="31" s="1"/>
  <c r="K301" i="31"/>
  <c r="F301" i="31"/>
  <c r="BM290" i="31"/>
  <c r="BI290" i="31"/>
  <c r="BE290" i="31"/>
  <c r="AZ290" i="31"/>
  <c r="AV290" i="31"/>
  <c r="AR290" i="31"/>
  <c r="AM290" i="31"/>
  <c r="AI290" i="31"/>
  <c r="AE290" i="31"/>
  <c r="AA290" i="31"/>
  <c r="W290" i="31"/>
  <c r="S290" i="31"/>
  <c r="O290" i="31"/>
  <c r="K290" i="31"/>
  <c r="G290" i="31"/>
  <c r="C290" i="31"/>
  <c r="BM287" i="31"/>
  <c r="BI287" i="31"/>
  <c r="BE287" i="31"/>
  <c r="AZ287" i="31"/>
  <c r="AV287" i="31"/>
  <c r="AR287" i="31"/>
  <c r="AM287" i="31"/>
  <c r="AI287" i="31"/>
  <c r="AE287" i="31"/>
  <c r="AA287" i="31"/>
  <c r="W287" i="31"/>
  <c r="S287" i="31"/>
  <c r="BB317" i="31"/>
  <c r="W313" i="31"/>
  <c r="W311" i="31" s="1"/>
  <c r="BJ309" i="31"/>
  <c r="BJ307" i="31" s="1"/>
  <c r="BG305" i="31"/>
  <c r="BG303" i="31" s="1"/>
  <c r="Y305" i="31"/>
  <c r="Y303" i="31" s="1"/>
  <c r="AY301" i="31"/>
  <c r="AY299" i="31" s="1"/>
  <c r="AB301" i="31"/>
  <c r="AB299" i="31" s="1"/>
  <c r="G301" i="31"/>
  <c r="BJ290" i="31"/>
  <c r="BD290" i="31"/>
  <c r="AX290" i="31"/>
  <c r="AS290" i="31"/>
  <c r="AL290" i="31"/>
  <c r="AG290" i="31"/>
  <c r="AB290" i="31"/>
  <c r="V290" i="31"/>
  <c r="Q290" i="31"/>
  <c r="L290" i="31"/>
  <c r="F290" i="31"/>
  <c r="BK287" i="31"/>
  <c r="BK254" i="31" s="1"/>
  <c r="BF287" i="31"/>
  <c r="AY287" i="31"/>
  <c r="AY254" i="31" s="1"/>
  <c r="AT287" i="31"/>
  <c r="AT254" i="31" s="1"/>
  <c r="AO287" i="31"/>
  <c r="AH287" i="31"/>
  <c r="AH254" i="31" s="1"/>
  <c r="AC287" i="31"/>
  <c r="AC254" i="31" s="1"/>
  <c r="X287" i="31"/>
  <c r="R287" i="31"/>
  <c r="R254" i="31" s="1"/>
  <c r="N287" i="31"/>
  <c r="N254" i="31" s="1"/>
  <c r="J287" i="31"/>
  <c r="J254" i="31" s="1"/>
  <c r="F287" i="31"/>
  <c r="F254" i="31" s="1"/>
  <c r="B287" i="31"/>
  <c r="B254" i="31" s="1"/>
  <c r="BJ283" i="31"/>
  <c r="BF283" i="31"/>
  <c r="BB283" i="31"/>
  <c r="BB281" i="31" s="1"/>
  <c r="AW283" i="31"/>
  <c r="AW281" i="31" s="1"/>
  <c r="AS283" i="31"/>
  <c r="AO283" i="31"/>
  <c r="AJ283" i="31"/>
  <c r="AJ281" i="31" s="1"/>
  <c r="AF283" i="31"/>
  <c r="AB283" i="31"/>
  <c r="X283" i="31"/>
  <c r="T283" i="31"/>
  <c r="T281" i="31" s="1"/>
  <c r="P283" i="31"/>
  <c r="P281" i="31" s="1"/>
  <c r="L283" i="31"/>
  <c r="H283" i="31"/>
  <c r="D283" i="31"/>
  <c r="D281" i="31" s="1"/>
  <c r="BL279" i="31"/>
  <c r="BH279" i="31"/>
  <c r="BD279" i="31"/>
  <c r="AY279" i="31"/>
  <c r="AU279" i="31"/>
  <c r="AQ279" i="31"/>
  <c r="AL279" i="31"/>
  <c r="AH279" i="31"/>
  <c r="AD279" i="31"/>
  <c r="Z279" i="31"/>
  <c r="V279" i="31"/>
  <c r="R279" i="31"/>
  <c r="N279" i="31"/>
  <c r="J279" i="31"/>
  <c r="F279" i="31"/>
  <c r="B279" i="31"/>
  <c r="AJ317" i="31"/>
  <c r="G313" i="31"/>
  <c r="G311" i="31" s="1"/>
  <c r="AS309" i="31"/>
  <c r="AS307" i="31" s="1"/>
  <c r="AX305" i="31"/>
  <c r="AX303" i="31" s="1"/>
  <c r="Q305" i="31"/>
  <c r="Q303" i="31" s="1"/>
  <c r="AS301" i="31"/>
  <c r="AS299" i="31" s="1"/>
  <c r="W301" i="31"/>
  <c r="B301" i="31"/>
  <c r="B299" i="31" s="1"/>
  <c r="BH290" i="31"/>
  <c r="BC290" i="31"/>
  <c r="AW290" i="31"/>
  <c r="AQ290" i="31"/>
  <c r="AK290" i="31"/>
  <c r="AF290" i="31"/>
  <c r="Z290" i="31"/>
  <c r="U290" i="31"/>
  <c r="P290" i="31"/>
  <c r="J290" i="31"/>
  <c r="E290" i="31"/>
  <c r="BJ287" i="31"/>
  <c r="BD287" i="31"/>
  <c r="BD254" i="31" s="1"/>
  <c r="AX287" i="31"/>
  <c r="AX254" i="31" s="1"/>
  <c r="AS287" i="31"/>
  <c r="AL287" i="31"/>
  <c r="AL254" i="31" s="1"/>
  <c r="AG287" i="31"/>
  <c r="AG254" i="31" s="1"/>
  <c r="AB287" i="31"/>
  <c r="V287" i="31"/>
  <c r="V254" i="31" s="1"/>
  <c r="Q287" i="31"/>
  <c r="Q254" i="31" s="1"/>
  <c r="M287" i="31"/>
  <c r="M254" i="31" s="1"/>
  <c r="I287" i="31"/>
  <c r="I254" i="31" s="1"/>
  <c r="E287" i="31"/>
  <c r="E254" i="31" s="1"/>
  <c r="BM283" i="31"/>
  <c r="BI283" i="31"/>
  <c r="BI281" i="31" s="1"/>
  <c r="BE283" i="31"/>
  <c r="AZ283" i="31"/>
  <c r="AV283" i="31"/>
  <c r="AV281" i="31" s="1"/>
  <c r="AR283" i="31"/>
  <c r="AM283" i="31"/>
  <c r="AI283" i="31"/>
  <c r="AI281" i="31" s="1"/>
  <c r="AE283" i="31"/>
  <c r="AE281" i="31" s="1"/>
  <c r="AA283" i="31"/>
  <c r="AA281" i="31" s="1"/>
  <c r="W283" i="31"/>
  <c r="S283" i="31"/>
  <c r="O283" i="31"/>
  <c r="O281" i="31" s="1"/>
  <c r="K283" i="31"/>
  <c r="G283" i="31"/>
  <c r="C283" i="31"/>
  <c r="C281" i="31" s="1"/>
  <c r="BK279" i="31"/>
  <c r="BK277" i="31" s="1"/>
  <c r="BG279" i="31"/>
  <c r="BG277" i="31" s="1"/>
  <c r="BC279" i="31"/>
  <c r="AX279" i="31"/>
  <c r="AT279" i="31"/>
  <c r="AT248" i="31" s="1"/>
  <c r="AP279" i="31"/>
  <c r="AK279" i="31"/>
  <c r="AG279" i="31"/>
  <c r="AG277" i="31" s="1"/>
  <c r="AC279" i="31"/>
  <c r="AC277" i="31" s="1"/>
  <c r="Y279" i="31"/>
  <c r="U279" i="31"/>
  <c r="Q279" i="31"/>
  <c r="Q277" i="31" s="1"/>
  <c r="M279" i="31"/>
  <c r="I279" i="31"/>
  <c r="E279" i="31"/>
  <c r="BM275" i="31"/>
  <c r="BM273" i="31" s="1"/>
  <c r="BI275" i="31"/>
  <c r="BE275" i="31"/>
  <c r="AZ275" i="31"/>
  <c r="AV275" i="31"/>
  <c r="AR275" i="31"/>
  <c r="AM275" i="31"/>
  <c r="AI275" i="31"/>
  <c r="AE275" i="31"/>
  <c r="AA275" i="31"/>
  <c r="W275" i="31"/>
  <c r="S275" i="31"/>
  <c r="O275" i="31"/>
  <c r="K275" i="31"/>
  <c r="G275" i="31"/>
  <c r="C275" i="31"/>
  <c r="D317" i="31"/>
  <c r="AM313" i="31"/>
  <c r="AM311" i="31" s="1"/>
  <c r="L309" i="31"/>
  <c r="L307" i="31" s="1"/>
  <c r="AG305" i="31"/>
  <c r="AG303" i="31" s="1"/>
  <c r="D305" i="31"/>
  <c r="D303" i="31" s="1"/>
  <c r="BE301" i="31"/>
  <c r="AH301" i="31"/>
  <c r="AH299" i="31" s="1"/>
  <c r="L301" i="31"/>
  <c r="BK290" i="31"/>
  <c r="BF290" i="31"/>
  <c r="AY290" i="31"/>
  <c r="AT290" i="31"/>
  <c r="AO290" i="31"/>
  <c r="AH290" i="31"/>
  <c r="AC290" i="31"/>
  <c r="X290" i="31"/>
  <c r="R290" i="31"/>
  <c r="M290" i="31"/>
  <c r="H290" i="31"/>
  <c r="B290" i="31"/>
  <c r="BL287" i="31"/>
  <c r="BL254" i="31" s="1"/>
  <c r="BG287" i="31"/>
  <c r="BG254" i="31" s="1"/>
  <c r="BB287" i="31"/>
  <c r="AU287" i="31"/>
  <c r="AU254" i="31" s="1"/>
  <c r="AP287" i="31"/>
  <c r="AP254" i="31" s="1"/>
  <c r="AJ287" i="31"/>
  <c r="AD287" i="31"/>
  <c r="AD254" i="31" s="1"/>
  <c r="Y287" i="31"/>
  <c r="Y254" i="31" s="1"/>
  <c r="T287" i="31"/>
  <c r="O287" i="31"/>
  <c r="K287" i="31"/>
  <c r="G287" i="31"/>
  <c r="C287" i="31"/>
  <c r="T317" i="31"/>
  <c r="BE313" i="31"/>
  <c r="BE311" i="31" s="1"/>
  <c r="AB309" i="31"/>
  <c r="AB307" i="31" s="1"/>
  <c r="BJ301" i="31"/>
  <c r="BB290" i="31"/>
  <c r="AD290" i="31"/>
  <c r="I290" i="31"/>
  <c r="AW287" i="31"/>
  <c r="Z287" i="31"/>
  <c r="Z254" i="31" s="1"/>
  <c r="H287" i="31"/>
  <c r="BK283" i="31"/>
  <c r="BC283" i="31"/>
  <c r="AT283" i="31"/>
  <c r="AK283" i="31"/>
  <c r="AC283" i="31"/>
  <c r="U283" i="31"/>
  <c r="M283" i="31"/>
  <c r="E283" i="31"/>
  <c r="BJ279" i="31"/>
  <c r="BB279" i="31"/>
  <c r="AS279" i="31"/>
  <c r="AJ279" i="31"/>
  <c r="AB279" i="31"/>
  <c r="T279" i="31"/>
  <c r="L279" i="31"/>
  <c r="D279" i="31"/>
  <c r="BK275" i="31"/>
  <c r="BF275" i="31"/>
  <c r="AY275" i="31"/>
  <c r="AT275" i="31"/>
  <c r="AO275" i="31"/>
  <c r="AH275" i="31"/>
  <c r="AH273" i="31" s="1"/>
  <c r="AC275" i="31"/>
  <c r="X275" i="31"/>
  <c r="R275" i="31"/>
  <c r="M275" i="31"/>
  <c r="H275" i="31"/>
  <c r="H273" i="31" s="1"/>
  <c r="B275" i="31"/>
  <c r="BM271" i="31"/>
  <c r="BM269" i="31" s="1"/>
  <c r="BI271" i="31"/>
  <c r="BI269" i="31" s="1"/>
  <c r="BE271" i="31"/>
  <c r="BE269" i="31" s="1"/>
  <c r="AZ271" i="31"/>
  <c r="AZ269" i="31" s="1"/>
  <c r="AV271" i="31"/>
  <c r="AR271" i="31"/>
  <c r="AR269" i="31" s="1"/>
  <c r="AM271" i="31"/>
  <c r="AM269" i="31" s="1"/>
  <c r="AI271" i="31"/>
  <c r="AE271" i="31"/>
  <c r="AE269" i="31" s="1"/>
  <c r="AA271" i="31"/>
  <c r="AA269" i="31" s="1"/>
  <c r="W271" i="31"/>
  <c r="W269" i="31" s="1"/>
  <c r="S271" i="31"/>
  <c r="S269" i="31" s="1"/>
  <c r="O271" i="31"/>
  <c r="K271" i="31"/>
  <c r="K269" i="31" s="1"/>
  <c r="G271" i="31"/>
  <c r="G269" i="31" s="1"/>
  <c r="C271" i="31"/>
  <c r="AP305" i="31"/>
  <c r="AP303" i="31" s="1"/>
  <c r="AM301" i="31"/>
  <c r="AU290" i="31"/>
  <c r="Y290" i="31"/>
  <c r="D290" i="31"/>
  <c r="AQ287" i="31"/>
  <c r="AQ254" i="31" s="1"/>
  <c r="U287" i="31"/>
  <c r="U254" i="31" s="1"/>
  <c r="D287" i="31"/>
  <c r="BH283" i="31"/>
  <c r="AY283" i="31"/>
  <c r="AQ283" i="31"/>
  <c r="AH283" i="31"/>
  <c r="Z283" i="31"/>
  <c r="R283" i="31"/>
  <c r="J283" i="31"/>
  <c r="B283" i="31"/>
  <c r="BI279" i="31"/>
  <c r="AZ279" i="31"/>
  <c r="AR279" i="31"/>
  <c r="AI279" i="31"/>
  <c r="AA279" i="31"/>
  <c r="S279" i="31"/>
  <c r="K279" i="31"/>
  <c r="C279" i="31"/>
  <c r="BJ275" i="31"/>
  <c r="BD275" i="31"/>
  <c r="AX275" i="31"/>
  <c r="AS275" i="31"/>
  <c r="AL275" i="31"/>
  <c r="AG275" i="31"/>
  <c r="AB275" i="31"/>
  <c r="AB273" i="31" s="1"/>
  <c r="V275" i="31"/>
  <c r="V273" i="31" s="1"/>
  <c r="Q275" i="31"/>
  <c r="L275" i="31"/>
  <c r="F275" i="31"/>
  <c r="F273" i="31" s="1"/>
  <c r="BL271" i="31"/>
  <c r="BH271" i="31"/>
  <c r="BD271" i="31"/>
  <c r="AY271" i="31"/>
  <c r="AU271" i="31"/>
  <c r="AU269" i="31" s="1"/>
  <c r="AQ271" i="31"/>
  <c r="AL271" i="31"/>
  <c r="AL269" i="31" s="1"/>
  <c r="AH271" i="31"/>
  <c r="AH269" i="31" s="1"/>
  <c r="AD271" i="31"/>
  <c r="AD269" i="31" s="1"/>
  <c r="Z271" i="31"/>
  <c r="Z269" i="31" s="1"/>
  <c r="V271" i="31"/>
  <c r="V269" i="31" s="1"/>
  <c r="R271" i="31"/>
  <c r="R269" i="31" s="1"/>
  <c r="N271" i="31"/>
  <c r="N269" i="31" s="1"/>
  <c r="J271" i="31"/>
  <c r="F271" i="31"/>
  <c r="F269" i="31" s="1"/>
  <c r="B271" i="31"/>
  <c r="B269" i="31" s="1"/>
  <c r="BG290" i="31"/>
  <c r="AJ290" i="31"/>
  <c r="N290" i="31"/>
  <c r="BC287" i="31"/>
  <c r="BC254" i="31" s="1"/>
  <c r="AF287" i="31"/>
  <c r="L287" i="31"/>
  <c r="BL283" i="31"/>
  <c r="BD283" i="31"/>
  <c r="AU283" i="31"/>
  <c r="AL283" i="31"/>
  <c r="AD283" i="31"/>
  <c r="V283" i="31"/>
  <c r="N283" i="31"/>
  <c r="F283" i="31"/>
  <c r="BM279" i="31"/>
  <c r="BE279" i="31"/>
  <c r="AV279" i="31"/>
  <c r="AM279" i="31"/>
  <c r="AE279" i="31"/>
  <c r="W279" i="31"/>
  <c r="O279" i="31"/>
  <c r="G279" i="31"/>
  <c r="BL275" i="31"/>
  <c r="BL273" i="31" s="1"/>
  <c r="BG275" i="31"/>
  <c r="BB275" i="31"/>
  <c r="AU275" i="31"/>
  <c r="AP275" i="31"/>
  <c r="AJ275" i="31"/>
  <c r="AJ273" i="31" s="1"/>
  <c r="AD275" i="31"/>
  <c r="AD273" i="31" s="1"/>
  <c r="Y275" i="31"/>
  <c r="T275" i="31"/>
  <c r="T273" i="31" s="1"/>
  <c r="N275" i="31"/>
  <c r="I275" i="31"/>
  <c r="D275" i="31"/>
  <c r="BJ271" i="31"/>
  <c r="BF271" i="31"/>
  <c r="BB271" i="31"/>
  <c r="AW271" i="31"/>
  <c r="AS271" i="31"/>
  <c r="AO271" i="31"/>
  <c r="AJ271" i="31"/>
  <c r="AF271" i="31"/>
  <c r="AB271" i="31"/>
  <c r="X271" i="31"/>
  <c r="T271" i="31"/>
  <c r="P271" i="31"/>
  <c r="L271" i="31"/>
  <c r="H271" i="31"/>
  <c r="D271" i="31"/>
  <c r="T290" i="31"/>
  <c r="BH287" i="31"/>
  <c r="BH254" i="31" s="1"/>
  <c r="AG283" i="31"/>
  <c r="AO279" i="31"/>
  <c r="H279" i="31"/>
  <c r="BC275" i="31"/>
  <c r="AF275" i="31"/>
  <c r="AF273" i="31" s="1"/>
  <c r="J275" i="31"/>
  <c r="BG271" i="31"/>
  <c r="AP271" i="31"/>
  <c r="Y271" i="31"/>
  <c r="I271" i="31"/>
  <c r="AK287" i="31"/>
  <c r="AK254" i="31" s="1"/>
  <c r="BG283" i="31"/>
  <c r="Y283" i="31"/>
  <c r="AF279" i="31"/>
  <c r="AW275" i="31"/>
  <c r="Z275" i="31"/>
  <c r="E275" i="31"/>
  <c r="BC271" i="31"/>
  <c r="AK271" i="31"/>
  <c r="U271" i="31"/>
  <c r="E271" i="31"/>
  <c r="AP290" i="31"/>
  <c r="AP283" i="31"/>
  <c r="I283" i="31"/>
  <c r="AW279" i="31"/>
  <c r="P279" i="31"/>
  <c r="BH275" i="31"/>
  <c r="BH273" i="31" s="1"/>
  <c r="AK275" i="31"/>
  <c r="P275" i="31"/>
  <c r="P273" i="31" s="1"/>
  <c r="P287" i="31"/>
  <c r="X279" i="31"/>
  <c r="AG271" i="31"/>
  <c r="R301" i="31"/>
  <c r="R299" i="31" s="1"/>
  <c r="AX283" i="31"/>
  <c r="BK271" i="31"/>
  <c r="AC271" i="31"/>
  <c r="BF279" i="31"/>
  <c r="U275" i="31"/>
  <c r="AT271" i="31"/>
  <c r="M271" i="31"/>
  <c r="AX271" i="31"/>
  <c r="I305" i="31"/>
  <c r="I303" i="31" s="1"/>
  <c r="AQ275" i="31"/>
  <c r="AJ236" i="31"/>
  <c r="C236" i="31"/>
  <c r="BL290" i="31"/>
  <c r="I236" i="31"/>
  <c r="AP236" i="31"/>
  <c r="B265" i="31"/>
  <c r="F265" i="31"/>
  <c r="J265" i="31"/>
  <c r="N265" i="31"/>
  <c r="R265" i="31"/>
  <c r="V265" i="31"/>
  <c r="Z265" i="31"/>
  <c r="AD265" i="31"/>
  <c r="AH265" i="31"/>
  <c r="AL265" i="31"/>
  <c r="AQ265" i="31"/>
  <c r="B244" i="31"/>
  <c r="F244" i="31"/>
  <c r="J244" i="31"/>
  <c r="N244" i="31"/>
  <c r="R244" i="31"/>
  <c r="V244" i="31"/>
  <c r="Z244" i="31"/>
  <c r="AD244" i="31"/>
  <c r="AH244" i="31"/>
  <c r="C241" i="31"/>
  <c r="G265" i="31"/>
  <c r="G241" i="31"/>
  <c r="K265" i="31"/>
  <c r="K241" i="31"/>
  <c r="O241" i="31"/>
  <c r="S241" i="31"/>
  <c r="W265" i="31"/>
  <c r="W241" i="31"/>
  <c r="AA265" i="31"/>
  <c r="AA241" i="31"/>
  <c r="AE241" i="31"/>
  <c r="AI241" i="31"/>
  <c r="AM265" i="31"/>
  <c r="AM241" i="31"/>
  <c r="AR265" i="31"/>
  <c r="AR241" i="31"/>
  <c r="AV241" i="31"/>
  <c r="AZ265" i="31"/>
  <c r="AZ241" i="31"/>
  <c r="BE265" i="31"/>
  <c r="BE241" i="31"/>
  <c r="BI265" i="31"/>
  <c r="BI241" i="31"/>
  <c r="BM265" i="31"/>
  <c r="BM241" i="31"/>
  <c r="AY265" i="31"/>
  <c r="BD265" i="31"/>
  <c r="BH265" i="31"/>
  <c r="BL265" i="31"/>
  <c r="AU265" i="31"/>
  <c r="BJ295" i="31"/>
  <c r="BC295" i="31"/>
  <c r="BC236" i="31" s="1"/>
  <c r="BG295" i="31"/>
  <c r="BK295" i="31"/>
  <c r="BK236" i="31" s="1"/>
  <c r="AI236" i="31" l="1"/>
  <c r="BC13" i="31"/>
  <c r="AU13" i="31"/>
  <c r="P13" i="31"/>
  <c r="AX236" i="31"/>
  <c r="AO13" i="31"/>
  <c r="AV236" i="31"/>
  <c r="R13" i="31"/>
  <c r="Z13" i="31"/>
  <c r="W13" i="31"/>
  <c r="AQ13" i="31"/>
  <c r="AS13" i="31"/>
  <c r="N13" i="31"/>
  <c r="AL13" i="31"/>
  <c r="BL13" i="31"/>
  <c r="L13" i="31"/>
  <c r="AW236" i="31"/>
  <c r="BE13" i="31"/>
  <c r="E13" i="31"/>
  <c r="AA13" i="31"/>
  <c r="H13" i="31"/>
  <c r="K13" i="31"/>
  <c r="BB13" i="31"/>
  <c r="AY13" i="31"/>
  <c r="X13" i="31"/>
  <c r="AF13" i="31"/>
  <c r="AJ13" i="31"/>
  <c r="S236" i="31"/>
  <c r="BH13" i="31"/>
  <c r="AD13" i="31"/>
  <c r="B13" i="31"/>
  <c r="D13" i="31"/>
  <c r="AH13" i="31"/>
  <c r="AC236" i="31"/>
  <c r="Y13" i="31"/>
  <c r="AE236" i="31"/>
  <c r="S13" i="31"/>
  <c r="AP13" i="31"/>
  <c r="AW13" i="31"/>
  <c r="BI13" i="31"/>
  <c r="T13" i="31"/>
  <c r="J13" i="31"/>
  <c r="BD13" i="31"/>
  <c r="AC13" i="31"/>
  <c r="U13" i="31"/>
  <c r="AW245" i="31"/>
  <c r="C13" i="31"/>
  <c r="AF236" i="31"/>
  <c r="AK13" i="31"/>
  <c r="BG13" i="31"/>
  <c r="I13" i="31"/>
  <c r="AR13" i="31"/>
  <c r="AM13" i="31"/>
  <c r="AI13" i="31"/>
  <c r="BF13" i="31"/>
  <c r="E236" i="31"/>
  <c r="AB13" i="31"/>
  <c r="G13" i="31"/>
  <c r="V13" i="31"/>
  <c r="F13" i="31"/>
  <c r="AG236" i="31"/>
  <c r="AY245" i="31"/>
  <c r="BM13" i="31"/>
  <c r="M13" i="31"/>
  <c r="AX13" i="31"/>
  <c r="U236" i="31"/>
  <c r="S251" i="31"/>
  <c r="BB245" i="31"/>
  <c r="L245" i="31"/>
  <c r="BM251" i="31"/>
  <c r="J245" i="31"/>
  <c r="AZ251" i="31"/>
  <c r="BD245" i="31"/>
  <c r="G251" i="31"/>
  <c r="AV13" i="31"/>
  <c r="BK13" i="31"/>
  <c r="AZ13" i="31"/>
  <c r="T236" i="31"/>
  <c r="O13" i="31"/>
  <c r="Q13" i="31"/>
  <c r="AT13" i="31"/>
  <c r="AG13" i="31"/>
  <c r="AE13" i="31"/>
  <c r="N245" i="31"/>
  <c r="I248" i="31"/>
  <c r="Z245" i="31"/>
  <c r="M248" i="31"/>
  <c r="U285" i="31"/>
  <c r="U252" i="31" s="1"/>
  <c r="AE315" i="31"/>
  <c r="AE258" i="31" s="1"/>
  <c r="F285" i="31"/>
  <c r="F252" i="31" s="1"/>
  <c r="O315" i="31"/>
  <c r="O258" i="31" s="1"/>
  <c r="X245" i="31"/>
  <c r="K251" i="31"/>
  <c r="AR251" i="31"/>
  <c r="Z315" i="31"/>
  <c r="Z258" i="31" s="1"/>
  <c r="AR281" i="31"/>
  <c r="AR249" i="31" s="1"/>
  <c r="K281" i="31"/>
  <c r="K249" i="31" s="1"/>
  <c r="I277" i="31"/>
  <c r="I246" i="31" s="1"/>
  <c r="BB273" i="31"/>
  <c r="BB243" i="31" s="1"/>
  <c r="H243" i="31"/>
  <c r="AG285" i="31"/>
  <c r="AG252" i="31" s="1"/>
  <c r="X273" i="31"/>
  <c r="X243" i="31" s="1"/>
  <c r="AD315" i="31"/>
  <c r="AD258" i="31" s="1"/>
  <c r="BG285" i="31"/>
  <c r="BG252" i="31" s="1"/>
  <c r="AT277" i="31"/>
  <c r="AT246" i="31" s="1"/>
  <c r="BH315" i="31"/>
  <c r="BH258" i="31" s="1"/>
  <c r="J315" i="31"/>
  <c r="J258" i="31" s="1"/>
  <c r="BM315" i="31"/>
  <c r="BM258" i="31" s="1"/>
  <c r="BC285" i="31"/>
  <c r="BC252" i="31" s="1"/>
  <c r="Q285" i="31"/>
  <c r="Q252" i="31" s="1"/>
  <c r="AL285" i="31"/>
  <c r="AL252" i="31" s="1"/>
  <c r="BM281" i="31"/>
  <c r="BM249" i="31" s="1"/>
  <c r="N273" i="31"/>
  <c r="N243" i="31" s="1"/>
  <c r="T243" i="31"/>
  <c r="BF245" i="31"/>
  <c r="BJ296" i="31"/>
  <c r="BJ292" i="31" s="1"/>
  <c r="AX248" i="31"/>
  <c r="H251" i="31"/>
  <c r="X251" i="31"/>
  <c r="AO251" i="31"/>
  <c r="BF251" i="31"/>
  <c r="AQ315" i="31"/>
  <c r="AQ258" i="31" s="1"/>
  <c r="AV315" i="31"/>
  <c r="AV258" i="31" s="1"/>
  <c r="AT285" i="31"/>
  <c r="AT252" i="31" s="1"/>
  <c r="M285" i="31"/>
  <c r="M252" i="31" s="1"/>
  <c r="M277" i="31"/>
  <c r="M246" i="31" s="1"/>
  <c r="AD285" i="31"/>
  <c r="AD252" i="31" s="1"/>
  <c r="AY273" i="31"/>
  <c r="AY243" i="31" s="1"/>
  <c r="AQ245" i="31"/>
  <c r="AU245" i="31"/>
  <c r="AL245" i="31"/>
  <c r="R245" i="31"/>
  <c r="AO245" i="31"/>
  <c r="E248" i="31"/>
  <c r="AK248" i="31"/>
  <c r="AM251" i="31"/>
  <c r="BE251" i="31"/>
  <c r="X296" i="31"/>
  <c r="X292" i="31" s="1"/>
  <c r="M296" i="31"/>
  <c r="M292" i="31" s="1"/>
  <c r="AC296" i="31"/>
  <c r="AC292" i="31" s="1"/>
  <c r="AT296" i="31"/>
  <c r="AT292" i="31" s="1"/>
  <c r="BK296" i="31"/>
  <c r="BK292" i="31" s="1"/>
  <c r="Z285" i="31"/>
  <c r="Z252" i="31" s="1"/>
  <c r="Y248" i="31"/>
  <c r="AP285" i="31"/>
  <c r="AP252" i="31" s="1"/>
  <c r="AQ285" i="31"/>
  <c r="AQ252" i="31" s="1"/>
  <c r="BL285" i="31"/>
  <c r="BL252" i="31" s="1"/>
  <c r="BF273" i="31"/>
  <c r="BF243" i="31" s="1"/>
  <c r="AY315" i="31"/>
  <c r="AY258" i="31" s="1"/>
  <c r="AC246" i="31"/>
  <c r="H281" i="31"/>
  <c r="H249" i="31" s="1"/>
  <c r="V285" i="31"/>
  <c r="V252" i="31" s="1"/>
  <c r="S281" i="31"/>
  <c r="S249" i="31" s="1"/>
  <c r="Z273" i="31"/>
  <c r="Z243" i="31" s="1"/>
  <c r="F243" i="31"/>
  <c r="B315" i="31"/>
  <c r="B258" i="31" s="1"/>
  <c r="Y277" i="31"/>
  <c r="Y246" i="31" s="1"/>
  <c r="AO281" i="31"/>
  <c r="AO249" i="31" s="1"/>
  <c r="N285" i="31"/>
  <c r="N252" i="31" s="1"/>
  <c r="AU315" i="31"/>
  <c r="AU258" i="31" s="1"/>
  <c r="C315" i="31"/>
  <c r="C258" i="31" s="1"/>
  <c r="BH243" i="31"/>
  <c r="D245" i="31"/>
  <c r="BJ245" i="31"/>
  <c r="L296" i="31"/>
  <c r="L292" i="31" s="1"/>
  <c r="BC248" i="31"/>
  <c r="W251" i="31"/>
  <c r="AS296" i="31"/>
  <c r="AS292" i="31" s="1"/>
  <c r="L251" i="31"/>
  <c r="AS251" i="31"/>
  <c r="BJ299" i="31"/>
  <c r="AC285" i="31"/>
  <c r="AC252" i="31" s="1"/>
  <c r="X281" i="31"/>
  <c r="X249" i="31" s="1"/>
  <c r="J285" i="31"/>
  <c r="J252" i="31" s="1"/>
  <c r="AS245" i="31"/>
  <c r="AI315" i="31"/>
  <c r="AI258" i="31" s="1"/>
  <c r="AX277" i="31"/>
  <c r="AX246" i="31" s="1"/>
  <c r="BH285" i="31"/>
  <c r="BH252" i="31" s="1"/>
  <c r="O249" i="31"/>
  <c r="AB243" i="31"/>
  <c r="L273" i="31"/>
  <c r="L243" i="31" s="1"/>
  <c r="BH245" i="31"/>
  <c r="U248" i="31"/>
  <c r="AB251" i="31"/>
  <c r="BJ251" i="31"/>
  <c r="Q311" i="31"/>
  <c r="Q249" i="31" s="1"/>
  <c r="BL315" i="31"/>
  <c r="BL258" i="31" s="1"/>
  <c r="R315" i="31"/>
  <c r="R258" i="31" s="1"/>
  <c r="AX285" i="31"/>
  <c r="AX252" i="31" s="1"/>
  <c r="E285" i="31"/>
  <c r="E252" i="31" s="1"/>
  <c r="BF281" i="31"/>
  <c r="BF249" i="31" s="1"/>
  <c r="AY285" i="31"/>
  <c r="AY252" i="31" s="1"/>
  <c r="AZ281" i="31"/>
  <c r="AZ249" i="31" s="1"/>
  <c r="AE249" i="31"/>
  <c r="AO273" i="31"/>
  <c r="AO243" i="31" s="1"/>
  <c r="V243" i="31"/>
  <c r="V245" i="31"/>
  <c r="AP248" i="31"/>
  <c r="P249" i="31"/>
  <c r="AW249" i="31"/>
  <c r="AX296" i="31"/>
  <c r="AX292" i="31" s="1"/>
  <c r="AH315" i="31"/>
  <c r="AH258" i="31" s="1"/>
  <c r="N315" i="31"/>
  <c r="N258" i="31" s="1"/>
  <c r="AZ315" i="31"/>
  <c r="AZ258" i="31" s="1"/>
  <c r="S315" i="31"/>
  <c r="S258" i="31" s="1"/>
  <c r="BK285" i="31"/>
  <c r="BK252" i="31" s="1"/>
  <c r="BK246" i="31"/>
  <c r="AP277" i="31"/>
  <c r="AP246" i="31" s="1"/>
  <c r="AU285" i="31"/>
  <c r="AU252" i="31" s="1"/>
  <c r="AV249" i="31"/>
  <c r="AJ243" i="31"/>
  <c r="BD273" i="31"/>
  <c r="BD243" i="31" s="1"/>
  <c r="AL273" i="31"/>
  <c r="AL243" i="31" s="1"/>
  <c r="F245" i="31"/>
  <c r="AB245" i="31"/>
  <c r="O251" i="31"/>
  <c r="AZ236" i="31"/>
  <c r="G236" i="31"/>
  <c r="BK266" i="31"/>
  <c r="BK269" i="31"/>
  <c r="BK240" i="31" s="1"/>
  <c r="BK242" i="31"/>
  <c r="AP281" i="31"/>
  <c r="AP249" i="31" s="1"/>
  <c r="AP251" i="31"/>
  <c r="BG266" i="31"/>
  <c r="BG242" i="31"/>
  <c r="BG269" i="31"/>
  <c r="BG240" i="31" s="1"/>
  <c r="T289" i="31"/>
  <c r="T255" i="31" s="1"/>
  <c r="T256" i="31"/>
  <c r="AF266" i="31"/>
  <c r="AF269" i="31"/>
  <c r="AF240" i="31" s="1"/>
  <c r="AF242" i="31"/>
  <c r="AM277" i="31"/>
  <c r="AM246" i="31" s="1"/>
  <c r="AM248" i="31"/>
  <c r="AL281" i="31"/>
  <c r="AL249" i="31" s="1"/>
  <c r="AL251" i="31"/>
  <c r="J242" i="31"/>
  <c r="J266" i="31"/>
  <c r="J262" i="31" s="1"/>
  <c r="AQ242" i="31"/>
  <c r="AQ266" i="31"/>
  <c r="AQ262" i="31" s="1"/>
  <c r="BH269" i="31"/>
  <c r="BH242" i="31"/>
  <c r="BH266" i="31"/>
  <c r="AA277" i="31"/>
  <c r="AA246" i="31" s="1"/>
  <c r="AA248" i="31"/>
  <c r="Z251" i="31"/>
  <c r="Z281" i="31"/>
  <c r="Z249" i="31" s="1"/>
  <c r="D289" i="31"/>
  <c r="D255" i="31" s="1"/>
  <c r="D256" i="31"/>
  <c r="O266" i="31"/>
  <c r="O242" i="31"/>
  <c r="AV266" i="31"/>
  <c r="AV242" i="31"/>
  <c r="BK273" i="31"/>
  <c r="BK243" i="31" s="1"/>
  <c r="BK245" i="31"/>
  <c r="BJ277" i="31"/>
  <c r="BJ246" i="31" s="1"/>
  <c r="BJ248" i="31"/>
  <c r="BK281" i="31"/>
  <c r="BK249" i="31" s="1"/>
  <c r="BK251" i="31"/>
  <c r="X289" i="31"/>
  <c r="X255" i="31" s="1"/>
  <c r="X256" i="31"/>
  <c r="AT289" i="31"/>
  <c r="AT255" i="31" s="1"/>
  <c r="AT256" i="31"/>
  <c r="S245" i="31"/>
  <c r="S273" i="31"/>
  <c r="S243" i="31" s="1"/>
  <c r="AZ245" i="31"/>
  <c r="AZ273" i="31"/>
  <c r="AZ243" i="31" s="1"/>
  <c r="J277" i="31"/>
  <c r="J246" i="31" s="1"/>
  <c r="J248" i="31"/>
  <c r="AQ277" i="31"/>
  <c r="AQ246" i="31" s="1"/>
  <c r="AQ248" i="31"/>
  <c r="BF285" i="31"/>
  <c r="BF252" i="31" s="1"/>
  <c r="BF254" i="31"/>
  <c r="Q289" i="31"/>
  <c r="Q255" i="31" s="1"/>
  <c r="Q256" i="31"/>
  <c r="AL289" i="31"/>
  <c r="AL255" i="31" s="1"/>
  <c r="AL256" i="31"/>
  <c r="BJ289" i="31"/>
  <c r="BJ255" i="31" s="1"/>
  <c r="BJ256" i="31"/>
  <c r="BB315" i="31"/>
  <c r="BB258" i="31" s="1"/>
  <c r="BB260" i="31"/>
  <c r="AE285" i="31"/>
  <c r="AE252" i="31" s="1"/>
  <c r="AE254" i="31"/>
  <c r="BM285" i="31"/>
  <c r="BM252" i="31" s="1"/>
  <c r="BM254" i="31"/>
  <c r="AE289" i="31"/>
  <c r="AE255" i="31" s="1"/>
  <c r="AE256" i="31"/>
  <c r="V299" i="31"/>
  <c r="V240" i="31" s="1"/>
  <c r="V296" i="31"/>
  <c r="V292" i="31" s="1"/>
  <c r="J299" i="31"/>
  <c r="J296" i="31"/>
  <c r="J292" i="31" s="1"/>
  <c r="BB296" i="31"/>
  <c r="BB292" i="31" s="1"/>
  <c r="AB315" i="31"/>
  <c r="AB258" i="31" s="1"/>
  <c r="AB260" i="31"/>
  <c r="BK315" i="31"/>
  <c r="BK258" i="31" s="1"/>
  <c r="BK260" i="31"/>
  <c r="BJ236" i="31"/>
  <c r="BG246" i="31"/>
  <c r="BB249" i="31"/>
  <c r="T249" i="31"/>
  <c r="BI249" i="31"/>
  <c r="AA249" i="31"/>
  <c r="BH236" i="31"/>
  <c r="BE236" i="31"/>
  <c r="AR236" i="31"/>
  <c r="K236" i="31"/>
  <c r="X299" i="31"/>
  <c r="AD243" i="31"/>
  <c r="AQ236" i="31"/>
  <c r="AH236" i="31"/>
  <c r="Z236" i="31"/>
  <c r="R236" i="31"/>
  <c r="J236" i="31"/>
  <c r="B236" i="31"/>
  <c r="BL289" i="31"/>
  <c r="BL255" i="31" s="1"/>
  <c r="BL256" i="31"/>
  <c r="U273" i="31"/>
  <c r="U243" i="31" s="1"/>
  <c r="U245" i="31"/>
  <c r="AX281" i="31"/>
  <c r="AX249" i="31" s="1"/>
  <c r="AX251" i="31"/>
  <c r="P285" i="31"/>
  <c r="P252" i="31" s="1"/>
  <c r="P254" i="31"/>
  <c r="P277" i="31"/>
  <c r="P246" i="31" s="1"/>
  <c r="P248" i="31"/>
  <c r="BC266" i="31"/>
  <c r="BC269" i="31"/>
  <c r="BC240" i="31" s="1"/>
  <c r="BC242" i="31"/>
  <c r="I266" i="31"/>
  <c r="I242" i="31"/>
  <c r="I269" i="31"/>
  <c r="I240" i="31" s="1"/>
  <c r="AO277" i="31"/>
  <c r="AO246" i="31" s="1"/>
  <c r="AO248" i="31"/>
  <c r="T266" i="31"/>
  <c r="T269" i="31"/>
  <c r="T240" i="31" s="1"/>
  <c r="T242" i="31"/>
  <c r="BB266" i="31"/>
  <c r="BB269" i="31"/>
  <c r="BB242" i="31"/>
  <c r="AD245" i="31"/>
  <c r="O277" i="31"/>
  <c r="O246" i="31" s="1"/>
  <c r="O248" i="31"/>
  <c r="N281" i="31"/>
  <c r="N249" i="31" s="1"/>
  <c r="N251" i="31"/>
  <c r="AF285" i="31"/>
  <c r="AF252" i="31" s="1"/>
  <c r="AF254" i="31"/>
  <c r="AD242" i="31"/>
  <c r="AD266" i="31"/>
  <c r="AD262" i="31" s="1"/>
  <c r="BL269" i="31"/>
  <c r="BL242" i="31"/>
  <c r="BL266" i="31"/>
  <c r="BL262" i="31" s="1"/>
  <c r="AI277" i="31"/>
  <c r="AI246" i="31" s="1"/>
  <c r="AI248" i="31"/>
  <c r="AH281" i="31"/>
  <c r="AH249" i="31" s="1"/>
  <c r="AH251" i="31"/>
  <c r="Y289" i="31"/>
  <c r="Y255" i="31" s="1"/>
  <c r="Y256" i="31"/>
  <c r="S266" i="31"/>
  <c r="S242" i="31"/>
  <c r="AZ266" i="31"/>
  <c r="AZ262" i="31" s="1"/>
  <c r="AZ242" i="31"/>
  <c r="D277" i="31"/>
  <c r="D246" i="31" s="1"/>
  <c r="D248" i="31"/>
  <c r="H285" i="31"/>
  <c r="H252" i="31" s="1"/>
  <c r="H254" i="31"/>
  <c r="H289" i="31"/>
  <c r="H255" i="31" s="1"/>
  <c r="H256" i="31"/>
  <c r="AH296" i="31"/>
  <c r="AH292" i="31" s="1"/>
  <c r="G273" i="31"/>
  <c r="G243" i="31" s="1"/>
  <c r="G245" i="31"/>
  <c r="AM273" i="31"/>
  <c r="AM243" i="31" s="1"/>
  <c r="AM245" i="31"/>
  <c r="BE273" i="31"/>
  <c r="BE243" i="31" s="1"/>
  <c r="BE245" i="31"/>
  <c r="BG248" i="31"/>
  <c r="AA251" i="31"/>
  <c r="AK289" i="31"/>
  <c r="AK255" i="31" s="1"/>
  <c r="AK256" i="31"/>
  <c r="BH289" i="31"/>
  <c r="BH255" i="31" s="1"/>
  <c r="BH256" i="31"/>
  <c r="AJ315" i="31"/>
  <c r="AJ258" i="31" s="1"/>
  <c r="AJ260" i="31"/>
  <c r="AU277" i="31"/>
  <c r="AU246" i="31" s="1"/>
  <c r="AU248" i="31"/>
  <c r="AF251" i="31"/>
  <c r="G296" i="31"/>
  <c r="G292" i="31" s="1"/>
  <c r="G299" i="31"/>
  <c r="G240" i="31" s="1"/>
  <c r="S285" i="31"/>
  <c r="S252" i="31" s="1"/>
  <c r="S254" i="31"/>
  <c r="AZ254" i="31"/>
  <c r="AZ285" i="31"/>
  <c r="AZ252" i="31" s="1"/>
  <c r="S289" i="31"/>
  <c r="S255" i="31" s="1"/>
  <c r="S256" i="31"/>
  <c r="AZ289" i="31"/>
  <c r="AZ255" i="31" s="1"/>
  <c r="AZ256" i="31"/>
  <c r="AA296" i="31"/>
  <c r="AA292" i="31" s="1"/>
  <c r="AA299" i="31"/>
  <c r="AA240" i="31" s="1"/>
  <c r="Q315" i="31"/>
  <c r="Q258" i="31" s="1"/>
  <c r="Q260" i="31"/>
  <c r="AD296" i="31"/>
  <c r="AD292" i="31" s="1"/>
  <c r="AD299" i="31"/>
  <c r="AD240" i="31" s="1"/>
  <c r="AP315" i="31"/>
  <c r="AP258" i="31" s="1"/>
  <c r="AP260" i="31"/>
  <c r="O296" i="31"/>
  <c r="O292" i="31" s="1"/>
  <c r="O299" i="31"/>
  <c r="AJ296" i="31"/>
  <c r="AJ292" i="31" s="1"/>
  <c r="BH299" i="31"/>
  <c r="BH296" i="31"/>
  <c r="BH292" i="31" s="1"/>
  <c r="BF315" i="31"/>
  <c r="BF258" i="31" s="1"/>
  <c r="BF260" i="31"/>
  <c r="AG296" i="31"/>
  <c r="AG292" i="31" s="1"/>
  <c r="AT299" i="31"/>
  <c r="AC299" i="31"/>
  <c r="M299" i="31"/>
  <c r="BI315" i="31"/>
  <c r="BI258" i="31" s="1"/>
  <c r="AR315" i="31"/>
  <c r="AR258" i="31" s="1"/>
  <c r="AA315" i="31"/>
  <c r="AA258" i="31" s="1"/>
  <c r="K315" i="31"/>
  <c r="K258" i="31" s="1"/>
  <c r="BB299" i="31"/>
  <c r="L299" i="31"/>
  <c r="Y285" i="31"/>
  <c r="Y252" i="31" s="1"/>
  <c r="I285" i="31"/>
  <c r="I252" i="31" s="1"/>
  <c r="BC277" i="31"/>
  <c r="BC246" i="31" s="1"/>
  <c r="AK277" i="31"/>
  <c r="AK246" i="31" s="1"/>
  <c r="U277" i="31"/>
  <c r="U246" i="31" s="1"/>
  <c r="E277" i="31"/>
  <c r="E246" i="31" s="1"/>
  <c r="AF281" i="31"/>
  <c r="AF249" i="31" s="1"/>
  <c r="BM243" i="31"/>
  <c r="BD285" i="31"/>
  <c r="BD252" i="31" s="1"/>
  <c r="BE281" i="31"/>
  <c r="BE249" i="31" s="1"/>
  <c r="AM281" i="31"/>
  <c r="AM249" i="31" s="1"/>
  <c r="W281" i="31"/>
  <c r="W249" i="31" s="1"/>
  <c r="G281" i="31"/>
  <c r="G249" i="31" s="1"/>
  <c r="AW273" i="31"/>
  <c r="AW243" i="31" s="1"/>
  <c r="AF243" i="31"/>
  <c r="P243" i="31"/>
  <c r="BL243" i="31"/>
  <c r="AU273" i="31"/>
  <c r="AU243" i="31" s="1"/>
  <c r="BI236" i="31"/>
  <c r="W236" i="31"/>
  <c r="AQ269" i="31"/>
  <c r="AH240" i="31"/>
  <c r="R240" i="31"/>
  <c r="J269" i="31"/>
  <c r="B240" i="31"/>
  <c r="AX266" i="31"/>
  <c r="AX242" i="31"/>
  <c r="AX269" i="31"/>
  <c r="AX240" i="31" s="1"/>
  <c r="BF277" i="31"/>
  <c r="BF246" i="31" s="1"/>
  <c r="BF248" i="31"/>
  <c r="R296" i="31"/>
  <c r="R292" i="31" s="1"/>
  <c r="P245" i="31"/>
  <c r="AW277" i="31"/>
  <c r="AW246" i="31" s="1"/>
  <c r="AW248" i="31"/>
  <c r="E266" i="31"/>
  <c r="E269" i="31"/>
  <c r="E240" i="31" s="1"/>
  <c r="E242" i="31"/>
  <c r="E273" i="31"/>
  <c r="E243" i="31" s="1"/>
  <c r="E245" i="31"/>
  <c r="Y281" i="31"/>
  <c r="Y249" i="31" s="1"/>
  <c r="Y251" i="31"/>
  <c r="Y266" i="31"/>
  <c r="Y242" i="31"/>
  <c r="Y269" i="31"/>
  <c r="Y240" i="31" s="1"/>
  <c r="AF245" i="31"/>
  <c r="AG281" i="31"/>
  <c r="AG249" i="31" s="1"/>
  <c r="AG251" i="31"/>
  <c r="H266" i="31"/>
  <c r="H242" i="31"/>
  <c r="H269" i="31"/>
  <c r="X266" i="31"/>
  <c r="X242" i="31"/>
  <c r="X269" i="31"/>
  <c r="AO266" i="31"/>
  <c r="AO242" i="31"/>
  <c r="AO269" i="31"/>
  <c r="BF266" i="31"/>
  <c r="BF242" i="31"/>
  <c r="BF269" i="31"/>
  <c r="AJ245" i="31"/>
  <c r="BG273" i="31"/>
  <c r="BG243" i="31" s="1"/>
  <c r="BG245" i="31"/>
  <c r="W277" i="31"/>
  <c r="W246" i="31" s="1"/>
  <c r="W248" i="31"/>
  <c r="BE277" i="31"/>
  <c r="BE246" i="31" s="1"/>
  <c r="BE248" i="31"/>
  <c r="V281" i="31"/>
  <c r="V249" i="31" s="1"/>
  <c r="V251" i="31"/>
  <c r="BD281" i="31"/>
  <c r="BD249" i="31" s="1"/>
  <c r="BD251" i="31"/>
  <c r="B242" i="31"/>
  <c r="B266" i="31"/>
  <c r="B262" i="31" s="1"/>
  <c r="R242" i="31"/>
  <c r="R266" i="31"/>
  <c r="AH242" i="31"/>
  <c r="AH266" i="31"/>
  <c r="AY269" i="31"/>
  <c r="AY240" i="31" s="1"/>
  <c r="AY242" i="31"/>
  <c r="AY266" i="31"/>
  <c r="AY262" i="31" s="1"/>
  <c r="AX273" i="31"/>
  <c r="AX243" i="31" s="1"/>
  <c r="AX245" i="31"/>
  <c r="K277" i="31"/>
  <c r="K246" i="31" s="1"/>
  <c r="K248" i="31"/>
  <c r="AR277" i="31"/>
  <c r="AR246" i="31" s="1"/>
  <c r="AR248" i="31"/>
  <c r="J281" i="31"/>
  <c r="J249" i="31" s="1"/>
  <c r="J251" i="31"/>
  <c r="AQ281" i="31"/>
  <c r="AQ249" i="31" s="1"/>
  <c r="AQ251" i="31"/>
  <c r="AU289" i="31"/>
  <c r="AU255" i="31" s="1"/>
  <c r="AU256" i="31"/>
  <c r="G242" i="31"/>
  <c r="G266" i="31"/>
  <c r="W266" i="31"/>
  <c r="W242" i="31"/>
  <c r="AM242" i="31"/>
  <c r="AM266" i="31"/>
  <c r="BE266" i="31"/>
  <c r="BE262" i="31" s="1"/>
  <c r="BE242" i="31"/>
  <c r="H245" i="31"/>
  <c r="AC273" i="31"/>
  <c r="AC243" i="31" s="1"/>
  <c r="AC245" i="31"/>
  <c r="L277" i="31"/>
  <c r="L246" i="31" s="1"/>
  <c r="L248" i="31"/>
  <c r="AS248" i="31"/>
  <c r="AS277" i="31"/>
  <c r="AS246" i="31" s="1"/>
  <c r="M281" i="31"/>
  <c r="M249" i="31" s="1"/>
  <c r="M251" i="31"/>
  <c r="AT281" i="31"/>
  <c r="AT249" i="31" s="1"/>
  <c r="AT251" i="31"/>
  <c r="BB289" i="31"/>
  <c r="BB255" i="31" s="1"/>
  <c r="BB256" i="31"/>
  <c r="T315" i="31"/>
  <c r="T258" i="31" s="1"/>
  <c r="T260" i="31"/>
  <c r="O285" i="31"/>
  <c r="O252" i="31" s="1"/>
  <c r="O254" i="31"/>
  <c r="AJ285" i="31"/>
  <c r="AJ252" i="31" s="1"/>
  <c r="AJ254" i="31"/>
  <c r="M289" i="31"/>
  <c r="M255" i="31" s="1"/>
  <c r="M256" i="31"/>
  <c r="AH289" i="31"/>
  <c r="AH255" i="31" s="1"/>
  <c r="AH256" i="31"/>
  <c r="BF289" i="31"/>
  <c r="BF255" i="31" s="1"/>
  <c r="BF256" i="31"/>
  <c r="BE296" i="31"/>
  <c r="BE292" i="31" s="1"/>
  <c r="BE299" i="31"/>
  <c r="BE240" i="31" s="1"/>
  <c r="K273" i="31"/>
  <c r="K243" i="31" s="1"/>
  <c r="K245" i="31"/>
  <c r="AA273" i="31"/>
  <c r="AA243" i="31" s="1"/>
  <c r="AA245" i="31"/>
  <c r="AR273" i="31"/>
  <c r="AR243" i="31" s="1"/>
  <c r="AR245" i="31"/>
  <c r="BI273" i="31"/>
  <c r="BI243" i="31" s="1"/>
  <c r="BI245" i="31"/>
  <c r="AC248" i="31"/>
  <c r="BK248" i="31"/>
  <c r="AE251" i="31"/>
  <c r="AV251" i="31"/>
  <c r="BJ285" i="31"/>
  <c r="BJ252" i="31" s="1"/>
  <c r="BJ254" i="31"/>
  <c r="U289" i="31"/>
  <c r="U255" i="31" s="1"/>
  <c r="U256" i="31"/>
  <c r="AQ289" i="31"/>
  <c r="AQ255" i="31" s="1"/>
  <c r="AQ256" i="31"/>
  <c r="B296" i="31"/>
  <c r="B292" i="31" s="1"/>
  <c r="B248" i="31"/>
  <c r="B277" i="31"/>
  <c r="B246" i="31" s="1"/>
  <c r="R248" i="31"/>
  <c r="R277" i="31"/>
  <c r="R246" i="31" s="1"/>
  <c r="AH277" i="31"/>
  <c r="AH246" i="31" s="1"/>
  <c r="AH248" i="31"/>
  <c r="AY248" i="31"/>
  <c r="AY277" i="31"/>
  <c r="AY246" i="31" s="1"/>
  <c r="D251" i="31"/>
  <c r="T251" i="31"/>
  <c r="AJ251" i="31"/>
  <c r="BB251" i="31"/>
  <c r="X285" i="31"/>
  <c r="X252" i="31" s="1"/>
  <c r="X254" i="31"/>
  <c r="F289" i="31"/>
  <c r="F255" i="31" s="1"/>
  <c r="F256" i="31"/>
  <c r="AB289" i="31"/>
  <c r="AB255" i="31" s="1"/>
  <c r="AB256" i="31"/>
  <c r="AX289" i="31"/>
  <c r="AX255" i="31" s="1"/>
  <c r="AX256" i="31"/>
  <c r="AB296" i="31"/>
  <c r="AB292" i="31" s="1"/>
  <c r="W285" i="31"/>
  <c r="W252" i="31" s="1"/>
  <c r="W254" i="31"/>
  <c r="AM285" i="31"/>
  <c r="AM252" i="31" s="1"/>
  <c r="AM254" i="31"/>
  <c r="BE285" i="31"/>
  <c r="BE252" i="31" s="1"/>
  <c r="BE254" i="31"/>
  <c r="G289" i="31"/>
  <c r="G255" i="31" s="1"/>
  <c r="G256" i="31"/>
  <c r="W289" i="31"/>
  <c r="W255" i="31" s="1"/>
  <c r="W256" i="31"/>
  <c r="AM256" i="31"/>
  <c r="AM289" i="31"/>
  <c r="AM255" i="31" s="1"/>
  <c r="BE289" i="31"/>
  <c r="BE255" i="31" s="1"/>
  <c r="BE256" i="31"/>
  <c r="K296" i="31"/>
  <c r="K292" i="31" s="1"/>
  <c r="K299" i="31"/>
  <c r="K240" i="31" s="1"/>
  <c r="AF296" i="31"/>
  <c r="AF292" i="31" s="1"/>
  <c r="BD299" i="31"/>
  <c r="BD296" i="31"/>
  <c r="BD292" i="31" s="1"/>
  <c r="AG315" i="31"/>
  <c r="AG258" i="31" s="1"/>
  <c r="AG260" i="31"/>
  <c r="N296" i="31"/>
  <c r="N292" i="31" s="1"/>
  <c r="N299" i="31"/>
  <c r="N240" i="31" s="1"/>
  <c r="AI296" i="31"/>
  <c r="AI292" i="31" s="1"/>
  <c r="AI299" i="31"/>
  <c r="BF296" i="31"/>
  <c r="BF292" i="31" s="1"/>
  <c r="BF299" i="31"/>
  <c r="BG315" i="31"/>
  <c r="BG258" i="31" s="1"/>
  <c r="BG260" i="31"/>
  <c r="T296" i="31"/>
  <c r="T292" i="31" s="1"/>
  <c r="AQ299" i="31"/>
  <c r="AQ296" i="31"/>
  <c r="AQ292" i="31" s="1"/>
  <c r="BM296" i="31"/>
  <c r="BM292" i="31" s="1"/>
  <c r="BM299" i="31"/>
  <c r="BM240" i="31" s="1"/>
  <c r="BJ315" i="31"/>
  <c r="BJ258" i="31" s="1"/>
  <c r="BJ260" i="31"/>
  <c r="AF315" i="31"/>
  <c r="AF258" i="31" s="1"/>
  <c r="AF260" i="31"/>
  <c r="E296" i="31"/>
  <c r="E292" i="31" s="1"/>
  <c r="U296" i="31"/>
  <c r="U292" i="31" s="1"/>
  <c r="AK296" i="31"/>
  <c r="AK292" i="31" s="1"/>
  <c r="BC296" i="31"/>
  <c r="BC292" i="31" s="1"/>
  <c r="M315" i="31"/>
  <c r="M258" i="31" s="1"/>
  <c r="M260" i="31"/>
  <c r="AT315" i="31"/>
  <c r="AT258" i="31" s="1"/>
  <c r="AT260" i="31"/>
  <c r="AM236" i="31"/>
  <c r="AT266" i="31"/>
  <c r="AT269" i="31"/>
  <c r="AT242" i="31"/>
  <c r="X277" i="31"/>
  <c r="X246" i="31" s="1"/>
  <c r="X248" i="31"/>
  <c r="AK266" i="31"/>
  <c r="AK269" i="31"/>
  <c r="AK240" i="31" s="1"/>
  <c r="AK242" i="31"/>
  <c r="H277" i="31"/>
  <c r="H246" i="31" s="1"/>
  <c r="H248" i="31"/>
  <c r="P266" i="31"/>
  <c r="P269" i="31"/>
  <c r="P240" i="31" s="1"/>
  <c r="P242" i="31"/>
  <c r="AW266" i="31"/>
  <c r="AW269" i="31"/>
  <c r="AW242" i="31"/>
  <c r="Y273" i="31"/>
  <c r="Y243" i="31" s="1"/>
  <c r="Y245" i="31"/>
  <c r="G277" i="31"/>
  <c r="G246" i="31" s="1"/>
  <c r="G248" i="31"/>
  <c r="F281" i="31"/>
  <c r="F249" i="31" s="1"/>
  <c r="F251" i="31"/>
  <c r="L285" i="31"/>
  <c r="L252" i="31" s="1"/>
  <c r="L254" i="31"/>
  <c r="AJ289" i="31"/>
  <c r="AJ255" i="31" s="1"/>
  <c r="AJ256" i="31"/>
  <c r="Z242" i="31"/>
  <c r="Z266" i="31"/>
  <c r="Q273" i="31"/>
  <c r="Q243" i="31" s="1"/>
  <c r="Q245" i="31"/>
  <c r="BI277" i="31"/>
  <c r="BI246" i="31" s="1"/>
  <c r="BI248" i="31"/>
  <c r="BH281" i="31"/>
  <c r="BH249" i="31" s="1"/>
  <c r="BH251" i="31"/>
  <c r="AE266" i="31"/>
  <c r="AE242" i="31"/>
  <c r="BM266" i="31"/>
  <c r="BM242" i="31"/>
  <c r="AB277" i="31"/>
  <c r="AB246" i="31" s="1"/>
  <c r="AB248" i="31"/>
  <c r="AC281" i="31"/>
  <c r="AC249" i="31" s="1"/>
  <c r="AC251" i="31"/>
  <c r="I289" i="31"/>
  <c r="I255" i="31" s="1"/>
  <c r="I256" i="31"/>
  <c r="G285" i="31"/>
  <c r="G252" i="31" s="1"/>
  <c r="G254" i="31"/>
  <c r="B289" i="31"/>
  <c r="B255" i="31" s="1"/>
  <c r="B256" i="31"/>
  <c r="C245" i="31"/>
  <c r="C273" i="31"/>
  <c r="C243" i="31" s="1"/>
  <c r="AI245" i="31"/>
  <c r="AI273" i="31"/>
  <c r="AI243" i="31" s="1"/>
  <c r="AB285" i="31"/>
  <c r="AB252" i="31" s="1"/>
  <c r="AB254" i="31"/>
  <c r="J289" i="31"/>
  <c r="J255" i="31" s="1"/>
  <c r="J256" i="31"/>
  <c r="AF289" i="31"/>
  <c r="AF255" i="31" s="1"/>
  <c r="AF256" i="31"/>
  <c r="BC289" i="31"/>
  <c r="BC255" i="31" s="1"/>
  <c r="BC256" i="31"/>
  <c r="Z277" i="31"/>
  <c r="Z246" i="31" s="1"/>
  <c r="Z248" i="31"/>
  <c r="BH277" i="31"/>
  <c r="BH246" i="31" s="1"/>
  <c r="BH248" i="31"/>
  <c r="AV285" i="31"/>
  <c r="AV252" i="31" s="1"/>
  <c r="AV254" i="31"/>
  <c r="O289" i="31"/>
  <c r="O255" i="31" s="1"/>
  <c r="O256" i="31"/>
  <c r="AV289" i="31"/>
  <c r="AV255" i="31" s="1"/>
  <c r="AV256" i="31"/>
  <c r="BM289" i="31"/>
  <c r="BM255" i="31" s="1"/>
  <c r="BM256" i="31"/>
  <c r="AR296" i="31"/>
  <c r="AR292" i="31" s="1"/>
  <c r="AR299" i="31"/>
  <c r="AR240" i="31" s="1"/>
  <c r="C296" i="31"/>
  <c r="C292" i="31" s="1"/>
  <c r="C299" i="31"/>
  <c r="AU296" i="31"/>
  <c r="AU292" i="31" s="1"/>
  <c r="AU299" i="31"/>
  <c r="AU240" i="31" s="1"/>
  <c r="Y315" i="31"/>
  <c r="Y258" i="31" s="1"/>
  <c r="Y260" i="31"/>
  <c r="AE296" i="31"/>
  <c r="AE292" i="31" s="1"/>
  <c r="AE299" i="31"/>
  <c r="AE240" i="31" s="1"/>
  <c r="P315" i="31"/>
  <c r="P258" i="31" s="1"/>
  <c r="P260" i="31"/>
  <c r="AW315" i="31"/>
  <c r="AW258" i="31" s="1"/>
  <c r="AW260" i="31"/>
  <c r="AC315" i="31"/>
  <c r="AC258" i="31" s="1"/>
  <c r="AC260" i="31"/>
  <c r="BG236" i="31"/>
  <c r="AJ249" i="31"/>
  <c r="D249" i="31"/>
  <c r="D273" i="31"/>
  <c r="D243" i="31" s="1"/>
  <c r="AY236" i="31"/>
  <c r="AP289" i="31"/>
  <c r="AP255" i="31" s="1"/>
  <c r="AP256" i="31"/>
  <c r="AF277" i="31"/>
  <c r="AF246" i="31" s="1"/>
  <c r="AF248" i="31"/>
  <c r="D266" i="31"/>
  <c r="D269" i="31"/>
  <c r="D240" i="31" s="1"/>
  <c r="D242" i="31"/>
  <c r="AJ266" i="31"/>
  <c r="AJ269" i="31"/>
  <c r="AJ240" i="31" s="1"/>
  <c r="AJ242" i="31"/>
  <c r="I273" i="31"/>
  <c r="I243" i="31" s="1"/>
  <c r="I245" i="31"/>
  <c r="AV277" i="31"/>
  <c r="AV246" i="31" s="1"/>
  <c r="AV248" i="31"/>
  <c r="AU281" i="31"/>
  <c r="AU249" i="31" s="1"/>
  <c r="AU251" i="31"/>
  <c r="BG289" i="31"/>
  <c r="BG255" i="31" s="1"/>
  <c r="BG256" i="31"/>
  <c r="N242" i="31"/>
  <c r="N266" i="31"/>
  <c r="N262" i="31" s="1"/>
  <c r="AU242" i="31"/>
  <c r="AU266" i="31"/>
  <c r="C277" i="31"/>
  <c r="C246" i="31" s="1"/>
  <c r="C248" i="31"/>
  <c r="B281" i="31"/>
  <c r="B249" i="31" s="1"/>
  <c r="B251" i="31"/>
  <c r="D285" i="31"/>
  <c r="D252" i="31" s="1"/>
  <c r="D254" i="31"/>
  <c r="C266" i="31"/>
  <c r="C242" i="31"/>
  <c r="AI266" i="31"/>
  <c r="AI242" i="31"/>
  <c r="B245" i="31"/>
  <c r="AT273" i="31"/>
  <c r="AT243" i="31" s="1"/>
  <c r="AT245" i="31"/>
  <c r="AJ277" i="31"/>
  <c r="AJ246" i="31" s="1"/>
  <c r="AJ248" i="31"/>
  <c r="E281" i="31"/>
  <c r="E249" i="31" s="1"/>
  <c r="E251" i="31"/>
  <c r="AK281" i="31"/>
  <c r="AK249" i="31" s="1"/>
  <c r="AK251" i="31"/>
  <c r="AD289" i="31"/>
  <c r="AD255" i="31" s="1"/>
  <c r="AD256" i="31"/>
  <c r="K285" i="31"/>
  <c r="K252" i="31" s="1"/>
  <c r="K254" i="31"/>
  <c r="BB285" i="31"/>
  <c r="BB252" i="31" s="1"/>
  <c r="BB254" i="31"/>
  <c r="AC289" i="31"/>
  <c r="AC255" i="31" s="1"/>
  <c r="AC256" i="31"/>
  <c r="AY289" i="31"/>
  <c r="AY255" i="31" s="1"/>
  <c r="AY256" i="31"/>
  <c r="W273" i="31"/>
  <c r="W243" i="31" s="1"/>
  <c r="W245" i="31"/>
  <c r="BI251" i="31"/>
  <c r="P289" i="31"/>
  <c r="P255" i="31" s="1"/>
  <c r="P256" i="31"/>
  <c r="N277" i="31"/>
  <c r="N246" i="31" s="1"/>
  <c r="N248" i="31"/>
  <c r="AD277" i="31"/>
  <c r="AD246" i="31" s="1"/>
  <c r="AD248" i="31"/>
  <c r="BL277" i="31"/>
  <c r="BL246" i="31" s="1"/>
  <c r="BL248" i="31"/>
  <c r="P251" i="31"/>
  <c r="AW251" i="31"/>
  <c r="AO285" i="31"/>
  <c r="AO252" i="31" s="1"/>
  <c r="AO254" i="31"/>
  <c r="V289" i="31"/>
  <c r="V255" i="31" s="1"/>
  <c r="V256" i="31"/>
  <c r="AS289" i="31"/>
  <c r="AS255" i="31" s="1"/>
  <c r="AS256" i="31"/>
  <c r="AI285" i="31"/>
  <c r="AI252" i="31" s="1"/>
  <c r="AI254" i="31"/>
  <c r="C289" i="31"/>
  <c r="C255" i="31" s="1"/>
  <c r="C256" i="31"/>
  <c r="AI289" i="31"/>
  <c r="AI255" i="31" s="1"/>
  <c r="AI256" i="31"/>
  <c r="F299" i="31"/>
  <c r="F240" i="31" s="1"/>
  <c r="F296" i="31"/>
  <c r="F292" i="31" s="1"/>
  <c r="AW296" i="31"/>
  <c r="AW292" i="31" s="1"/>
  <c r="H296" i="31"/>
  <c r="H292" i="31" s="1"/>
  <c r="H299" i="31"/>
  <c r="AZ296" i="31"/>
  <c r="AZ292" i="31" s="1"/>
  <c r="AZ299" i="31"/>
  <c r="AZ240" i="31" s="1"/>
  <c r="AS315" i="31"/>
  <c r="AS258" i="31" s="1"/>
  <c r="AS260" i="31"/>
  <c r="X315" i="31"/>
  <c r="X258" i="31" s="1"/>
  <c r="X260" i="31"/>
  <c r="Q296" i="31"/>
  <c r="Q292" i="31" s="1"/>
  <c r="E315" i="31"/>
  <c r="E258" i="31" s="1"/>
  <c r="E260" i="31"/>
  <c r="AK315" i="31"/>
  <c r="AK258" i="31" s="1"/>
  <c r="AK260" i="31"/>
  <c r="BD315" i="31"/>
  <c r="BD258" i="31" s="1"/>
  <c r="AL315" i="31"/>
  <c r="AL258" i="31" s="1"/>
  <c r="V315" i="31"/>
  <c r="V258" i="31" s="1"/>
  <c r="F315" i="31"/>
  <c r="F258" i="31" s="1"/>
  <c r="BE315" i="31"/>
  <c r="BE258" i="31" s="1"/>
  <c r="AM315" i="31"/>
  <c r="AM258" i="31" s="1"/>
  <c r="W315" i="31"/>
  <c r="W258" i="31" s="1"/>
  <c r="G315" i="31"/>
  <c r="G258" i="31" s="1"/>
  <c r="AW299" i="31"/>
  <c r="AK285" i="31"/>
  <c r="AK252" i="31" s="1"/>
  <c r="AG246" i="31"/>
  <c r="Q246" i="31"/>
  <c r="BJ281" i="31"/>
  <c r="BJ249" i="31" s="1"/>
  <c r="AS281" i="31"/>
  <c r="AS249" i="31" s="1"/>
  <c r="AB281" i="31"/>
  <c r="AB249" i="31" s="1"/>
  <c r="L281" i="31"/>
  <c r="L249" i="31" s="1"/>
  <c r="AU236" i="31"/>
  <c r="AH285" i="31"/>
  <c r="AH252" i="31" s="1"/>
  <c r="R285" i="31"/>
  <c r="R252" i="31" s="1"/>
  <c r="B285" i="31"/>
  <c r="B252" i="31" s="1"/>
  <c r="AI249" i="31"/>
  <c r="C249" i="31"/>
  <c r="BJ273" i="31"/>
  <c r="BJ243" i="31" s="1"/>
  <c r="AS273" i="31"/>
  <c r="AS243" i="31" s="1"/>
  <c r="BL236" i="31"/>
  <c r="BD236" i="31"/>
  <c r="AQ273" i="31"/>
  <c r="AQ243" i="31" s="1"/>
  <c r="BM236" i="31"/>
  <c r="AV269" i="31"/>
  <c r="AI269" i="31"/>
  <c r="AA236" i="31"/>
  <c r="O269" i="31"/>
  <c r="C269" i="31"/>
  <c r="AH243" i="31"/>
  <c r="R273" i="31"/>
  <c r="R243" i="31" s="1"/>
  <c r="J273" i="31"/>
  <c r="J243" i="31" s="1"/>
  <c r="B273" i="31"/>
  <c r="B243" i="31" s="1"/>
  <c r="AL236" i="31"/>
  <c r="AD236" i="31"/>
  <c r="V236" i="31"/>
  <c r="N236" i="31"/>
  <c r="F236" i="31"/>
  <c r="M266" i="31"/>
  <c r="M269" i="31"/>
  <c r="M242" i="31"/>
  <c r="AC266" i="31"/>
  <c r="AC269" i="31"/>
  <c r="AC242" i="31"/>
  <c r="AG266" i="31"/>
  <c r="AG242" i="31"/>
  <c r="AG269" i="31"/>
  <c r="AG240" i="31" s="1"/>
  <c r="AK273" i="31"/>
  <c r="AK243" i="31" s="1"/>
  <c r="AK245" i="31"/>
  <c r="I281" i="31"/>
  <c r="I249" i="31" s="1"/>
  <c r="I251" i="31"/>
  <c r="U266" i="31"/>
  <c r="U269" i="31"/>
  <c r="U240" i="31" s="1"/>
  <c r="U242" i="31"/>
  <c r="BG281" i="31"/>
  <c r="BG249" i="31" s="1"/>
  <c r="BG251" i="31"/>
  <c r="AP266" i="31"/>
  <c r="AP242" i="31"/>
  <c r="AP269" i="31"/>
  <c r="AP240" i="31" s="1"/>
  <c r="BC273" i="31"/>
  <c r="BC243" i="31" s="1"/>
  <c r="BC245" i="31"/>
  <c r="L266" i="31"/>
  <c r="L269" i="31"/>
  <c r="L242" i="31"/>
  <c r="AB266" i="31"/>
  <c r="AB269" i="31"/>
  <c r="AB240" i="31" s="1"/>
  <c r="AB242" i="31"/>
  <c r="AS266" i="31"/>
  <c r="AS269" i="31"/>
  <c r="AS240" i="31" s="1"/>
  <c r="AS242" i="31"/>
  <c r="BJ266" i="31"/>
  <c r="BJ269" i="31"/>
  <c r="BJ242" i="31"/>
  <c r="T245" i="31"/>
  <c r="AP273" i="31"/>
  <c r="AP243" i="31" s="1"/>
  <c r="AP245" i="31"/>
  <c r="BL245" i="31"/>
  <c r="AE277" i="31"/>
  <c r="AE246" i="31" s="1"/>
  <c r="AE248" i="31"/>
  <c r="BM277" i="31"/>
  <c r="BM246" i="31" s="1"/>
  <c r="BM248" i="31"/>
  <c r="AD281" i="31"/>
  <c r="AD249" i="31" s="1"/>
  <c r="AD251" i="31"/>
  <c r="BL281" i="31"/>
  <c r="BL249" i="31" s="1"/>
  <c r="BL251" i="31"/>
  <c r="N289" i="31"/>
  <c r="N255" i="31" s="1"/>
  <c r="N256" i="31"/>
  <c r="F242" i="31"/>
  <c r="F266" i="31"/>
  <c r="F262" i="31" s="1"/>
  <c r="V242" i="31"/>
  <c r="V266" i="31"/>
  <c r="AL242" i="31"/>
  <c r="AL266" i="31"/>
  <c r="AL262" i="31" s="1"/>
  <c r="BD269" i="31"/>
  <c r="BD242" i="31"/>
  <c r="BD266" i="31"/>
  <c r="AG273" i="31"/>
  <c r="AG243" i="31" s="1"/>
  <c r="AG245" i="31"/>
  <c r="S277" i="31"/>
  <c r="S246" i="31" s="1"/>
  <c r="S248" i="31"/>
  <c r="AZ277" i="31"/>
  <c r="AZ246" i="31" s="1"/>
  <c r="AZ248" i="31"/>
  <c r="R281" i="31"/>
  <c r="R249" i="31" s="1"/>
  <c r="R251" i="31"/>
  <c r="AY281" i="31"/>
  <c r="AY249" i="31" s="1"/>
  <c r="AY251" i="31"/>
  <c r="AM296" i="31"/>
  <c r="AM292" i="31" s="1"/>
  <c r="AM299" i="31"/>
  <c r="AM240" i="31" s="1"/>
  <c r="K266" i="31"/>
  <c r="K262" i="31" s="1"/>
  <c r="K242" i="31"/>
  <c r="AA266" i="31"/>
  <c r="AA242" i="31"/>
  <c r="AR266" i="31"/>
  <c r="AR242" i="31"/>
  <c r="BI266" i="31"/>
  <c r="BI242" i="31"/>
  <c r="M273" i="31"/>
  <c r="M243" i="31" s="1"/>
  <c r="M245" i="31"/>
  <c r="AH245" i="31"/>
  <c r="T277" i="31"/>
  <c r="T246" i="31" s="1"/>
  <c r="T248" i="31"/>
  <c r="BB277" i="31"/>
  <c r="BB246" i="31" s="1"/>
  <c r="BB248" i="31"/>
  <c r="U281" i="31"/>
  <c r="U249" i="31" s="1"/>
  <c r="U251" i="31"/>
  <c r="BC281" i="31"/>
  <c r="BC249" i="31" s="1"/>
  <c r="BC251" i="31"/>
  <c r="AW285" i="31"/>
  <c r="AW252" i="31" s="1"/>
  <c r="AW254" i="31"/>
  <c r="C285" i="31"/>
  <c r="C252" i="31" s="1"/>
  <c r="C254" i="31"/>
  <c r="T285" i="31"/>
  <c r="T252" i="31" s="1"/>
  <c r="T254" i="31"/>
  <c r="R256" i="31"/>
  <c r="R289" i="31"/>
  <c r="R255" i="31" s="1"/>
  <c r="AO289" i="31"/>
  <c r="AO255" i="31" s="1"/>
  <c r="AO256" i="31"/>
  <c r="BK289" i="31"/>
  <c r="BK255" i="31" s="1"/>
  <c r="BK256" i="31"/>
  <c r="D315" i="31"/>
  <c r="D258" i="31" s="1"/>
  <c r="D260" i="31"/>
  <c r="O245" i="31"/>
  <c r="O273" i="31"/>
  <c r="O243" i="31" s="1"/>
  <c r="AE245" i="31"/>
  <c r="AE273" i="31"/>
  <c r="AE243" i="31" s="1"/>
  <c r="AV245" i="31"/>
  <c r="AV273" i="31"/>
  <c r="AV243" i="31" s="1"/>
  <c r="BM245" i="31"/>
  <c r="Q248" i="31"/>
  <c r="AG248" i="31"/>
  <c r="C251" i="31"/>
  <c r="AI251" i="31"/>
  <c r="AS285" i="31"/>
  <c r="AS252" i="31" s="1"/>
  <c r="AS254" i="31"/>
  <c r="E289" i="31"/>
  <c r="E255" i="31" s="1"/>
  <c r="E256" i="31"/>
  <c r="Z289" i="31"/>
  <c r="Z255" i="31" s="1"/>
  <c r="Z256" i="31"/>
  <c r="AW289" i="31"/>
  <c r="AW255" i="31" s="1"/>
  <c r="AW256" i="31"/>
  <c r="W296" i="31"/>
  <c r="W292" i="31" s="1"/>
  <c r="W299" i="31"/>
  <c r="W240" i="31" s="1"/>
  <c r="F277" i="31"/>
  <c r="F246" i="31" s="1"/>
  <c r="F248" i="31"/>
  <c r="V277" i="31"/>
  <c r="V246" i="31" s="1"/>
  <c r="V248" i="31"/>
  <c r="AL277" i="31"/>
  <c r="AL246" i="31" s="1"/>
  <c r="AL248" i="31"/>
  <c r="BD277" i="31"/>
  <c r="BD246" i="31" s="1"/>
  <c r="BD248" i="31"/>
  <c r="L289" i="31"/>
  <c r="L255" i="31" s="1"/>
  <c r="L256" i="31"/>
  <c r="AG289" i="31"/>
  <c r="AG255" i="31" s="1"/>
  <c r="AG256" i="31"/>
  <c r="BD289" i="31"/>
  <c r="BD255" i="31" s="1"/>
  <c r="BD256" i="31"/>
  <c r="AY296" i="31"/>
  <c r="AY292" i="31" s="1"/>
  <c r="AA285" i="31"/>
  <c r="AA252" i="31" s="1"/>
  <c r="AA254" i="31"/>
  <c r="AR285" i="31"/>
  <c r="AR252" i="31" s="1"/>
  <c r="AR254" i="31"/>
  <c r="BI285" i="31"/>
  <c r="BI252" i="31" s="1"/>
  <c r="BI254" i="31"/>
  <c r="K289" i="31"/>
  <c r="K255" i="31" s="1"/>
  <c r="K256" i="31"/>
  <c r="AA289" i="31"/>
  <c r="AA255" i="31" s="1"/>
  <c r="AA256" i="31"/>
  <c r="AR289" i="31"/>
  <c r="AR255" i="31" s="1"/>
  <c r="AR256" i="31"/>
  <c r="BI289" i="31"/>
  <c r="BI255" i="31" s="1"/>
  <c r="BI256" i="31"/>
  <c r="P296" i="31"/>
  <c r="P292" i="31" s="1"/>
  <c r="AL299" i="31"/>
  <c r="AL240" i="31" s="1"/>
  <c r="AL296" i="31"/>
  <c r="AL292" i="31" s="1"/>
  <c r="BI296" i="31"/>
  <c r="BI292" i="31" s="1"/>
  <c r="BI299" i="31"/>
  <c r="BI240" i="31" s="1"/>
  <c r="AX315" i="31"/>
  <c r="AX258" i="31" s="1"/>
  <c r="AX260" i="31"/>
  <c r="S296" i="31"/>
  <c r="S292" i="31" s="1"/>
  <c r="S299" i="31"/>
  <c r="S240" i="31" s="1"/>
  <c r="AO296" i="31"/>
  <c r="AO292" i="31" s="1"/>
  <c r="AO299" i="31"/>
  <c r="BL296" i="31"/>
  <c r="BL292" i="31" s="1"/>
  <c r="BL299" i="31"/>
  <c r="I315" i="31"/>
  <c r="I258" i="31" s="1"/>
  <c r="I260" i="31"/>
  <c r="D296" i="31"/>
  <c r="D292" i="31" s="1"/>
  <c r="Z299" i="31"/>
  <c r="Z240" i="31" s="1"/>
  <c r="Z296" i="31"/>
  <c r="Z292" i="31" s="1"/>
  <c r="AV296" i="31"/>
  <c r="AV292" i="31" s="1"/>
  <c r="AV299" i="31"/>
  <c r="L315" i="31"/>
  <c r="L258" i="31" s="1"/>
  <c r="L260" i="31"/>
  <c r="H315" i="31"/>
  <c r="H258" i="31" s="1"/>
  <c r="H260" i="31"/>
  <c r="AO315" i="31"/>
  <c r="AO258" i="31" s="1"/>
  <c r="AO260" i="31"/>
  <c r="I296" i="31"/>
  <c r="I292" i="31" s="1"/>
  <c r="Y296" i="31"/>
  <c r="Y292" i="31" s="1"/>
  <c r="AP296" i="31"/>
  <c r="AP292" i="31" s="1"/>
  <c r="BG296" i="31"/>
  <c r="BG292" i="31" s="1"/>
  <c r="U315" i="31"/>
  <c r="U258" i="31" s="1"/>
  <c r="U260" i="31"/>
  <c r="BC315" i="31"/>
  <c r="BC258" i="31" s="1"/>
  <c r="BC260" i="31"/>
  <c r="Q266" i="31"/>
  <c r="Q242" i="31"/>
  <c r="Q269" i="31"/>
  <c r="Q240" i="31" s="1"/>
  <c r="AH237" i="31" l="1"/>
  <c r="AH233" i="31" s="1"/>
  <c r="AT240" i="31"/>
  <c r="BM237" i="31"/>
  <c r="BM233" i="31" s="1"/>
  <c r="G237" i="31"/>
  <c r="G233" i="31" s="1"/>
  <c r="AI240" i="31"/>
  <c r="X240" i="31"/>
  <c r="O240" i="31"/>
  <c r="AA237" i="31"/>
  <c r="AA233" i="31" s="1"/>
  <c r="V237" i="31"/>
  <c r="V233" i="31" s="1"/>
  <c r="L240" i="31"/>
  <c r="AC240" i="31"/>
  <c r="BM262" i="31"/>
  <c r="Z237" i="31"/>
  <c r="Z233" i="31" s="1"/>
  <c r="BJ240" i="31"/>
  <c r="J240" i="31"/>
  <c r="BD240" i="31"/>
  <c r="BH237" i="31"/>
  <c r="BH233" i="31" s="1"/>
  <c r="BB240" i="31"/>
  <c r="BD237" i="31"/>
  <c r="BD233" i="31" s="1"/>
  <c r="M240" i="31"/>
  <c r="N237" i="31"/>
  <c r="N233" i="31" s="1"/>
  <c r="W237" i="31"/>
  <c r="W233" i="31" s="1"/>
  <c r="R237" i="31"/>
  <c r="R233" i="31" s="1"/>
  <c r="AU237" i="31"/>
  <c r="AU233" i="31" s="1"/>
  <c r="C240" i="31"/>
  <c r="AH262" i="31"/>
  <c r="AS237" i="31"/>
  <c r="AS233" i="31" s="1"/>
  <c r="AS262" i="31"/>
  <c r="U262" i="31"/>
  <c r="U237" i="31"/>
  <c r="U233" i="31" s="1"/>
  <c r="AA262" i="31"/>
  <c r="AT237" i="31"/>
  <c r="AT233" i="31" s="1"/>
  <c r="AT262" i="31"/>
  <c r="BE237" i="31"/>
  <c r="BE233" i="31" s="1"/>
  <c r="AO237" i="31"/>
  <c r="AO233" i="31" s="1"/>
  <c r="AO262" i="31"/>
  <c r="H240" i="31"/>
  <c r="Y237" i="31"/>
  <c r="Y233" i="31" s="1"/>
  <c r="Y262" i="31"/>
  <c r="AX262" i="31"/>
  <c r="AX237" i="31"/>
  <c r="AX233" i="31" s="1"/>
  <c r="AQ240" i="31"/>
  <c r="S237" i="31"/>
  <c r="S233" i="31" s="1"/>
  <c r="S262" i="31"/>
  <c r="T237" i="31"/>
  <c r="T233" i="31" s="1"/>
  <c r="T262" i="31"/>
  <c r="BC237" i="31"/>
  <c r="BC233" i="31" s="1"/>
  <c r="BC262" i="31"/>
  <c r="R262" i="31"/>
  <c r="BH262" i="31"/>
  <c r="AV237" i="31"/>
  <c r="AV233" i="31" s="1"/>
  <c r="AV262" i="31"/>
  <c r="AQ237" i="31"/>
  <c r="AQ233" i="31" s="1"/>
  <c r="BK262" i="31"/>
  <c r="BK237" i="31"/>
  <c r="BK233" i="31" s="1"/>
  <c r="C237" i="31"/>
  <c r="C233" i="31" s="1"/>
  <c r="C262" i="31"/>
  <c r="D237" i="31"/>
  <c r="D233" i="31" s="1"/>
  <c r="D262" i="31"/>
  <c r="BL240" i="31"/>
  <c r="BB237" i="31"/>
  <c r="BB233" i="31" s="1"/>
  <c r="BB262" i="31"/>
  <c r="I237" i="31"/>
  <c r="I233" i="31" s="1"/>
  <c r="I262" i="31"/>
  <c r="Q262" i="31"/>
  <c r="Q237" i="31"/>
  <c r="Q233" i="31" s="1"/>
  <c r="L237" i="31"/>
  <c r="L233" i="31" s="1"/>
  <c r="L262" i="31"/>
  <c r="AC262" i="31"/>
  <c r="AC237" i="31"/>
  <c r="AC233" i="31" s="1"/>
  <c r="V262" i="31"/>
  <c r="AV240" i="31"/>
  <c r="AU262" i="31"/>
  <c r="AJ237" i="31"/>
  <c r="AJ233" i="31" s="1"/>
  <c r="AJ262" i="31"/>
  <c r="AE237" i="31"/>
  <c r="AE233" i="31" s="1"/>
  <c r="AE262" i="31"/>
  <c r="AW240" i="31"/>
  <c r="P237" i="31"/>
  <c r="P233" i="31" s="1"/>
  <c r="P262" i="31"/>
  <c r="B237" i="31"/>
  <c r="B233" i="31" s="1"/>
  <c r="AO240" i="31"/>
  <c r="H237" i="31"/>
  <c r="H233" i="31" s="1"/>
  <c r="H262" i="31"/>
  <c r="W262" i="31"/>
  <c r="AZ237" i="31"/>
  <c r="AZ233" i="31" s="1"/>
  <c r="AD237" i="31"/>
  <c r="AD233" i="31" s="1"/>
  <c r="O237" i="31"/>
  <c r="O233" i="31" s="1"/>
  <c r="O262" i="31"/>
  <c r="J237" i="31"/>
  <c r="J233" i="31" s="1"/>
  <c r="AF237" i="31"/>
  <c r="AF233" i="31" s="1"/>
  <c r="AF262" i="31"/>
  <c r="BI237" i="31"/>
  <c r="BI233" i="31" s="1"/>
  <c r="BJ237" i="31"/>
  <c r="BJ233" i="31" s="1"/>
  <c r="BJ262" i="31"/>
  <c r="M237" i="31"/>
  <c r="M233" i="31" s="1"/>
  <c r="M262" i="31"/>
  <c r="AM237" i="31"/>
  <c r="AM233" i="31" s="1"/>
  <c r="BF237" i="31"/>
  <c r="BF233" i="31" s="1"/>
  <c r="BF262" i="31"/>
  <c r="AR237" i="31"/>
  <c r="AR233" i="31" s="1"/>
  <c r="K237" i="31"/>
  <c r="K233" i="31" s="1"/>
  <c r="AL237" i="31"/>
  <c r="AL233" i="31" s="1"/>
  <c r="F237" i="31"/>
  <c r="F233" i="31" s="1"/>
  <c r="AB237" i="31"/>
  <c r="AB233" i="31" s="1"/>
  <c r="AB262" i="31"/>
  <c r="AP237" i="31"/>
  <c r="AP233" i="31" s="1"/>
  <c r="AP262" i="31"/>
  <c r="AG237" i="31"/>
  <c r="AG233" i="31" s="1"/>
  <c r="AG262" i="31"/>
  <c r="BD262" i="31"/>
  <c r="AI237" i="31"/>
  <c r="AI233" i="31" s="1"/>
  <c r="AI262" i="31"/>
  <c r="AW237" i="31"/>
  <c r="AW233" i="31" s="1"/>
  <c r="AW262" i="31"/>
  <c r="AK262" i="31"/>
  <c r="AK237" i="31"/>
  <c r="AK233" i="31" s="1"/>
  <c r="AM262" i="31"/>
  <c r="AY237" i="31"/>
  <c r="AY233" i="31" s="1"/>
  <c r="BF240" i="31"/>
  <c r="X237" i="31"/>
  <c r="X233" i="31" s="1"/>
  <c r="X262" i="31"/>
  <c r="E262" i="31"/>
  <c r="E237" i="31"/>
  <c r="E233" i="31" s="1"/>
  <c r="BI262" i="31"/>
  <c r="BL237" i="31"/>
  <c r="BL233" i="31" s="1"/>
  <c r="Z262" i="31"/>
  <c r="AR262" i="31"/>
  <c r="BH240" i="31"/>
  <c r="BG262" i="31"/>
  <c r="BG237" i="31"/>
  <c r="BG233" i="31" s="1"/>
  <c r="G26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<sst xmlns="http://schemas.openxmlformats.org/spreadsheetml/2006/main" count="1086" uniqueCount="157">
  <si>
    <t>Year</t>
  </si>
  <si>
    <t>Cset_CN</t>
  </si>
  <si>
    <t>Attribute</t>
  </si>
  <si>
    <t>LimType</t>
  </si>
  <si>
    <t>~TFM_INS</t>
  </si>
  <si>
    <t>TimeSlice</t>
  </si>
  <si>
    <t>Cset_Set</t>
  </si>
  <si>
    <t>Trans - Insert</t>
  </si>
  <si>
    <t>DKW</t>
  </si>
  <si>
    <t>DKE</t>
  </si>
  <si>
    <t>RHDDB</t>
  </si>
  <si>
    <t>RHCDB</t>
  </si>
  <si>
    <t>RHIDB</t>
  </si>
  <si>
    <t>RHDMB</t>
  </si>
  <si>
    <t>RHCMB</t>
  </si>
  <si>
    <t>RHIMB</t>
  </si>
  <si>
    <t>COM_PROJ</t>
  </si>
  <si>
    <t>DEM</t>
  </si>
  <si>
    <t>RH*</t>
  </si>
  <si>
    <t>~TFM_FILL</t>
  </si>
  <si>
    <t>Operation_Sum_Avg_Count</t>
  </si>
  <si>
    <t>Scenario Name</t>
  </si>
  <si>
    <t>A</t>
  </si>
  <si>
    <t>Demand</t>
  </si>
  <si>
    <t>BASE</t>
  </si>
  <si>
    <t/>
  </si>
  <si>
    <t>Date</t>
  </si>
  <si>
    <t>Name</t>
  </si>
  <si>
    <t>Sheet Name</t>
  </si>
  <si>
    <t xml:space="preserve">Cell no </t>
  </si>
  <si>
    <t>Explanation</t>
  </si>
  <si>
    <t>BY_Demands</t>
  </si>
  <si>
    <t>Cooking</t>
  </si>
  <si>
    <t>Lighting</t>
  </si>
  <si>
    <t>\I: Unit</t>
  </si>
  <si>
    <t>\I: Explanation</t>
  </si>
  <si>
    <t>Mm2</t>
  </si>
  <si>
    <t>Housing demand</t>
  </si>
  <si>
    <t>All</t>
  </si>
  <si>
    <t>Description</t>
  </si>
  <si>
    <t>Purpose:</t>
  </si>
  <si>
    <t>Description:</t>
  </si>
  <si>
    <t>Relevant sectors</t>
  </si>
  <si>
    <t>Description of different sheets</t>
  </si>
  <si>
    <t>Mm2_PROJ</t>
  </si>
  <si>
    <t>RES</t>
  </si>
  <si>
    <t>Giada</t>
  </si>
  <si>
    <t>File creation for alignment of residential demands to NETP projections</t>
  </si>
  <si>
    <t>This sheet handles the heat demand of the residental sector</t>
  </si>
  <si>
    <t>By using NETP projections floor area development of residential buildings, we feed TIMES the future demand for spatial heating</t>
  </si>
  <si>
    <t>Fill table for TIMES to fill in</t>
  </si>
  <si>
    <t>Demand for m2 to be heated in residential buildings</t>
  </si>
  <si>
    <t>Historical data</t>
  </si>
  <si>
    <t>6DS</t>
  </si>
  <si>
    <t>4DS</t>
  </si>
  <si>
    <t>2DS</t>
  </si>
  <si>
    <t>Population (000s)</t>
  </si>
  <si>
    <t>GDP PPP (Billion 2012 USD)</t>
  </si>
  <si>
    <t>Households (000s)</t>
  </si>
  <si>
    <r>
      <t>Floor Area (millions 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</si>
  <si>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t>Residential</t>
  </si>
  <si>
    <t>Services</t>
  </si>
  <si>
    <t>FINAL ENERGY (PJ)</t>
  </si>
  <si>
    <t>Buildings Final Energy</t>
  </si>
  <si>
    <t>By Energy Source</t>
  </si>
  <si>
    <t>Coal</t>
  </si>
  <si>
    <t>Oil</t>
  </si>
  <si>
    <t>LPG</t>
  </si>
  <si>
    <t>Kerosene</t>
  </si>
  <si>
    <t>LFO and Diesel</t>
  </si>
  <si>
    <t>Natural Gas</t>
  </si>
  <si>
    <t>Gas heat pump</t>
  </si>
  <si>
    <t>Micro-CHP</t>
  </si>
  <si>
    <t>Electricity</t>
  </si>
  <si>
    <t>Electric heat pump</t>
  </si>
  <si>
    <t>District heat</t>
  </si>
  <si>
    <t>District cooling</t>
  </si>
  <si>
    <t>Biomass</t>
  </si>
  <si>
    <t>Modern solid biomass</t>
  </si>
  <si>
    <t>Conventional solid biomass</t>
  </si>
  <si>
    <t>Solar</t>
  </si>
  <si>
    <t>Hydrogen</t>
  </si>
  <si>
    <t>By End Use</t>
  </si>
  <si>
    <t>Space heating</t>
  </si>
  <si>
    <t>Space cooling</t>
  </si>
  <si>
    <t>Water heating</t>
  </si>
  <si>
    <t>Appliances</t>
  </si>
  <si>
    <t>Other (Services)</t>
  </si>
  <si>
    <t>Residential Final Energy</t>
  </si>
  <si>
    <t>Detailed Residential Energy</t>
  </si>
  <si>
    <t>Space Heating</t>
  </si>
  <si>
    <t>Space Cooling</t>
  </si>
  <si>
    <t>Water Heating</t>
  </si>
  <si>
    <t>Gas Instantaneous</t>
  </si>
  <si>
    <t xml:space="preserve">Biomass </t>
  </si>
  <si>
    <t>Services Final Energy</t>
  </si>
  <si>
    <t>Other</t>
  </si>
  <si>
    <t>Detailed Services Energy</t>
  </si>
  <si>
    <r>
      <t>Emissions (MtCO</t>
    </r>
    <r>
      <rPr>
        <b/>
        <vertAlign val="subscript"/>
        <sz val="11.9"/>
        <color theme="0"/>
        <rFont val="Calibri"/>
        <family val="2"/>
      </rPr>
      <t>2</t>
    </r>
    <r>
      <rPr>
        <b/>
        <sz val="14"/>
        <color theme="0"/>
        <rFont val="Calibri"/>
        <family val="2"/>
        <scheme val="minor"/>
      </rPr>
      <t>)</t>
    </r>
  </si>
  <si>
    <t>Buildings Emissions</t>
  </si>
  <si>
    <t>Direct</t>
  </si>
  <si>
    <t>Indirect</t>
  </si>
  <si>
    <t>Residential Emissions</t>
  </si>
  <si>
    <t>Services Emissions</t>
  </si>
  <si>
    <t>Buildings_NETP</t>
  </si>
  <si>
    <t>NETP (2016)</t>
  </si>
  <si>
    <t>Growth</t>
  </si>
  <si>
    <t>Diff</t>
  </si>
  <si>
    <t>DK TIMES</t>
  </si>
  <si>
    <t>NETP</t>
  </si>
  <si>
    <t>Total difference (million m2)</t>
  </si>
  <si>
    <t>Data on energy use and floor area development for buildings from NETP</t>
  </si>
  <si>
    <t>RADBC</t>
  </si>
  <si>
    <t>Residential Appliance Computers Demand Detached Building</t>
  </si>
  <si>
    <t>RADBK</t>
  </si>
  <si>
    <t>Residential Appliance Cooking Demand Detached Building</t>
  </si>
  <si>
    <t>RADBE</t>
  </si>
  <si>
    <t>Residential Appliance Entertainment Demand Detached Building</t>
  </si>
  <si>
    <t>RADBL</t>
  </si>
  <si>
    <t>Residential Appliance Lighting Demand Detached Building</t>
  </si>
  <si>
    <t>RADBO</t>
  </si>
  <si>
    <t>Residential Appliance Others Demand Detached Building</t>
  </si>
  <si>
    <t>RADBR</t>
  </si>
  <si>
    <t>Residential Appliance Refrigeration Demand Detached Building</t>
  </si>
  <si>
    <t>RADBM</t>
  </si>
  <si>
    <t>Residential Appliance Machines(Washing) Demand Detached Building</t>
  </si>
  <si>
    <t>RAMBC</t>
  </si>
  <si>
    <t>Residential Appliance Computers Demand Multi Storage Buildings</t>
  </si>
  <si>
    <t>RAMBK</t>
  </si>
  <si>
    <t>Residential Appliance Cooking Demand Multi Storage Buildings</t>
  </si>
  <si>
    <t>RAMBE</t>
  </si>
  <si>
    <t>Residential Appliance Entertainment Demand Multi Storage Buildings</t>
  </si>
  <si>
    <t>RAMBL</t>
  </si>
  <si>
    <t>Residential Appliance Lighting Demand Multi Storage Buildings</t>
  </si>
  <si>
    <t>RAMBO</t>
  </si>
  <si>
    <t>Residential Appliance Others Demand Multi Storage Buildings</t>
  </si>
  <si>
    <t>RAMBR</t>
  </si>
  <si>
    <t>Residential Appliance Refrigeration Demand Multi Storage Buildings</t>
  </si>
  <si>
    <t>RAMBM</t>
  </si>
  <si>
    <t>Residential Appliance Machines(Washing) Demand Multi Storage Buildings</t>
  </si>
  <si>
    <t>*Unit</t>
  </si>
  <si>
    <t>ACT [kST]</t>
  </si>
  <si>
    <t>RAD*,RAM*</t>
  </si>
  <si>
    <t>Computers</t>
  </si>
  <si>
    <t>Data from BY</t>
  </si>
  <si>
    <t xml:space="preserve">This sheet should be copied to "Scen_DEM_FR_APP-TRA-HOU.xlsx" </t>
  </si>
  <si>
    <t xml:space="preserve">Or is copied from DOCUMENTATION  "udv ELM-projection_all_years_Troels20140218rin3 .xlsx"  --- depending on which file you are looking in </t>
  </si>
  <si>
    <t>Ownershiplevel index 2012( /number of appliances index) [kST2012/kSTn]</t>
  </si>
  <si>
    <t>Entertainment</t>
  </si>
  <si>
    <t xml:space="preserve">Miscellaneous  </t>
  </si>
  <si>
    <t>Refrigeration</t>
  </si>
  <si>
    <t>Washing</t>
  </si>
  <si>
    <t>Ownershiplevel index 2012</t>
  </si>
  <si>
    <t>[kST/1000]</t>
  </si>
  <si>
    <t xml:space="preserve">Number of households development in </t>
  </si>
  <si>
    <t>Single-family building</t>
  </si>
  <si>
    <t>Multi-family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</si>
</sst>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_ * #,##0_ ;_ * \-#,##0_ ;_ * &quot;-&quot;_ ;_ @_ "/>
    <numFmt numFmtId="166" formatCode="_ * #,##0.00_ ;_ * \-#,##0.00_ ;_ * &quot;-&quot;??_ ;_ @_ 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\Te\x\t"/>
    <numFmt numFmtId="171" formatCode="_([$€]* #,##0.00_);_([$€]* \(#,##0.00\);_([$€]* &quot;-&quot;??_);_(@_)"/>
    <numFmt numFmtId="172" formatCode="_(* #,##0_);_(* \(#,##0\);_(* &quot;-&quot;??_);_(@_)"/>
    <numFmt numFmtId="173" formatCode="_-* #,##0_-;\-* #,##0_-;_-* &quot;-&quot;??_-;_-@_-"/>
    <numFmt numFmtId="174" formatCode="0.0"/>
  </numFmts>
  <fonts count="6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sz val="9"/>
      <color indexed="8"/>
      <name val="Times New Roman"/>
      <family val="1"/>
    </font>
    <font>
      <sz val="10"/>
      <name val="Helv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indexed="23"/>
      <name val="Calibri"/>
      <family val="2"/>
      <scheme val="minor"/>
    </font>
    <font>
      <i/>
      <sz val="11"/>
      <color indexed="23" tint="0.499984740745262"/>
      <name val="Calibri"/>
      <family val="2"/>
      <scheme val="minor"/>
    </font>
    <font>
      <b/>
      <vertAlign val="subscript"/>
      <sz val="11.9"/>
      <color theme="0"/>
      <name val="Calibri"/>
      <family val="2"/>
    </font>
    <font>
      <b/>
      <i/>
      <sz val="11"/>
      <color theme="1"/>
      <name val="Calibri"/>
      <family val="2"/>
      <scheme val="minor"/>
    </font>
    <font>
      <sz val="8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2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4" fontId="26" fillId="20" borderId="1">
      <alignment horizontal="right" vertical="center"/>
    </xf>
    <xf numFmtId="4" fontId="26" fillId="20" borderId="1">
      <alignment horizontal="right" vertical="center"/>
    </xf>
    <xf numFmtId="0" fontId="32" fillId="30" borderId="0" applyNumberFormat="0" applyBorder="0" applyAlignment="0" applyProtection="0"/>
    <xf numFmtId="0" fontId="9" fillId="21" borderId="2" applyNumberFormat="0" applyAlignment="0" applyProtection="0"/>
    <xf numFmtId="0" fontId="17" fillId="0" borderId="3" applyNumberFormat="0" applyFill="0" applyAlignment="0" applyProtection="0"/>
    <xf numFmtId="0" fontId="10" fillId="22" borderId="4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6" fontId="22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7" fillId="0" borderId="0"/>
    <xf numFmtId="0" fontId="28" fillId="0" borderId="5">
      <alignment horizontal="left" vertical="center" wrapText="1" indent="2"/>
    </xf>
    <xf numFmtId="16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27" fillId="0" borderId="0"/>
    <xf numFmtId="0" fontId="16" fillId="7" borderId="2" applyNumberFormat="0" applyAlignment="0" applyProtection="0"/>
    <xf numFmtId="4" fontId="28" fillId="0" borderId="0" applyBorder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18" fillId="23" borderId="0" applyNumberFormat="0" applyBorder="0" applyAlignment="0" applyProtection="0"/>
    <xf numFmtId="0" fontId="4" fillId="0" borderId="0"/>
    <xf numFmtId="0" fontId="22" fillId="0" borderId="0"/>
    <xf numFmtId="0" fontId="27" fillId="0" borderId="0"/>
    <xf numFmtId="0" fontId="4" fillId="0" borderId="0"/>
    <xf numFmtId="0" fontId="31" fillId="0" borderId="0"/>
    <xf numFmtId="0" fontId="31" fillId="0" borderId="0"/>
    <xf numFmtId="0" fontId="33" fillId="0" borderId="0"/>
    <xf numFmtId="0" fontId="34" fillId="0" borderId="0"/>
    <xf numFmtId="0" fontId="31" fillId="0" borderId="0"/>
    <xf numFmtId="0" fontId="34" fillId="0" borderId="0"/>
    <xf numFmtId="0" fontId="25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30" fillId="0" borderId="0"/>
    <xf numFmtId="0" fontId="22" fillId="25" borderId="9" applyNumberFormat="0" applyFont="0" applyAlignment="0" applyProtection="0"/>
    <xf numFmtId="0" fontId="4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9" fillId="21" borderId="10" applyNumberFormat="0" applyAlignment="0" applyProtection="0"/>
    <xf numFmtId="0" fontId="27" fillId="0" borderId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4" fontId="28" fillId="0" borderId="0"/>
    <xf numFmtId="0" fontId="31" fillId="0" borderId="0"/>
  </cellStyleXfs>
  <cellXfs count="21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22" fillId="0" borderId="0" xfId="733" applyFill="1" applyBorder="1" applyAlignment="1">
      <alignment horizontal="left" wrapText="1"/>
    </xf>
    <xf numFmtId="0" fontId="22" fillId="0" borderId="0" xfId="733"/>
    <xf numFmtId="0" fontId="24" fillId="28" borderId="0" xfId="733" applyFont="1" applyFill="1"/>
    <xf numFmtId="0" fontId="3" fillId="29" borderId="0" xfId="733" applyFont="1" applyFill="1"/>
    <xf numFmtId="0" fontId="3" fillId="28" borderId="0" xfId="733" applyFont="1" applyFill="1"/>
    <xf numFmtId="0" fontId="0" fillId="0" borderId="0" xfId="0" applyFill="1" applyBorder="1"/>
    <xf numFmtId="0" fontId="22" fillId="0" borderId="12" xfId="733" applyFill="1" applyBorder="1" applyAlignment="1">
      <alignment horizontal="left" wrapText="1"/>
    </xf>
    <xf numFmtId="0" fontId="0" fillId="0" borderId="12" xfId="0" applyBorder="1"/>
    <xf numFmtId="1" fontId="0" fillId="0" borderId="0" xfId="0" applyNumberFormat="1"/>
    <xf numFmtId="2" fontId="35" fillId="31" borderId="0" xfId="0" applyNumberFormat="1" applyFont="1" applyFill="1"/>
    <xf numFmtId="0" fontId="0" fillId="0" borderId="0" xfId="0" quotePrefix="1"/>
    <xf numFmtId="0" fontId="22" fillId="0" borderId="0" xfId="733" quotePrefix="1" applyFill="1" applyBorder="1" applyAlignment="1">
      <alignment horizontal="left" wrapText="1"/>
    </xf>
    <xf numFmtId="0" fontId="0" fillId="0" borderId="0" xfId="0" applyBorder="1"/>
    <xf numFmtId="0" fontId="3" fillId="0" borderId="0" xfId="742" applyFont="1"/>
    <xf numFmtId="170" fontId="3" fillId="0" borderId="0" xfId="742" applyNumberFormat="1" applyFont="1" applyFill="1" applyBorder="1"/>
    <xf numFmtId="0" fontId="25" fillId="0" borderId="0" xfId="742"/>
    <xf numFmtId="14" fontId="25" fillId="0" borderId="0" xfId="742" applyNumberFormat="1" applyFont="1" applyAlignment="1">
      <alignment horizontal="left"/>
    </xf>
    <xf numFmtId="170" fontId="25" fillId="0" borderId="0" xfId="742" applyNumberFormat="1" applyFont="1" applyFill="1" applyBorder="1" applyAlignment="1">
      <alignment horizontal="left"/>
    </xf>
    <xf numFmtId="0" fontId="25" fillId="0" borderId="0" xfId="742" applyFont="1" applyAlignment="1">
      <alignment horizontal="left"/>
    </xf>
    <xf numFmtId="170" fontId="25" fillId="0" borderId="0" xfId="742" applyNumberFormat="1" applyFill="1" applyBorder="1" applyAlignment="1">
      <alignment horizontal="left"/>
    </xf>
    <xf numFmtId="0" fontId="4" fillId="0" borderId="0" xfId="742" applyFont="1" applyFill="1" applyBorder="1" applyAlignment="1">
      <alignment horizontal="left"/>
    </xf>
    <xf numFmtId="14" fontId="25" fillId="0" borderId="0" xfId="742" applyNumberFormat="1" applyFill="1" applyAlignment="1">
      <alignment horizontal="left"/>
    </xf>
    <xf numFmtId="0" fontId="4" fillId="0" borderId="0" xfId="742" applyFont="1"/>
    <xf numFmtId="0" fontId="22" fillId="0" borderId="0" xfId="733" applyFill="1"/>
    <xf numFmtId="0" fontId="3" fillId="0" borderId="0" xfId="733" applyFont="1" applyFill="1"/>
    <xf numFmtId="0" fontId="0" fillId="0" borderId="0" xfId="0" applyFill="1"/>
    <xf numFmtId="2" fontId="0" fillId="0" borderId="0" xfId="0" applyNumberFormat="1"/>
    <xf numFmtId="0" fontId="4" fillId="0" borderId="0" xfId="742" applyFont="1" applyAlignment="1">
      <alignment horizontal="left"/>
    </xf>
    <xf numFmtId="170" fontId="4" fillId="0" borderId="0" xfId="742" applyNumberFormat="1" applyFont="1" applyFill="1" applyBorder="1" applyAlignment="1">
      <alignment horizontal="left"/>
    </xf>
    <xf numFmtId="14" fontId="4" fillId="0" borderId="0" xfId="742" applyNumberFormat="1" applyFont="1" applyAlignment="1">
      <alignment horizontal="left"/>
    </xf>
    <xf numFmtId="0" fontId="4" fillId="0" borderId="0" xfId="735" applyFill="1" applyBorder="1" applyAlignment="1">
      <alignment horizontal="left" wrapText="1"/>
    </xf>
    <xf numFmtId="0" fontId="35" fillId="0" borderId="0" xfId="0" applyFont="1"/>
    <xf numFmtId="0" fontId="3" fillId="26" borderId="13" xfId="0" applyFont="1" applyFill="1" applyBorder="1"/>
    <xf numFmtId="0" fontId="3" fillId="27" borderId="13" xfId="0" applyFont="1" applyFill="1" applyBorder="1"/>
    <xf numFmtId="0" fontId="4" fillId="26" borderId="13" xfId="0" applyFont="1" applyFill="1" applyBorder="1"/>
    <xf numFmtId="0" fontId="4" fillId="26" borderId="0" xfId="0" applyFont="1" applyFill="1" applyBorder="1"/>
    <xf numFmtId="0" fontId="0" fillId="32" borderId="0" xfId="0" applyFill="1"/>
    <xf numFmtId="0" fontId="0" fillId="33" borderId="0" xfId="0" applyFill="1"/>
    <xf numFmtId="170" fontId="4" fillId="0" borderId="0" xfId="742" applyNumberFormat="1" applyFont="1" applyFill="1" applyBorder="1"/>
    <xf numFmtId="0" fontId="35" fillId="0" borderId="0" xfId="0" applyFont="1" applyFill="1" applyBorder="1"/>
    <xf numFmtId="0" fontId="37" fillId="0" borderId="0" xfId="1522" applyFont="1"/>
    <xf numFmtId="0" fontId="31" fillId="0" borderId="0" xfId="1522"/>
    <xf numFmtId="0" fontId="35" fillId="0" borderId="0" xfId="1522" applyFont="1"/>
    <xf numFmtId="0" fontId="0" fillId="0" borderId="0" xfId="1522" applyFont="1"/>
    <xf numFmtId="0" fontId="35" fillId="0" borderId="12" xfId="1522" applyFont="1" applyBorder="1"/>
    <xf numFmtId="0" fontId="38" fillId="34" borderId="0" xfId="1522" applyFont="1" applyFill="1"/>
    <xf numFmtId="0" fontId="0" fillId="0" borderId="0" xfId="1522" applyFont="1" applyFill="1"/>
    <xf numFmtId="0" fontId="36" fillId="35" borderId="0" xfId="0" applyFont="1" applyFill="1"/>
    <xf numFmtId="0" fontId="36" fillId="0" borderId="0" xfId="1522" applyFont="1" applyFill="1"/>
    <xf numFmtId="0" fontId="35" fillId="0" borderId="0" xfId="1522" applyFont="1" applyFill="1"/>
    <xf numFmtId="0" fontId="31" fillId="0" borderId="0" xfId="1522" applyFill="1"/>
    <xf numFmtId="0" fontId="35" fillId="0" borderId="0" xfId="1522" applyFont="1" applyBorder="1"/>
    <xf numFmtId="0" fontId="35" fillId="36" borderId="0" xfId="1522" applyFont="1" applyFill="1"/>
    <xf numFmtId="0" fontId="39" fillId="0" borderId="0" xfId="0" applyFont="1"/>
    <xf numFmtId="0" fontId="35" fillId="0" borderId="0" xfId="0" applyFont="1" applyFill="1" applyAlignment="1">
      <alignment horizontal="center"/>
    </xf>
    <xf numFmtId="1" fontId="35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40" fillId="37" borderId="0" xfId="0" applyNumberFormat="1" applyFont="1" applyFill="1"/>
    <xf numFmtId="0" fontId="35" fillId="37" borderId="0" xfId="0" applyNumberFormat="1" applyFont="1" applyFill="1"/>
    <xf numFmtId="0" fontId="35" fillId="38" borderId="0" xfId="0" applyNumberFormat="1" applyFont="1" applyFill="1"/>
    <xf numFmtId="0" fontId="40" fillId="0" borderId="0" xfId="0" applyNumberFormat="1" applyFont="1" applyFill="1"/>
    <xf numFmtId="0" fontId="40" fillId="39" borderId="0" xfId="0" applyNumberFormat="1" applyFont="1" applyFill="1"/>
    <xf numFmtId="0" fontId="35" fillId="0" borderId="0" xfId="0" applyNumberFormat="1" applyFont="1" applyFill="1" applyBorder="1" applyAlignment="1">
      <alignment vertical="center"/>
    </xf>
    <xf numFmtId="0" fontId="35" fillId="40" borderId="0" xfId="0" applyNumberFormat="1" applyFont="1" applyFill="1" applyBorder="1" applyAlignment="1">
      <alignment vertical="center"/>
    </xf>
    <xf numFmtId="0" fontId="41" fillId="0" borderId="0" xfId="0" applyFont="1" applyFill="1" applyBorder="1" applyAlignment="1">
      <alignment horizontal="left" indent="1"/>
    </xf>
    <xf numFmtId="1" fontId="0" fillId="0" borderId="0" xfId="0" applyNumberFormat="1" applyFont="1" applyFill="1" applyBorder="1"/>
    <xf numFmtId="172" fontId="0" fillId="0" borderId="0" xfId="0" applyNumberFormat="1" applyFont="1" applyFill="1" applyBorder="1"/>
    <xf numFmtId="172" fontId="41" fillId="0" borderId="0" xfId="0" applyNumberFormat="1" applyFont="1" applyFill="1" applyBorder="1"/>
    <xf numFmtId="0" fontId="0" fillId="0" borderId="0" xfId="0" applyFont="1" applyFill="1" applyBorder="1"/>
    <xf numFmtId="0" fontId="42" fillId="0" borderId="0" xfId="0" applyFont="1" applyFill="1" applyBorder="1" applyAlignment="1">
      <alignment horizontal="left" indent="1"/>
    </xf>
    <xf numFmtId="0" fontId="43" fillId="0" borderId="0" xfId="0" applyNumberFormat="1" applyFont="1" applyFill="1" applyBorder="1"/>
    <xf numFmtId="172" fontId="43" fillId="0" borderId="0" xfId="0" applyNumberFormat="1" applyFont="1" applyFill="1" applyBorder="1"/>
    <xf numFmtId="172" fontId="42" fillId="0" borderId="0" xfId="0" applyNumberFormat="1" applyFont="1" applyFill="1" applyBorder="1"/>
    <xf numFmtId="0" fontId="43" fillId="0" borderId="0" xfId="0" applyFont="1" applyFill="1" applyBorder="1"/>
    <xf numFmtId="1" fontId="0" fillId="0" borderId="0" xfId="0" applyNumberFormat="1" applyFont="1" applyAlignment="1">
      <alignment horizontal="left" indent="1"/>
    </xf>
    <xf numFmtId="1" fontId="0" fillId="0" borderId="0" xfId="0" applyNumberFormat="1" applyFont="1" applyFill="1"/>
    <xf numFmtId="172" fontId="0" fillId="0" borderId="0" xfId="0" applyNumberFormat="1" applyFont="1" applyFill="1"/>
    <xf numFmtId="0" fontId="0" fillId="0" borderId="0" xfId="0" applyFont="1" applyFill="1"/>
    <xf numFmtId="1" fontId="43" fillId="0" borderId="0" xfId="0" applyNumberFormat="1" applyFont="1" applyAlignment="1">
      <alignment horizontal="left" indent="3"/>
    </xf>
    <xf numFmtId="1" fontId="43" fillId="0" borderId="0" xfId="0" applyNumberFormat="1" applyFont="1" applyFill="1" applyBorder="1"/>
    <xf numFmtId="1" fontId="43" fillId="0" borderId="0" xfId="0" applyNumberFormat="1" applyFont="1"/>
    <xf numFmtId="0" fontId="43" fillId="0" borderId="0" xfId="0" applyNumberFormat="1" applyFont="1"/>
    <xf numFmtId="172" fontId="43" fillId="0" borderId="0" xfId="0" applyNumberFormat="1" applyFont="1"/>
    <xf numFmtId="1" fontId="46" fillId="41" borderId="0" xfId="0" applyNumberFormat="1" applyFont="1" applyFill="1" applyAlignment="1">
      <alignment horizontal="left"/>
    </xf>
    <xf numFmtId="1" fontId="47" fillId="41" borderId="0" xfId="0" applyNumberFormat="1" applyFont="1" applyFill="1"/>
    <xf numFmtId="0" fontId="47" fillId="41" borderId="0" xfId="0" applyNumberFormat="1" applyFont="1" applyFill="1"/>
    <xf numFmtId="172" fontId="47" fillId="41" borderId="0" xfId="0" applyNumberFormat="1" applyFont="1" applyFill="1"/>
    <xf numFmtId="172" fontId="0" fillId="0" borderId="0" xfId="0" applyNumberFormat="1" applyFont="1"/>
    <xf numFmtId="172" fontId="48" fillId="35" borderId="14" xfId="0" applyNumberFormat="1" applyFont="1" applyFill="1" applyBorder="1"/>
    <xf numFmtId="172" fontId="49" fillId="35" borderId="0" xfId="0" applyNumberFormat="1" applyFont="1" applyFill="1" applyBorder="1"/>
    <xf numFmtId="0" fontId="50" fillId="35" borderId="0" xfId="0" applyFont="1" applyFill="1" applyBorder="1"/>
    <xf numFmtId="172" fontId="50" fillId="35" borderId="0" xfId="0" applyNumberFormat="1" applyFont="1" applyFill="1" applyBorder="1"/>
    <xf numFmtId="0" fontId="50" fillId="35" borderId="0" xfId="0" applyFont="1" applyFill="1"/>
    <xf numFmtId="0" fontId="40" fillId="0" borderId="0" xfId="0" applyFont="1" applyBorder="1" applyAlignment="1">
      <alignment horizontal="left" indent="2"/>
    </xf>
    <xf numFmtId="0" fontId="0" fillId="0" borderId="0" xfId="0" applyFont="1" applyAlignment="1">
      <alignment horizontal="left" indent="2"/>
    </xf>
    <xf numFmtId="0" fontId="43" fillId="0" borderId="0" xfId="0" applyFont="1" applyAlignment="1">
      <alignment horizontal="left" indent="3"/>
    </xf>
    <xf numFmtId="0" fontId="43" fillId="0" borderId="0" xfId="0" applyFont="1" applyAlignment="1">
      <alignment horizontal="left" indent="4"/>
    </xf>
    <xf numFmtId="172" fontId="0" fillId="0" borderId="0" xfId="0" applyNumberFormat="1" applyFont="1" applyBorder="1" applyAlignment="1">
      <alignment horizontal="left" indent="1"/>
    </xf>
    <xf numFmtId="172" fontId="0" fillId="0" borderId="0" xfId="0" applyNumberFormat="1" applyFont="1" applyAlignment="1">
      <alignment horizontal="left" indent="1"/>
    </xf>
    <xf numFmtId="0" fontId="0" fillId="0" borderId="0" xfId="0" applyFont="1" applyBorder="1" applyAlignment="1">
      <alignment horizontal="left" indent="3"/>
    </xf>
    <xf numFmtId="0" fontId="0" fillId="0" borderId="0" xfId="0" applyFont="1" applyFill="1" applyBorder="1" applyAlignment="1">
      <alignment horizontal="left" indent="3"/>
    </xf>
    <xf numFmtId="0" fontId="48" fillId="42" borderId="0" xfId="0" applyFont="1" applyFill="1" applyBorder="1"/>
    <xf numFmtId="172" fontId="49" fillId="42" borderId="0" xfId="0" applyNumberFormat="1" applyFont="1" applyFill="1" applyBorder="1"/>
    <xf numFmtId="0" fontId="50" fillId="42" borderId="0" xfId="0" applyFont="1" applyFill="1" applyBorder="1"/>
    <xf numFmtId="172" fontId="50" fillId="42" borderId="0" xfId="0" applyNumberFormat="1" applyFont="1" applyFill="1" applyBorder="1"/>
    <xf numFmtId="0" fontId="0" fillId="0" borderId="0" xfId="0" applyFont="1" applyBorder="1"/>
    <xf numFmtId="172" fontId="0" fillId="0" borderId="0" xfId="0" applyNumberFormat="1" applyFont="1" applyBorder="1"/>
    <xf numFmtId="0" fontId="40" fillId="0" borderId="0" xfId="0" applyFont="1" applyBorder="1"/>
    <xf numFmtId="172" fontId="43" fillId="0" borderId="0" xfId="0" applyNumberFormat="1" applyFont="1" applyBorder="1"/>
    <xf numFmtId="0" fontId="43" fillId="0" borderId="0" xfId="0" applyFont="1" applyBorder="1"/>
    <xf numFmtId="0" fontId="0" fillId="0" borderId="0" xfId="0" applyFont="1" applyBorder="1" applyAlignment="1">
      <alignment horizontal="left" indent="1"/>
    </xf>
    <xf numFmtId="0" fontId="51" fillId="0" borderId="0" xfId="0" applyFont="1" applyBorder="1" applyAlignment="1">
      <alignment horizontal="left"/>
    </xf>
    <xf numFmtId="172" fontId="51" fillId="0" borderId="0" xfId="0" applyNumberFormat="1" applyFont="1" applyBorder="1"/>
    <xf numFmtId="0" fontId="51" fillId="0" borderId="0" xfId="0" applyFont="1" applyBorder="1"/>
    <xf numFmtId="172" fontId="52" fillId="0" borderId="0" xfId="0" applyNumberFormat="1" applyFont="1" applyBorder="1"/>
    <xf numFmtId="0" fontId="35" fillId="43" borderId="0" xfId="0" applyFont="1" applyFill="1" applyBorder="1"/>
    <xf numFmtId="172" fontId="0" fillId="43" borderId="0" xfId="0" applyNumberFormat="1" applyFont="1" applyFill="1" applyBorder="1"/>
    <xf numFmtId="0" fontId="0" fillId="43" borderId="0" xfId="0" applyFont="1" applyFill="1" applyBorder="1"/>
    <xf numFmtId="0" fontId="35" fillId="0" borderId="0" xfId="0" applyFont="1" applyBorder="1"/>
    <xf numFmtId="0" fontId="53" fillId="0" borderId="0" xfId="0" applyFont="1" applyFill="1" applyBorder="1" applyAlignment="1">
      <alignment horizontal="left" indent="1"/>
    </xf>
    <xf numFmtId="172" fontId="53" fillId="0" borderId="0" xfId="0" applyNumberFormat="1" applyFont="1" applyFill="1" applyBorder="1"/>
    <xf numFmtId="0" fontId="53" fillId="0" borderId="0" xfId="0" applyFont="1" applyFill="1" applyBorder="1"/>
    <xf numFmtId="172" fontId="54" fillId="0" borderId="0" xfId="0" applyNumberFormat="1" applyFont="1" applyFill="1" applyBorder="1"/>
    <xf numFmtId="172" fontId="35" fillId="0" borderId="0" xfId="0" applyNumberFormat="1" applyFont="1" applyFill="1" applyBorder="1"/>
    <xf numFmtId="0" fontId="54" fillId="0" borderId="0" xfId="0" applyFont="1" applyAlignment="1">
      <alignment horizontal="left" indent="2"/>
    </xf>
    <xf numFmtId="172" fontId="54" fillId="0" borderId="0" xfId="0" applyNumberFormat="1" applyFont="1" applyBorder="1"/>
    <xf numFmtId="0" fontId="54" fillId="0" borderId="0" xfId="0" applyFont="1" applyBorder="1"/>
    <xf numFmtId="0" fontId="55" fillId="0" borderId="0" xfId="0" applyFont="1" applyAlignment="1">
      <alignment horizontal="left" indent="3"/>
    </xf>
    <xf numFmtId="172" fontId="55" fillId="0" borderId="0" xfId="0" applyNumberFormat="1" applyFont="1" applyBorder="1"/>
    <xf numFmtId="0" fontId="55" fillId="0" borderId="0" xfId="0" applyFont="1" applyBorder="1"/>
    <xf numFmtId="0" fontId="55" fillId="0" borderId="0" xfId="0" applyFont="1" applyAlignment="1">
      <alignment horizontal="left" indent="4"/>
    </xf>
    <xf numFmtId="0" fontId="55" fillId="0" borderId="0" xfId="0" applyFont="1" applyBorder="1" applyAlignment="1">
      <alignment horizontal="left"/>
    </xf>
    <xf numFmtId="0" fontId="54" fillId="0" borderId="0" xfId="0" applyFont="1" applyBorder="1" applyAlignment="1">
      <alignment horizontal="left" indent="2"/>
    </xf>
    <xf numFmtId="172" fontId="56" fillId="0" borderId="0" xfId="0" applyNumberFormat="1" applyFont="1" applyBorder="1"/>
    <xf numFmtId="0" fontId="56" fillId="0" borderId="0" xfId="0" applyFont="1" applyBorder="1"/>
    <xf numFmtId="0" fontId="54" fillId="0" borderId="0" xfId="0" applyFont="1" applyFill="1" applyBorder="1"/>
    <xf numFmtId="0" fontId="48" fillId="44" borderId="0" xfId="0" applyFont="1" applyFill="1" applyBorder="1"/>
    <xf numFmtId="172" fontId="49" fillId="44" borderId="0" xfId="0" applyNumberFormat="1" applyFont="1" applyFill="1" applyBorder="1"/>
    <xf numFmtId="0" fontId="50" fillId="44" borderId="0" xfId="0" applyFont="1" applyFill="1" applyBorder="1"/>
    <xf numFmtId="172" fontId="50" fillId="44" borderId="0" xfId="0" applyNumberFormat="1" applyFont="1" applyFill="1" applyBorder="1"/>
    <xf numFmtId="172" fontId="57" fillId="0" borderId="0" xfId="0" applyNumberFormat="1" applyFont="1" applyBorder="1"/>
    <xf numFmtId="1" fontId="46" fillId="45" borderId="0" xfId="0" applyNumberFormat="1" applyFont="1" applyFill="1" applyAlignment="1">
      <alignment horizontal="left"/>
    </xf>
    <xf numFmtId="1" fontId="47" fillId="45" borderId="0" xfId="0" applyNumberFormat="1" applyFont="1" applyFill="1"/>
    <xf numFmtId="0" fontId="47" fillId="45" borderId="0" xfId="0" applyNumberFormat="1" applyFont="1" applyFill="1"/>
    <xf numFmtId="172" fontId="47" fillId="45" borderId="0" xfId="0" applyNumberFormat="1" applyFont="1" applyFill="1"/>
    <xf numFmtId="0" fontId="0" fillId="0" borderId="0" xfId="0" applyFont="1" applyAlignment="1">
      <alignment horizontal="left" indent="3"/>
    </xf>
    <xf numFmtId="0" fontId="43" fillId="0" borderId="0" xfId="0" applyFont="1"/>
    <xf numFmtId="0" fontId="40" fillId="0" borderId="0" xfId="0" applyFont="1" applyBorder="1" applyAlignment="1">
      <alignment horizontal="left" indent="3"/>
    </xf>
    <xf numFmtId="172" fontId="40" fillId="0" borderId="0" xfId="0" applyNumberFormat="1" applyFont="1"/>
    <xf numFmtId="0" fontId="40" fillId="0" borderId="0" xfId="0" applyFont="1"/>
    <xf numFmtId="0" fontId="0" fillId="0" borderId="0" xfId="0" applyFont="1" applyBorder="1" applyAlignment="1">
      <alignment horizontal="left" indent="4"/>
    </xf>
    <xf numFmtId="0" fontId="42" fillId="0" borderId="0" xfId="0" applyFont="1" applyBorder="1" applyAlignment="1">
      <alignment horizontal="left" indent="4"/>
    </xf>
    <xf numFmtId="0" fontId="42" fillId="0" borderId="0" xfId="0" applyFont="1"/>
    <xf numFmtId="0" fontId="40" fillId="0" borderId="0" xfId="0" applyFont="1" applyFill="1" applyBorder="1" applyAlignment="1">
      <alignment horizontal="left" indent="3"/>
    </xf>
    <xf numFmtId="0" fontId="0" fillId="0" borderId="0" xfId="0" applyFont="1" applyAlignment="1">
      <alignment horizontal="left" indent="1"/>
    </xf>
    <xf numFmtId="0" fontId="43" fillId="0" borderId="0" xfId="0" applyFont="1" applyAlignment="1">
      <alignment horizontal="left" indent="1"/>
    </xf>
    <xf numFmtId="0" fontId="59" fillId="0" borderId="0" xfId="0" applyFont="1" applyFill="1" applyBorder="1" applyAlignment="1">
      <alignment horizontal="left" indent="1"/>
    </xf>
    <xf numFmtId="172" fontId="59" fillId="0" borderId="0" xfId="0" applyNumberFormat="1" applyFont="1" applyFill="1" applyBorder="1"/>
    <xf numFmtId="0" fontId="59" fillId="0" borderId="0" xfId="0" applyFont="1" applyFill="1" applyBorder="1"/>
    <xf numFmtId="173" fontId="0" fillId="0" borderId="0" xfId="0" applyNumberFormat="1" applyFont="1" applyBorder="1"/>
    <xf numFmtId="0" fontId="43" fillId="0" borderId="0" xfId="0" applyFont="1" applyAlignment="1">
      <alignment horizontal="left" indent="2"/>
    </xf>
    <xf numFmtId="173" fontId="43" fillId="0" borderId="0" xfId="0" applyNumberFormat="1" applyFont="1" applyBorder="1"/>
    <xf numFmtId="164" fontId="51" fillId="0" borderId="0" xfId="0" applyNumberFormat="1" applyFont="1" applyBorder="1"/>
    <xf numFmtId="0" fontId="0" fillId="0" borderId="15" xfId="0" applyFont="1" applyBorder="1"/>
    <xf numFmtId="0" fontId="35" fillId="37" borderId="16" xfId="0" applyNumberFormat="1" applyFont="1" applyFill="1" applyBorder="1"/>
    <xf numFmtId="0" fontId="40" fillId="37" borderId="16" xfId="0" applyNumberFormat="1" applyFont="1" applyFill="1" applyBorder="1"/>
    <xf numFmtId="0" fontId="35" fillId="38" borderId="16" xfId="0" applyNumberFormat="1" applyFont="1" applyFill="1" applyBorder="1"/>
    <xf numFmtId="0" fontId="35" fillId="38" borderId="17" xfId="0" applyNumberFormat="1" applyFont="1" applyFill="1" applyBorder="1"/>
    <xf numFmtId="0" fontId="41" fillId="0" borderId="18" xfId="0" applyFont="1" applyFill="1" applyBorder="1" applyAlignment="1">
      <alignment horizontal="left" indent="1"/>
    </xf>
    <xf numFmtId="1" fontId="0" fillId="0" borderId="19" xfId="0" applyNumberFormat="1" applyFont="1" applyFill="1" applyBorder="1"/>
    <xf numFmtId="0" fontId="42" fillId="0" borderId="18" xfId="0" applyFont="1" applyFill="1" applyBorder="1" applyAlignment="1">
      <alignment horizontal="left" indent="1"/>
    </xf>
    <xf numFmtId="0" fontId="43" fillId="0" borderId="19" xfId="0" applyNumberFormat="1" applyFont="1" applyFill="1" applyBorder="1"/>
    <xf numFmtId="1" fontId="0" fillId="0" borderId="18" xfId="0" applyNumberFormat="1" applyFont="1" applyBorder="1" applyAlignment="1">
      <alignment horizontal="left" indent="1"/>
    </xf>
    <xf numFmtId="1" fontId="43" fillId="0" borderId="18" xfId="0" applyNumberFormat="1" applyFont="1" applyBorder="1" applyAlignment="1">
      <alignment horizontal="left" indent="3"/>
    </xf>
    <xf numFmtId="1" fontId="43" fillId="0" borderId="19" xfId="0" applyNumberFormat="1" applyFont="1" applyFill="1" applyBorder="1"/>
    <xf numFmtId="1" fontId="43" fillId="0" borderId="20" xfId="0" applyNumberFormat="1" applyFont="1" applyBorder="1" applyAlignment="1">
      <alignment horizontal="left" indent="3"/>
    </xf>
    <xf numFmtId="1" fontId="43" fillId="0" borderId="12" xfId="0" applyNumberFormat="1" applyFont="1" applyFill="1" applyBorder="1"/>
    <xf numFmtId="1" fontId="43" fillId="0" borderId="21" xfId="0" applyNumberFormat="1" applyFont="1" applyFill="1" applyBorder="1"/>
    <xf numFmtId="2" fontId="0" fillId="0" borderId="0" xfId="0" applyNumberFormat="1" applyBorder="1"/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1" fillId="8" borderId="15" xfId="7" applyBorder="1" applyAlignment="1">
      <alignment horizontal="center"/>
    </xf>
    <xf numFmtId="0" fontId="1" fillId="8" borderId="17" xfId="7" applyBorder="1" applyAlignment="1">
      <alignment horizontal="center"/>
    </xf>
    <xf numFmtId="2" fontId="0" fillId="34" borderId="0" xfId="0" applyNumberFormat="1" applyFill="1"/>
    <xf numFmtId="0" fontId="4" fillId="0" borderId="0" xfId="735" applyBorder="1"/>
    <xf numFmtId="0" fontId="4" fillId="0" borderId="12" xfId="735" applyFill="1" applyBorder="1" applyAlignment="1">
      <alignment horizontal="left" wrapText="1"/>
    </xf>
    <xf numFmtId="0" fontId="0" fillId="0" borderId="12" xfId="0" applyFill="1" applyBorder="1"/>
    <xf numFmtId="0" fontId="60" fillId="46" borderId="13" xfId="735" applyFont="1" applyFill="1" applyBorder="1" applyAlignment="1">
      <alignment horizontal="left" vertical="top" wrapText="1"/>
    </xf>
    <xf numFmtId="0" fontId="60" fillId="46" borderId="13" xfId="0" applyFont="1" applyFill="1" applyBorder="1" applyAlignment="1">
      <alignment horizontal="left" vertical="top" wrapText="1"/>
    </xf>
    <xf numFmtId="0" fontId="0" fillId="47" borderId="0" xfId="0" applyFill="1"/>
    <xf numFmtId="1" fontId="0" fillId="47" borderId="0" xfId="0" applyNumberFormat="1" applyFill="1"/>
    <xf numFmtId="0" fontId="4" fillId="47" borderId="0" xfId="735" applyFill="1" applyBorder="1" applyAlignment="1">
      <alignment horizontal="left" wrapText="1"/>
    </xf>
    <xf numFmtId="0" fontId="0" fillId="48" borderId="0" xfId="0" applyFill="1"/>
    <xf numFmtId="1" fontId="0" fillId="48" borderId="0" xfId="0" applyNumberFormat="1" applyFill="1"/>
    <xf numFmtId="0" fontId="4" fillId="48" borderId="0" xfId="735" applyFill="1" applyBorder="1" applyAlignment="1">
      <alignment horizontal="left" wrapText="1"/>
    </xf>
    <xf numFmtId="0" fontId="61" fillId="0" borderId="0" xfId="735" applyFont="1"/>
    <xf numFmtId="0" fontId="62" fillId="0" borderId="0" xfId="0" applyFont="1" applyFill="1"/>
    <xf numFmtId="174" fontId="0" fillId="47" borderId="0" xfId="0" applyNumberFormat="1" applyFill="1"/>
    <xf numFmtId="0" fontId="0" fillId="47" borderId="1" xfId="0" applyFill="1" applyBorder="1"/>
    <xf numFmtId="1" fontId="0" fillId="47" borderId="1" xfId="0" applyNumberFormat="1" applyFill="1" applyBorder="1"/>
    <xf numFmtId="174" fontId="0" fillId="47" borderId="1" xfId="0" applyNumberFormat="1" applyFill="1" applyBorder="1"/>
    <xf numFmtId="2" fontId="0" fillId="47" borderId="1" xfId="0" applyNumberFormat="1" applyFill="1" applyBorder="1"/>
    <xf numFmtId="174" fontId="0" fillId="0" borderId="0" xfId="0" applyNumberFormat="1"/>
    <xf numFmtId="174" fontId="0" fillId="48" borderId="0" xfId="0" applyNumberFormat="1" applyFill="1"/>
    <xf numFmtId="2" fontId="0" fillId="48" borderId="1" xfId="0" applyNumberFormat="1" applyFill="1" applyBorder="1"/>
    <xf numFmtId="174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horizontal="center"/>
    </xf>
    <xf numFmtId="0" fontId="35" fillId="37" borderId="0" xfId="0" applyFont="1" applyFill="1" applyAlignment="1">
      <alignment horizontal="center"/>
    </xf>
    <xf numFmtId="0" fontId="35" fillId="38" borderId="0" xfId="0" applyFont="1" applyFill="1" applyAlignment="1">
      <alignment horizontal="center"/>
    </xf>
    <xf numFmtId="0" fontId="35" fillId="39" borderId="0" xfId="0" applyFont="1" applyFill="1" applyAlignment="1">
      <alignment horizontal="center"/>
    </xf>
    <xf numFmtId="1" fontId="35" fillId="40" borderId="0" xfId="0" applyNumberFormat="1" applyFont="1" applyFill="1" applyBorder="1" applyAlignment="1">
      <alignment horizontal="center" vertical="center"/>
    </xf>
  </cellXfs>
  <cellStyles count="1523">
    <cellStyle name="20% - Colore 1" xfId="1" xr:uid="{00000000-0005-0000-0000-000000000000}"/>
    <cellStyle name="20% - Colore 2" xfId="2" xr:uid="{00000000-0005-0000-0000-000001000000}"/>
    <cellStyle name="20% - Colore 3" xfId="3" xr:uid="{00000000-0005-0000-0000-000002000000}"/>
    <cellStyle name="20% - Colore 4" xfId="4" xr:uid="{00000000-0005-0000-0000-000003000000}"/>
    <cellStyle name="20% - Colore 5" xfId="5" xr:uid="{00000000-0005-0000-0000-000004000000}"/>
    <cellStyle name="20% - Colore 6" xfId="6" xr:uid="{00000000-0005-0000-0000-000005000000}"/>
    <cellStyle name="40% - Colore 1" xfId="7" xr:uid="{00000000-0005-0000-0000-000006000000}"/>
    <cellStyle name="40% - Colore 2" xfId="8" xr:uid="{00000000-0005-0000-0000-000007000000}"/>
    <cellStyle name="40% - Colore 3" xfId="9" xr:uid="{00000000-0005-0000-0000-000008000000}"/>
    <cellStyle name="40% - Colore 4" xfId="10" xr:uid="{00000000-0005-0000-0000-000009000000}"/>
    <cellStyle name="40% - Colore 5" xfId="11" xr:uid="{00000000-0005-0000-0000-00000A000000}"/>
    <cellStyle name="40% - Colore 6" xfId="12" xr:uid="{00000000-0005-0000-0000-00000B000000}"/>
    <cellStyle name="5x indented GHG Textfiels" xfId="13" xr:uid="{00000000-0005-0000-0000-00000C000000}"/>
    <cellStyle name="60% - Colore 1" xfId="14" xr:uid="{00000000-0005-0000-0000-00000D000000}"/>
    <cellStyle name="60% - Colore 2" xfId="15" xr:uid="{00000000-0005-0000-0000-00000E000000}"/>
    <cellStyle name="60% - Colore 3" xfId="16" xr:uid="{00000000-0005-0000-0000-00000F000000}"/>
    <cellStyle name="60% - Colore 4" xfId="17" xr:uid="{00000000-0005-0000-0000-000010000000}"/>
    <cellStyle name="60% - Colore 5" xfId="18" xr:uid="{00000000-0005-0000-0000-000011000000}"/>
    <cellStyle name="60% - Colore 6" xfId="19" xr:uid="{00000000-0005-0000-0000-000012000000}"/>
    <cellStyle name="AggOrange_CRFReport-template" xfId="20" xr:uid="{00000000-0005-0000-0000-000013000000}"/>
    <cellStyle name="AggOrange9_CRFReport-template" xfId="21" xr:uid="{00000000-0005-0000-0000-000014000000}"/>
    <cellStyle name="Bad 2" xfId="22" xr:uid="{00000000-0005-0000-0000-000015000000}"/>
    <cellStyle name="Calcolo" xfId="23" xr:uid="{00000000-0005-0000-0000-000016000000}"/>
    <cellStyle name="Cella collegata" xfId="24" xr:uid="{00000000-0005-0000-0000-000017000000}"/>
    <cellStyle name="Cella da controllare" xfId="25" xr:uid="{00000000-0005-0000-0000-000018000000}"/>
    <cellStyle name="Colore 1" xfId="26" xr:uid="{00000000-0005-0000-0000-000019000000}"/>
    <cellStyle name="Colore 2" xfId="27" xr:uid="{00000000-0005-0000-0000-00001A000000}"/>
    <cellStyle name="Colore 3" xfId="28" xr:uid="{00000000-0005-0000-0000-00001B000000}"/>
    <cellStyle name="Colore 4" xfId="29" xr:uid="{00000000-0005-0000-0000-00001C000000}"/>
    <cellStyle name="Colore 5" xfId="30" xr:uid="{00000000-0005-0000-0000-00001D000000}"/>
    <cellStyle name="Colore 6" xfId="31" xr:uid="{00000000-0005-0000-0000-00001E000000}"/>
    <cellStyle name="Comma 2" xfId="32" xr:uid="{00000000-0005-0000-0000-00001F000000}"/>
    <cellStyle name="Comma 2 2" xfId="33" xr:uid="{00000000-0005-0000-0000-000020000000}"/>
    <cellStyle name="Comma 2 3" xfId="34" xr:uid="{00000000-0005-0000-0000-000021000000}"/>
    <cellStyle name="Comma 2 3 2" xfId="35" xr:uid="{00000000-0005-0000-0000-000022000000}"/>
    <cellStyle name="Comma 2 4" xfId="36" xr:uid="{00000000-0005-0000-0000-000023000000}"/>
    <cellStyle name="Comma 3" xfId="37" xr:uid="{00000000-0005-0000-0000-000024000000}"/>
    <cellStyle name="Comma 4" xfId="38" xr:uid="{00000000-0005-0000-0000-000025000000}"/>
    <cellStyle name="Comma 6" xfId="39" xr:uid="{00000000-0005-0000-0000-000026000000}"/>
    <cellStyle name="Comma0 - Type3" xfId="40" xr:uid="{00000000-0005-0000-0000-000027000000}"/>
    <cellStyle name="CustomizationCells" xfId="41" xr:uid="{00000000-0005-0000-0000-000028000000}"/>
    <cellStyle name="Euro" xfId="42" xr:uid="{00000000-0005-0000-0000-000029000000}"/>
    <cellStyle name="Euro 10" xfId="43" xr:uid="{00000000-0005-0000-0000-00002A000000}"/>
    <cellStyle name="Euro 10 2" xfId="44" xr:uid="{00000000-0005-0000-0000-00002B000000}"/>
    <cellStyle name="Euro 10 3" xfId="45" xr:uid="{00000000-0005-0000-0000-00002C000000}"/>
    <cellStyle name="Euro 10 3 2" xfId="46" xr:uid="{00000000-0005-0000-0000-00002D000000}"/>
    <cellStyle name="Euro 10 4" xfId="47" xr:uid="{00000000-0005-0000-0000-00002E000000}"/>
    <cellStyle name="Euro 10 5" xfId="48" xr:uid="{00000000-0005-0000-0000-00002F000000}"/>
    <cellStyle name="Euro 11" xfId="49" xr:uid="{00000000-0005-0000-0000-000030000000}"/>
    <cellStyle name="Euro 11 2" xfId="50" xr:uid="{00000000-0005-0000-0000-000031000000}"/>
    <cellStyle name="Euro 11 3" xfId="51" xr:uid="{00000000-0005-0000-0000-000032000000}"/>
    <cellStyle name="Euro 11 3 2" xfId="52" xr:uid="{00000000-0005-0000-0000-000033000000}"/>
    <cellStyle name="Euro 11 4" xfId="53" xr:uid="{00000000-0005-0000-0000-000034000000}"/>
    <cellStyle name="Euro 11 5" xfId="54" xr:uid="{00000000-0005-0000-0000-000035000000}"/>
    <cellStyle name="Euro 12" xfId="55" xr:uid="{00000000-0005-0000-0000-000036000000}"/>
    <cellStyle name="Euro 12 2" xfId="56" xr:uid="{00000000-0005-0000-0000-000037000000}"/>
    <cellStyle name="Euro 12 3" xfId="57" xr:uid="{00000000-0005-0000-0000-000038000000}"/>
    <cellStyle name="Euro 12 3 2" xfId="58" xr:uid="{00000000-0005-0000-0000-000039000000}"/>
    <cellStyle name="Euro 12 4" xfId="59" xr:uid="{00000000-0005-0000-0000-00003A000000}"/>
    <cellStyle name="Euro 12 5" xfId="60" xr:uid="{00000000-0005-0000-0000-00003B000000}"/>
    <cellStyle name="Euro 13" xfId="61" xr:uid="{00000000-0005-0000-0000-00003C000000}"/>
    <cellStyle name="Euro 13 2" xfId="62" xr:uid="{00000000-0005-0000-0000-00003D000000}"/>
    <cellStyle name="Euro 13 3" xfId="63" xr:uid="{00000000-0005-0000-0000-00003E000000}"/>
    <cellStyle name="Euro 13 3 2" xfId="64" xr:uid="{00000000-0005-0000-0000-00003F000000}"/>
    <cellStyle name="Euro 13 4" xfId="65" xr:uid="{00000000-0005-0000-0000-000040000000}"/>
    <cellStyle name="Euro 13 5" xfId="66" xr:uid="{00000000-0005-0000-0000-000041000000}"/>
    <cellStyle name="Euro 14" xfId="67" xr:uid="{00000000-0005-0000-0000-000042000000}"/>
    <cellStyle name="Euro 14 2" xfId="68" xr:uid="{00000000-0005-0000-0000-000043000000}"/>
    <cellStyle name="Euro 14 3" xfId="69" xr:uid="{00000000-0005-0000-0000-000044000000}"/>
    <cellStyle name="Euro 14 3 2" xfId="70" xr:uid="{00000000-0005-0000-0000-000045000000}"/>
    <cellStyle name="Euro 14 4" xfId="71" xr:uid="{00000000-0005-0000-0000-000046000000}"/>
    <cellStyle name="Euro 14 5" xfId="72" xr:uid="{00000000-0005-0000-0000-000047000000}"/>
    <cellStyle name="Euro 15" xfId="73" xr:uid="{00000000-0005-0000-0000-000048000000}"/>
    <cellStyle name="Euro 15 2" xfId="74" xr:uid="{00000000-0005-0000-0000-000049000000}"/>
    <cellStyle name="Euro 15 3" xfId="75" xr:uid="{00000000-0005-0000-0000-00004A000000}"/>
    <cellStyle name="Euro 15 3 2" xfId="76" xr:uid="{00000000-0005-0000-0000-00004B000000}"/>
    <cellStyle name="Euro 15 4" xfId="77" xr:uid="{00000000-0005-0000-0000-00004C000000}"/>
    <cellStyle name="Euro 15 5" xfId="78" xr:uid="{00000000-0005-0000-0000-00004D000000}"/>
    <cellStyle name="Euro 16" xfId="79" xr:uid="{00000000-0005-0000-0000-00004E000000}"/>
    <cellStyle name="Euro 16 2" xfId="80" xr:uid="{00000000-0005-0000-0000-00004F000000}"/>
    <cellStyle name="Euro 16 3" xfId="81" xr:uid="{00000000-0005-0000-0000-000050000000}"/>
    <cellStyle name="Euro 16 3 2" xfId="82" xr:uid="{00000000-0005-0000-0000-000051000000}"/>
    <cellStyle name="Euro 16 4" xfId="83" xr:uid="{00000000-0005-0000-0000-000052000000}"/>
    <cellStyle name="Euro 16 5" xfId="84" xr:uid="{00000000-0005-0000-0000-000053000000}"/>
    <cellStyle name="Euro 17" xfId="85" xr:uid="{00000000-0005-0000-0000-000054000000}"/>
    <cellStyle name="Euro 17 2" xfId="86" xr:uid="{00000000-0005-0000-0000-000055000000}"/>
    <cellStyle name="Euro 17 3" xfId="87" xr:uid="{00000000-0005-0000-0000-000056000000}"/>
    <cellStyle name="Euro 17 3 2" xfId="88" xr:uid="{00000000-0005-0000-0000-000057000000}"/>
    <cellStyle name="Euro 17 4" xfId="89" xr:uid="{00000000-0005-0000-0000-000058000000}"/>
    <cellStyle name="Euro 17 5" xfId="90" xr:uid="{00000000-0005-0000-0000-000059000000}"/>
    <cellStyle name="Euro 18" xfId="91" xr:uid="{00000000-0005-0000-0000-00005A000000}"/>
    <cellStyle name="Euro 18 2" xfId="92" xr:uid="{00000000-0005-0000-0000-00005B000000}"/>
    <cellStyle name="Euro 18 3" xfId="93" xr:uid="{00000000-0005-0000-0000-00005C000000}"/>
    <cellStyle name="Euro 18 3 2" xfId="94" xr:uid="{00000000-0005-0000-0000-00005D000000}"/>
    <cellStyle name="Euro 18 4" xfId="95" xr:uid="{00000000-0005-0000-0000-00005E000000}"/>
    <cellStyle name="Euro 18 5" xfId="96" xr:uid="{00000000-0005-0000-0000-00005F000000}"/>
    <cellStyle name="Euro 19" xfId="97" xr:uid="{00000000-0005-0000-0000-000060000000}"/>
    <cellStyle name="Euro 19 2" xfId="98" xr:uid="{00000000-0005-0000-0000-000061000000}"/>
    <cellStyle name="Euro 19 3" xfId="99" xr:uid="{00000000-0005-0000-0000-000062000000}"/>
    <cellStyle name="Euro 19 3 2" xfId="100" xr:uid="{00000000-0005-0000-0000-000063000000}"/>
    <cellStyle name="Euro 19 4" xfId="101" xr:uid="{00000000-0005-0000-0000-000064000000}"/>
    <cellStyle name="Euro 19 5" xfId="102" xr:uid="{00000000-0005-0000-0000-000065000000}"/>
    <cellStyle name="Euro 2" xfId="103" xr:uid="{00000000-0005-0000-0000-000066000000}"/>
    <cellStyle name="Euro 2 2" xfId="104" xr:uid="{00000000-0005-0000-0000-000067000000}"/>
    <cellStyle name="Euro 2 3" xfId="105" xr:uid="{00000000-0005-0000-0000-000068000000}"/>
    <cellStyle name="Euro 2 3 2" xfId="106" xr:uid="{00000000-0005-0000-0000-000069000000}"/>
    <cellStyle name="Euro 2 4" xfId="107" xr:uid="{00000000-0005-0000-0000-00006A000000}"/>
    <cellStyle name="Euro 2 5" xfId="108" xr:uid="{00000000-0005-0000-0000-00006B000000}"/>
    <cellStyle name="Euro 20" xfId="109" xr:uid="{00000000-0005-0000-0000-00006C000000}"/>
    <cellStyle name="Euro 20 2" xfId="110" xr:uid="{00000000-0005-0000-0000-00006D000000}"/>
    <cellStyle name="Euro 20 3" xfId="111" xr:uid="{00000000-0005-0000-0000-00006E000000}"/>
    <cellStyle name="Euro 20 3 2" xfId="112" xr:uid="{00000000-0005-0000-0000-00006F000000}"/>
    <cellStyle name="Euro 20 4" xfId="113" xr:uid="{00000000-0005-0000-0000-000070000000}"/>
    <cellStyle name="Euro 20 5" xfId="114" xr:uid="{00000000-0005-0000-0000-000071000000}"/>
    <cellStyle name="Euro 21" xfId="115" xr:uid="{00000000-0005-0000-0000-000072000000}"/>
    <cellStyle name="Euro 21 2" xfId="116" xr:uid="{00000000-0005-0000-0000-000073000000}"/>
    <cellStyle name="Euro 21 3" xfId="117" xr:uid="{00000000-0005-0000-0000-000074000000}"/>
    <cellStyle name="Euro 21 3 2" xfId="118" xr:uid="{00000000-0005-0000-0000-000075000000}"/>
    <cellStyle name="Euro 21 4" xfId="119" xr:uid="{00000000-0005-0000-0000-000076000000}"/>
    <cellStyle name="Euro 21 5" xfId="120" xr:uid="{00000000-0005-0000-0000-000077000000}"/>
    <cellStyle name="Euro 22" xfId="121" xr:uid="{00000000-0005-0000-0000-000078000000}"/>
    <cellStyle name="Euro 22 2" xfId="122" xr:uid="{00000000-0005-0000-0000-000079000000}"/>
    <cellStyle name="Euro 22 3" xfId="123" xr:uid="{00000000-0005-0000-0000-00007A000000}"/>
    <cellStyle name="Euro 22 3 2" xfId="124" xr:uid="{00000000-0005-0000-0000-00007B000000}"/>
    <cellStyle name="Euro 22 4" xfId="125" xr:uid="{00000000-0005-0000-0000-00007C000000}"/>
    <cellStyle name="Euro 22 5" xfId="126" xr:uid="{00000000-0005-0000-0000-00007D000000}"/>
    <cellStyle name="Euro 23" xfId="127" xr:uid="{00000000-0005-0000-0000-00007E000000}"/>
    <cellStyle name="Euro 23 2" xfId="128" xr:uid="{00000000-0005-0000-0000-00007F000000}"/>
    <cellStyle name="Euro 23 3" xfId="129" xr:uid="{00000000-0005-0000-0000-000080000000}"/>
    <cellStyle name="Euro 23 3 2" xfId="130" xr:uid="{00000000-0005-0000-0000-000081000000}"/>
    <cellStyle name="Euro 23 4" xfId="131" xr:uid="{00000000-0005-0000-0000-000082000000}"/>
    <cellStyle name="Euro 23 5" xfId="132" xr:uid="{00000000-0005-0000-0000-000083000000}"/>
    <cellStyle name="Euro 24" xfId="133" xr:uid="{00000000-0005-0000-0000-000084000000}"/>
    <cellStyle name="Euro 24 2" xfId="134" xr:uid="{00000000-0005-0000-0000-000085000000}"/>
    <cellStyle name="Euro 24 3" xfId="135" xr:uid="{00000000-0005-0000-0000-000086000000}"/>
    <cellStyle name="Euro 24 3 2" xfId="136" xr:uid="{00000000-0005-0000-0000-000087000000}"/>
    <cellStyle name="Euro 24 4" xfId="137" xr:uid="{00000000-0005-0000-0000-000088000000}"/>
    <cellStyle name="Euro 24 5" xfId="138" xr:uid="{00000000-0005-0000-0000-000089000000}"/>
    <cellStyle name="Euro 25" xfId="139" xr:uid="{00000000-0005-0000-0000-00008A000000}"/>
    <cellStyle name="Euro 25 2" xfId="140" xr:uid="{00000000-0005-0000-0000-00008B000000}"/>
    <cellStyle name="Euro 25 3" xfId="141" xr:uid="{00000000-0005-0000-0000-00008C000000}"/>
    <cellStyle name="Euro 25 3 2" xfId="142" xr:uid="{00000000-0005-0000-0000-00008D000000}"/>
    <cellStyle name="Euro 25 4" xfId="143" xr:uid="{00000000-0005-0000-0000-00008E000000}"/>
    <cellStyle name="Euro 25 5" xfId="144" xr:uid="{00000000-0005-0000-0000-00008F000000}"/>
    <cellStyle name="Euro 26" xfId="145" xr:uid="{00000000-0005-0000-0000-000090000000}"/>
    <cellStyle name="Euro 26 2" xfId="146" xr:uid="{00000000-0005-0000-0000-000091000000}"/>
    <cellStyle name="Euro 26 3" xfId="147" xr:uid="{00000000-0005-0000-0000-000092000000}"/>
    <cellStyle name="Euro 26 3 2" xfId="148" xr:uid="{00000000-0005-0000-0000-000093000000}"/>
    <cellStyle name="Euro 26 4" xfId="149" xr:uid="{00000000-0005-0000-0000-000094000000}"/>
    <cellStyle name="Euro 26 5" xfId="150" xr:uid="{00000000-0005-0000-0000-000095000000}"/>
    <cellStyle name="Euro 27" xfId="151" xr:uid="{00000000-0005-0000-0000-000096000000}"/>
    <cellStyle name="Euro 27 2" xfId="152" xr:uid="{00000000-0005-0000-0000-000097000000}"/>
    <cellStyle name="Euro 27 3" xfId="153" xr:uid="{00000000-0005-0000-0000-000098000000}"/>
    <cellStyle name="Euro 27 3 2" xfId="154" xr:uid="{00000000-0005-0000-0000-000099000000}"/>
    <cellStyle name="Euro 27 4" xfId="155" xr:uid="{00000000-0005-0000-0000-00009A000000}"/>
    <cellStyle name="Euro 27 5" xfId="156" xr:uid="{00000000-0005-0000-0000-00009B000000}"/>
    <cellStyle name="Euro 28" xfId="157" xr:uid="{00000000-0005-0000-0000-00009C000000}"/>
    <cellStyle name="Euro 28 2" xfId="158" xr:uid="{00000000-0005-0000-0000-00009D000000}"/>
    <cellStyle name="Euro 28 3" xfId="159" xr:uid="{00000000-0005-0000-0000-00009E000000}"/>
    <cellStyle name="Euro 28 3 2" xfId="160" xr:uid="{00000000-0005-0000-0000-00009F000000}"/>
    <cellStyle name="Euro 28 4" xfId="161" xr:uid="{00000000-0005-0000-0000-0000A0000000}"/>
    <cellStyle name="Euro 28 5" xfId="162" xr:uid="{00000000-0005-0000-0000-0000A1000000}"/>
    <cellStyle name="Euro 29" xfId="163" xr:uid="{00000000-0005-0000-0000-0000A2000000}"/>
    <cellStyle name="Euro 29 2" xfId="164" xr:uid="{00000000-0005-0000-0000-0000A3000000}"/>
    <cellStyle name="Euro 29 3" xfId="165" xr:uid="{00000000-0005-0000-0000-0000A4000000}"/>
    <cellStyle name="Euro 29 3 2" xfId="166" xr:uid="{00000000-0005-0000-0000-0000A5000000}"/>
    <cellStyle name="Euro 29 4" xfId="167" xr:uid="{00000000-0005-0000-0000-0000A6000000}"/>
    <cellStyle name="Euro 29 5" xfId="168" xr:uid="{00000000-0005-0000-0000-0000A7000000}"/>
    <cellStyle name="Euro 3" xfId="169" xr:uid="{00000000-0005-0000-0000-0000A8000000}"/>
    <cellStyle name="Euro 3 2" xfId="170" xr:uid="{00000000-0005-0000-0000-0000A9000000}"/>
    <cellStyle name="Euro 3 3" xfId="171" xr:uid="{00000000-0005-0000-0000-0000AA000000}"/>
    <cellStyle name="Euro 3 3 2" xfId="172" xr:uid="{00000000-0005-0000-0000-0000AB000000}"/>
    <cellStyle name="Euro 3 4" xfId="173" xr:uid="{00000000-0005-0000-0000-0000AC000000}"/>
    <cellStyle name="Euro 3 5" xfId="174" xr:uid="{00000000-0005-0000-0000-0000AD000000}"/>
    <cellStyle name="Euro 30" xfId="175" xr:uid="{00000000-0005-0000-0000-0000AE000000}"/>
    <cellStyle name="Euro 30 2" xfId="176" xr:uid="{00000000-0005-0000-0000-0000AF000000}"/>
    <cellStyle name="Euro 30 3" xfId="177" xr:uid="{00000000-0005-0000-0000-0000B0000000}"/>
    <cellStyle name="Euro 30 3 2" xfId="178" xr:uid="{00000000-0005-0000-0000-0000B1000000}"/>
    <cellStyle name="Euro 30 4" xfId="179" xr:uid="{00000000-0005-0000-0000-0000B2000000}"/>
    <cellStyle name="Euro 30 5" xfId="180" xr:uid="{00000000-0005-0000-0000-0000B3000000}"/>
    <cellStyle name="Euro 31" xfId="181" xr:uid="{00000000-0005-0000-0000-0000B4000000}"/>
    <cellStyle name="Euro 31 2" xfId="182" xr:uid="{00000000-0005-0000-0000-0000B5000000}"/>
    <cellStyle name="Euro 31 3" xfId="183" xr:uid="{00000000-0005-0000-0000-0000B6000000}"/>
    <cellStyle name="Euro 31 3 2" xfId="184" xr:uid="{00000000-0005-0000-0000-0000B7000000}"/>
    <cellStyle name="Euro 31 4" xfId="185" xr:uid="{00000000-0005-0000-0000-0000B8000000}"/>
    <cellStyle name="Euro 31 5" xfId="186" xr:uid="{00000000-0005-0000-0000-0000B9000000}"/>
    <cellStyle name="Euro 32" xfId="187" xr:uid="{00000000-0005-0000-0000-0000BA000000}"/>
    <cellStyle name="Euro 32 2" xfId="188" xr:uid="{00000000-0005-0000-0000-0000BB000000}"/>
    <cellStyle name="Euro 32 3" xfId="189" xr:uid="{00000000-0005-0000-0000-0000BC000000}"/>
    <cellStyle name="Euro 32 3 2" xfId="190" xr:uid="{00000000-0005-0000-0000-0000BD000000}"/>
    <cellStyle name="Euro 32 4" xfId="191" xr:uid="{00000000-0005-0000-0000-0000BE000000}"/>
    <cellStyle name="Euro 32 5" xfId="192" xr:uid="{00000000-0005-0000-0000-0000BF000000}"/>
    <cellStyle name="Euro 33" xfId="193" xr:uid="{00000000-0005-0000-0000-0000C0000000}"/>
    <cellStyle name="Euro 33 2" xfId="194" xr:uid="{00000000-0005-0000-0000-0000C1000000}"/>
    <cellStyle name="Euro 33 3" xfId="195" xr:uid="{00000000-0005-0000-0000-0000C2000000}"/>
    <cellStyle name="Euro 33 3 2" xfId="196" xr:uid="{00000000-0005-0000-0000-0000C3000000}"/>
    <cellStyle name="Euro 33 4" xfId="197" xr:uid="{00000000-0005-0000-0000-0000C4000000}"/>
    <cellStyle name="Euro 33 5" xfId="198" xr:uid="{00000000-0005-0000-0000-0000C5000000}"/>
    <cellStyle name="Euro 34" xfId="199" xr:uid="{00000000-0005-0000-0000-0000C6000000}"/>
    <cellStyle name="Euro 34 2" xfId="200" xr:uid="{00000000-0005-0000-0000-0000C7000000}"/>
    <cellStyle name="Euro 34 3" xfId="201" xr:uid="{00000000-0005-0000-0000-0000C8000000}"/>
    <cellStyle name="Euro 34 3 2" xfId="202" xr:uid="{00000000-0005-0000-0000-0000C9000000}"/>
    <cellStyle name="Euro 34 4" xfId="203" xr:uid="{00000000-0005-0000-0000-0000CA000000}"/>
    <cellStyle name="Euro 34 5" xfId="204" xr:uid="{00000000-0005-0000-0000-0000CB000000}"/>
    <cellStyle name="Euro 35" xfId="205" xr:uid="{00000000-0005-0000-0000-0000CC000000}"/>
    <cellStyle name="Euro 35 2" xfId="206" xr:uid="{00000000-0005-0000-0000-0000CD000000}"/>
    <cellStyle name="Euro 35 3" xfId="207" xr:uid="{00000000-0005-0000-0000-0000CE000000}"/>
    <cellStyle name="Euro 35 3 2" xfId="208" xr:uid="{00000000-0005-0000-0000-0000CF000000}"/>
    <cellStyle name="Euro 35 4" xfId="209" xr:uid="{00000000-0005-0000-0000-0000D0000000}"/>
    <cellStyle name="Euro 35 5" xfId="210" xr:uid="{00000000-0005-0000-0000-0000D1000000}"/>
    <cellStyle name="Euro 36" xfId="211" xr:uid="{00000000-0005-0000-0000-0000D2000000}"/>
    <cellStyle name="Euro 36 2" xfId="212" xr:uid="{00000000-0005-0000-0000-0000D3000000}"/>
    <cellStyle name="Euro 36 3" xfId="213" xr:uid="{00000000-0005-0000-0000-0000D4000000}"/>
    <cellStyle name="Euro 36 3 2" xfId="214" xr:uid="{00000000-0005-0000-0000-0000D5000000}"/>
    <cellStyle name="Euro 36 4" xfId="215" xr:uid="{00000000-0005-0000-0000-0000D6000000}"/>
    <cellStyle name="Euro 36 5" xfId="216" xr:uid="{00000000-0005-0000-0000-0000D7000000}"/>
    <cellStyle name="Euro 37" xfId="217" xr:uid="{00000000-0005-0000-0000-0000D8000000}"/>
    <cellStyle name="Euro 37 2" xfId="218" xr:uid="{00000000-0005-0000-0000-0000D9000000}"/>
    <cellStyle name="Euro 37 3" xfId="219" xr:uid="{00000000-0005-0000-0000-0000DA000000}"/>
    <cellStyle name="Euro 37 3 2" xfId="220" xr:uid="{00000000-0005-0000-0000-0000DB000000}"/>
    <cellStyle name="Euro 37 4" xfId="221" xr:uid="{00000000-0005-0000-0000-0000DC000000}"/>
    <cellStyle name="Euro 37 5" xfId="222" xr:uid="{00000000-0005-0000-0000-0000DD000000}"/>
    <cellStyle name="Euro 38" xfId="223" xr:uid="{00000000-0005-0000-0000-0000DE000000}"/>
    <cellStyle name="Euro 38 2" xfId="224" xr:uid="{00000000-0005-0000-0000-0000DF000000}"/>
    <cellStyle name="Euro 38 3" xfId="225" xr:uid="{00000000-0005-0000-0000-0000E0000000}"/>
    <cellStyle name="Euro 38 3 2" xfId="226" xr:uid="{00000000-0005-0000-0000-0000E1000000}"/>
    <cellStyle name="Euro 38 4" xfId="227" xr:uid="{00000000-0005-0000-0000-0000E2000000}"/>
    <cellStyle name="Euro 38 5" xfId="228" xr:uid="{00000000-0005-0000-0000-0000E3000000}"/>
    <cellStyle name="Euro 39" xfId="229" xr:uid="{00000000-0005-0000-0000-0000E4000000}"/>
    <cellStyle name="Euro 39 2" xfId="230" xr:uid="{00000000-0005-0000-0000-0000E5000000}"/>
    <cellStyle name="Euro 39 3" xfId="231" xr:uid="{00000000-0005-0000-0000-0000E6000000}"/>
    <cellStyle name="Euro 39 3 2" xfId="232" xr:uid="{00000000-0005-0000-0000-0000E7000000}"/>
    <cellStyle name="Euro 39 4" xfId="233" xr:uid="{00000000-0005-0000-0000-0000E8000000}"/>
    <cellStyle name="Euro 39 5" xfId="234" xr:uid="{00000000-0005-0000-0000-0000E9000000}"/>
    <cellStyle name="Euro 4" xfId="235" xr:uid="{00000000-0005-0000-0000-0000EA000000}"/>
    <cellStyle name="Euro 4 2" xfId="236" xr:uid="{00000000-0005-0000-0000-0000EB000000}"/>
    <cellStyle name="Euro 4 3" xfId="237" xr:uid="{00000000-0005-0000-0000-0000EC000000}"/>
    <cellStyle name="Euro 4 3 2" xfId="238" xr:uid="{00000000-0005-0000-0000-0000ED000000}"/>
    <cellStyle name="Euro 4 4" xfId="239" xr:uid="{00000000-0005-0000-0000-0000EE000000}"/>
    <cellStyle name="Euro 4 5" xfId="240" xr:uid="{00000000-0005-0000-0000-0000EF000000}"/>
    <cellStyle name="Euro 40" xfId="241" xr:uid="{00000000-0005-0000-0000-0000F0000000}"/>
    <cellStyle name="Euro 40 2" xfId="242" xr:uid="{00000000-0005-0000-0000-0000F1000000}"/>
    <cellStyle name="Euro 40 3" xfId="243" xr:uid="{00000000-0005-0000-0000-0000F2000000}"/>
    <cellStyle name="Euro 40 3 2" xfId="244" xr:uid="{00000000-0005-0000-0000-0000F3000000}"/>
    <cellStyle name="Euro 40 4" xfId="245" xr:uid="{00000000-0005-0000-0000-0000F4000000}"/>
    <cellStyle name="Euro 40 5" xfId="246" xr:uid="{00000000-0005-0000-0000-0000F5000000}"/>
    <cellStyle name="Euro 41" xfId="247" xr:uid="{00000000-0005-0000-0000-0000F6000000}"/>
    <cellStyle name="Euro 41 2" xfId="248" xr:uid="{00000000-0005-0000-0000-0000F7000000}"/>
    <cellStyle name="Euro 41 3" xfId="249" xr:uid="{00000000-0005-0000-0000-0000F8000000}"/>
    <cellStyle name="Euro 41 3 2" xfId="250" xr:uid="{00000000-0005-0000-0000-0000F9000000}"/>
    <cellStyle name="Euro 41 4" xfId="251" xr:uid="{00000000-0005-0000-0000-0000FA000000}"/>
    <cellStyle name="Euro 41 5" xfId="252" xr:uid="{00000000-0005-0000-0000-0000FB000000}"/>
    <cellStyle name="Euro 42" xfId="253" xr:uid="{00000000-0005-0000-0000-0000FC000000}"/>
    <cellStyle name="Euro 42 2" xfId="254" xr:uid="{00000000-0005-0000-0000-0000FD000000}"/>
    <cellStyle name="Euro 42 3" xfId="255" xr:uid="{00000000-0005-0000-0000-0000FE000000}"/>
    <cellStyle name="Euro 42 3 2" xfId="256" xr:uid="{00000000-0005-0000-0000-0000FF000000}"/>
    <cellStyle name="Euro 42 4" xfId="257" xr:uid="{00000000-0005-0000-0000-000000010000}"/>
    <cellStyle name="Euro 42 5" xfId="258" xr:uid="{00000000-0005-0000-0000-000001010000}"/>
    <cellStyle name="Euro 43" xfId="259" xr:uid="{00000000-0005-0000-0000-000002010000}"/>
    <cellStyle name="Euro 43 2" xfId="260" xr:uid="{00000000-0005-0000-0000-000003010000}"/>
    <cellStyle name="Euro 43 3" xfId="261" xr:uid="{00000000-0005-0000-0000-000004010000}"/>
    <cellStyle name="Euro 43 3 2" xfId="262" xr:uid="{00000000-0005-0000-0000-000005010000}"/>
    <cellStyle name="Euro 43 4" xfId="263" xr:uid="{00000000-0005-0000-0000-000006010000}"/>
    <cellStyle name="Euro 43 5" xfId="264" xr:uid="{00000000-0005-0000-0000-000007010000}"/>
    <cellStyle name="Euro 44" xfId="265" xr:uid="{00000000-0005-0000-0000-000008010000}"/>
    <cellStyle name="Euro 44 2" xfId="266" xr:uid="{00000000-0005-0000-0000-000009010000}"/>
    <cellStyle name="Euro 44 3" xfId="267" xr:uid="{00000000-0005-0000-0000-00000A010000}"/>
    <cellStyle name="Euro 44 3 2" xfId="268" xr:uid="{00000000-0005-0000-0000-00000B010000}"/>
    <cellStyle name="Euro 44 4" xfId="269" xr:uid="{00000000-0005-0000-0000-00000C010000}"/>
    <cellStyle name="Euro 44 5" xfId="270" xr:uid="{00000000-0005-0000-0000-00000D010000}"/>
    <cellStyle name="Euro 45" xfId="271" xr:uid="{00000000-0005-0000-0000-00000E010000}"/>
    <cellStyle name="Euro 46" xfId="272" xr:uid="{00000000-0005-0000-0000-00000F010000}"/>
    <cellStyle name="Euro 47" xfId="273" xr:uid="{00000000-0005-0000-0000-000010010000}"/>
    <cellStyle name="Euro 47 2" xfId="274" xr:uid="{00000000-0005-0000-0000-000011010000}"/>
    <cellStyle name="Euro 48" xfId="275" xr:uid="{00000000-0005-0000-0000-000012010000}"/>
    <cellStyle name="Euro 49" xfId="276" xr:uid="{00000000-0005-0000-0000-000013010000}"/>
    <cellStyle name="Euro 5" xfId="277" xr:uid="{00000000-0005-0000-0000-000014010000}"/>
    <cellStyle name="Euro 5 2" xfId="278" xr:uid="{00000000-0005-0000-0000-000015010000}"/>
    <cellStyle name="Euro 5 3" xfId="279" xr:uid="{00000000-0005-0000-0000-000016010000}"/>
    <cellStyle name="Euro 5 3 2" xfId="280" xr:uid="{00000000-0005-0000-0000-000017010000}"/>
    <cellStyle name="Euro 5 4" xfId="281" xr:uid="{00000000-0005-0000-0000-000018010000}"/>
    <cellStyle name="Euro 5 5" xfId="282" xr:uid="{00000000-0005-0000-0000-000019010000}"/>
    <cellStyle name="Euro 50" xfId="283" xr:uid="{00000000-0005-0000-0000-00001A010000}"/>
    <cellStyle name="Euro 6" xfId="284" xr:uid="{00000000-0005-0000-0000-00001B010000}"/>
    <cellStyle name="Euro 6 2" xfId="285" xr:uid="{00000000-0005-0000-0000-00001C010000}"/>
    <cellStyle name="Euro 6 3" xfId="286" xr:uid="{00000000-0005-0000-0000-00001D010000}"/>
    <cellStyle name="Euro 6 3 2" xfId="287" xr:uid="{00000000-0005-0000-0000-00001E010000}"/>
    <cellStyle name="Euro 6 4" xfId="288" xr:uid="{00000000-0005-0000-0000-00001F010000}"/>
    <cellStyle name="Euro 6 5" xfId="289" xr:uid="{00000000-0005-0000-0000-000020010000}"/>
    <cellStyle name="Euro 7" xfId="290" xr:uid="{00000000-0005-0000-0000-000021010000}"/>
    <cellStyle name="Euro 7 2" xfId="291" xr:uid="{00000000-0005-0000-0000-000022010000}"/>
    <cellStyle name="Euro 7 3" xfId="292" xr:uid="{00000000-0005-0000-0000-000023010000}"/>
    <cellStyle name="Euro 7 3 2" xfId="293" xr:uid="{00000000-0005-0000-0000-000024010000}"/>
    <cellStyle name="Euro 7 4" xfId="294" xr:uid="{00000000-0005-0000-0000-000025010000}"/>
    <cellStyle name="Euro 7 5" xfId="295" xr:uid="{00000000-0005-0000-0000-000026010000}"/>
    <cellStyle name="Euro 8" xfId="296" xr:uid="{00000000-0005-0000-0000-000027010000}"/>
    <cellStyle name="Euro 8 2" xfId="297" xr:uid="{00000000-0005-0000-0000-000028010000}"/>
    <cellStyle name="Euro 8 3" xfId="298" xr:uid="{00000000-0005-0000-0000-000029010000}"/>
    <cellStyle name="Euro 8 3 2" xfId="299" xr:uid="{00000000-0005-0000-0000-00002A010000}"/>
    <cellStyle name="Euro 8 4" xfId="300" xr:uid="{00000000-0005-0000-0000-00002B010000}"/>
    <cellStyle name="Euro 8 5" xfId="301" xr:uid="{00000000-0005-0000-0000-00002C010000}"/>
    <cellStyle name="Euro 9" xfId="302" xr:uid="{00000000-0005-0000-0000-00002D010000}"/>
    <cellStyle name="Euro 9 2" xfId="303" xr:uid="{00000000-0005-0000-0000-00002E010000}"/>
    <cellStyle name="Euro 9 3" xfId="304" xr:uid="{00000000-0005-0000-0000-00002F010000}"/>
    <cellStyle name="Euro 9 3 2" xfId="305" xr:uid="{00000000-0005-0000-0000-000030010000}"/>
    <cellStyle name="Euro 9 4" xfId="306" xr:uid="{00000000-0005-0000-0000-000031010000}"/>
    <cellStyle name="Euro 9 5" xfId="307" xr:uid="{00000000-0005-0000-0000-000032010000}"/>
    <cellStyle name="Fixed2 - Type2" xfId="308" xr:uid="{00000000-0005-0000-0000-000033010000}"/>
    <cellStyle name="Input 2" xfId="309" xr:uid="{00000000-0005-0000-0000-000034010000}"/>
    <cellStyle name="InputCells" xfId="310" xr:uid="{00000000-0005-0000-0000-000035010000}"/>
    <cellStyle name="Migliaia [0] 10" xfId="311" xr:uid="{00000000-0005-0000-0000-000036010000}"/>
    <cellStyle name="Migliaia [0] 11" xfId="312" xr:uid="{00000000-0005-0000-0000-000037010000}"/>
    <cellStyle name="Migliaia [0] 12" xfId="313" xr:uid="{00000000-0005-0000-0000-000038010000}"/>
    <cellStyle name="Migliaia [0] 13" xfId="314" xr:uid="{00000000-0005-0000-0000-000039010000}"/>
    <cellStyle name="Migliaia [0] 14" xfId="315" xr:uid="{00000000-0005-0000-0000-00003A010000}"/>
    <cellStyle name="Migliaia [0] 15" xfId="316" xr:uid="{00000000-0005-0000-0000-00003B010000}"/>
    <cellStyle name="Migliaia [0] 16" xfId="317" xr:uid="{00000000-0005-0000-0000-00003C010000}"/>
    <cellStyle name="Migliaia [0] 17" xfId="318" xr:uid="{00000000-0005-0000-0000-00003D010000}"/>
    <cellStyle name="Migliaia [0] 18" xfId="319" xr:uid="{00000000-0005-0000-0000-00003E010000}"/>
    <cellStyle name="Migliaia [0] 19" xfId="320" xr:uid="{00000000-0005-0000-0000-00003F010000}"/>
    <cellStyle name="Migliaia [0] 2" xfId="321" xr:uid="{00000000-0005-0000-0000-000040010000}"/>
    <cellStyle name="Migliaia [0] 20" xfId="322" xr:uid="{00000000-0005-0000-0000-000041010000}"/>
    <cellStyle name="Migliaia [0] 21" xfId="323" xr:uid="{00000000-0005-0000-0000-000042010000}"/>
    <cellStyle name="Migliaia [0] 22" xfId="324" xr:uid="{00000000-0005-0000-0000-000043010000}"/>
    <cellStyle name="Migliaia [0] 23" xfId="325" xr:uid="{00000000-0005-0000-0000-000044010000}"/>
    <cellStyle name="Migliaia [0] 24" xfId="326" xr:uid="{00000000-0005-0000-0000-000045010000}"/>
    <cellStyle name="Migliaia [0] 25" xfId="327" xr:uid="{00000000-0005-0000-0000-000046010000}"/>
    <cellStyle name="Migliaia [0] 26" xfId="328" xr:uid="{00000000-0005-0000-0000-000047010000}"/>
    <cellStyle name="Migliaia [0] 27" xfId="329" xr:uid="{00000000-0005-0000-0000-000048010000}"/>
    <cellStyle name="Migliaia [0] 28" xfId="330" xr:uid="{00000000-0005-0000-0000-000049010000}"/>
    <cellStyle name="Migliaia [0] 29" xfId="331" xr:uid="{00000000-0005-0000-0000-00004A010000}"/>
    <cellStyle name="Migliaia [0] 3" xfId="332" xr:uid="{00000000-0005-0000-0000-00004B010000}"/>
    <cellStyle name="Migliaia [0] 30" xfId="333" xr:uid="{00000000-0005-0000-0000-00004C010000}"/>
    <cellStyle name="Migliaia [0] 31" xfId="334" xr:uid="{00000000-0005-0000-0000-00004D010000}"/>
    <cellStyle name="Migliaia [0] 32" xfId="335" xr:uid="{00000000-0005-0000-0000-00004E010000}"/>
    <cellStyle name="Migliaia [0] 33" xfId="336" xr:uid="{00000000-0005-0000-0000-00004F010000}"/>
    <cellStyle name="Migliaia [0] 34" xfId="337" xr:uid="{00000000-0005-0000-0000-000050010000}"/>
    <cellStyle name="Migliaia [0] 35" xfId="338" xr:uid="{00000000-0005-0000-0000-000051010000}"/>
    <cellStyle name="Migliaia [0] 36" xfId="339" xr:uid="{00000000-0005-0000-0000-000052010000}"/>
    <cellStyle name="Migliaia [0] 37" xfId="340" xr:uid="{00000000-0005-0000-0000-000053010000}"/>
    <cellStyle name="Migliaia [0] 38" xfId="341" xr:uid="{00000000-0005-0000-0000-000054010000}"/>
    <cellStyle name="Migliaia [0] 39" xfId="342" xr:uid="{00000000-0005-0000-0000-000055010000}"/>
    <cellStyle name="Migliaia [0] 4" xfId="343" xr:uid="{00000000-0005-0000-0000-000056010000}"/>
    <cellStyle name="Migliaia [0] 40" xfId="344" xr:uid="{00000000-0005-0000-0000-000057010000}"/>
    <cellStyle name="Migliaia [0] 41" xfId="345" xr:uid="{00000000-0005-0000-0000-000058010000}"/>
    <cellStyle name="Migliaia [0] 42" xfId="346" xr:uid="{00000000-0005-0000-0000-000059010000}"/>
    <cellStyle name="Migliaia [0] 43" xfId="347" xr:uid="{00000000-0005-0000-0000-00005A010000}"/>
    <cellStyle name="Migliaia [0] 44" xfId="348" xr:uid="{00000000-0005-0000-0000-00005B010000}"/>
    <cellStyle name="Migliaia [0] 45" xfId="349" xr:uid="{00000000-0005-0000-0000-00005C010000}"/>
    <cellStyle name="Migliaia [0] 46" xfId="350" xr:uid="{00000000-0005-0000-0000-00005D010000}"/>
    <cellStyle name="Migliaia [0] 47" xfId="351" xr:uid="{00000000-0005-0000-0000-00005E010000}"/>
    <cellStyle name="Migliaia [0] 48" xfId="352" xr:uid="{00000000-0005-0000-0000-00005F010000}"/>
    <cellStyle name="Migliaia [0] 49" xfId="353" xr:uid="{00000000-0005-0000-0000-000060010000}"/>
    <cellStyle name="Migliaia [0] 5" xfId="354" xr:uid="{00000000-0005-0000-0000-000061010000}"/>
    <cellStyle name="Migliaia [0] 50" xfId="355" xr:uid="{00000000-0005-0000-0000-000062010000}"/>
    <cellStyle name="Migliaia [0] 51" xfId="356" xr:uid="{00000000-0005-0000-0000-000063010000}"/>
    <cellStyle name="Migliaia [0] 52" xfId="357" xr:uid="{00000000-0005-0000-0000-000064010000}"/>
    <cellStyle name="Migliaia [0] 53" xfId="358" xr:uid="{00000000-0005-0000-0000-000065010000}"/>
    <cellStyle name="Migliaia [0] 54" xfId="359" xr:uid="{00000000-0005-0000-0000-000066010000}"/>
    <cellStyle name="Migliaia [0] 55" xfId="360" xr:uid="{00000000-0005-0000-0000-000067010000}"/>
    <cellStyle name="Migliaia [0] 56" xfId="361" xr:uid="{00000000-0005-0000-0000-000068010000}"/>
    <cellStyle name="Migliaia [0] 57" xfId="362" xr:uid="{00000000-0005-0000-0000-000069010000}"/>
    <cellStyle name="Migliaia [0] 58" xfId="363" xr:uid="{00000000-0005-0000-0000-00006A010000}"/>
    <cellStyle name="Migliaia [0] 59" xfId="364" xr:uid="{00000000-0005-0000-0000-00006B010000}"/>
    <cellStyle name="Migliaia [0] 6" xfId="365" xr:uid="{00000000-0005-0000-0000-00006C010000}"/>
    <cellStyle name="Migliaia [0] 7" xfId="366" xr:uid="{00000000-0005-0000-0000-00006D010000}"/>
    <cellStyle name="Migliaia [0] 8" xfId="367" xr:uid="{00000000-0005-0000-0000-00006E010000}"/>
    <cellStyle name="Migliaia [0] 9" xfId="368" xr:uid="{00000000-0005-0000-0000-00006F010000}"/>
    <cellStyle name="Migliaia 10" xfId="369" xr:uid="{00000000-0005-0000-0000-000070010000}"/>
    <cellStyle name="Migliaia 10 2" xfId="370" xr:uid="{00000000-0005-0000-0000-000071010000}"/>
    <cellStyle name="Migliaia 10 3" xfId="371" xr:uid="{00000000-0005-0000-0000-000072010000}"/>
    <cellStyle name="Migliaia 10 3 2" xfId="372" xr:uid="{00000000-0005-0000-0000-000073010000}"/>
    <cellStyle name="Migliaia 10 4" xfId="373" xr:uid="{00000000-0005-0000-0000-000074010000}"/>
    <cellStyle name="Migliaia 10 5" xfId="374" xr:uid="{00000000-0005-0000-0000-000075010000}"/>
    <cellStyle name="Migliaia 11" xfId="375" xr:uid="{00000000-0005-0000-0000-000076010000}"/>
    <cellStyle name="Migliaia 11 2" xfId="376" xr:uid="{00000000-0005-0000-0000-000077010000}"/>
    <cellStyle name="Migliaia 11 3" xfId="377" xr:uid="{00000000-0005-0000-0000-000078010000}"/>
    <cellStyle name="Migliaia 11 3 2" xfId="378" xr:uid="{00000000-0005-0000-0000-000079010000}"/>
    <cellStyle name="Migliaia 11 4" xfId="379" xr:uid="{00000000-0005-0000-0000-00007A010000}"/>
    <cellStyle name="Migliaia 11 5" xfId="380" xr:uid="{00000000-0005-0000-0000-00007B010000}"/>
    <cellStyle name="Migliaia 12" xfId="381" xr:uid="{00000000-0005-0000-0000-00007C010000}"/>
    <cellStyle name="Migliaia 12 2" xfId="382" xr:uid="{00000000-0005-0000-0000-00007D010000}"/>
    <cellStyle name="Migliaia 12 3" xfId="383" xr:uid="{00000000-0005-0000-0000-00007E010000}"/>
    <cellStyle name="Migliaia 12 3 2" xfId="384" xr:uid="{00000000-0005-0000-0000-00007F010000}"/>
    <cellStyle name="Migliaia 12 4" xfId="385" xr:uid="{00000000-0005-0000-0000-000080010000}"/>
    <cellStyle name="Migliaia 12 5" xfId="386" xr:uid="{00000000-0005-0000-0000-000081010000}"/>
    <cellStyle name="Migliaia 13" xfId="387" xr:uid="{00000000-0005-0000-0000-000082010000}"/>
    <cellStyle name="Migliaia 13 2" xfId="388" xr:uid="{00000000-0005-0000-0000-000083010000}"/>
    <cellStyle name="Migliaia 13 3" xfId="389" xr:uid="{00000000-0005-0000-0000-000084010000}"/>
    <cellStyle name="Migliaia 13 3 2" xfId="390" xr:uid="{00000000-0005-0000-0000-000085010000}"/>
    <cellStyle name="Migliaia 13 4" xfId="391" xr:uid="{00000000-0005-0000-0000-000086010000}"/>
    <cellStyle name="Migliaia 13 5" xfId="392" xr:uid="{00000000-0005-0000-0000-000087010000}"/>
    <cellStyle name="Migliaia 14" xfId="393" xr:uid="{00000000-0005-0000-0000-000088010000}"/>
    <cellStyle name="Migliaia 14 2" xfId="394" xr:uid="{00000000-0005-0000-0000-000089010000}"/>
    <cellStyle name="Migliaia 14 3" xfId="395" xr:uid="{00000000-0005-0000-0000-00008A010000}"/>
    <cellStyle name="Migliaia 14 3 2" xfId="396" xr:uid="{00000000-0005-0000-0000-00008B010000}"/>
    <cellStyle name="Migliaia 14 4" xfId="397" xr:uid="{00000000-0005-0000-0000-00008C010000}"/>
    <cellStyle name="Migliaia 14 5" xfId="398" xr:uid="{00000000-0005-0000-0000-00008D010000}"/>
    <cellStyle name="Migliaia 15" xfId="399" xr:uid="{00000000-0005-0000-0000-00008E010000}"/>
    <cellStyle name="Migliaia 15 2" xfId="400" xr:uid="{00000000-0005-0000-0000-00008F010000}"/>
    <cellStyle name="Migliaia 15 3" xfId="401" xr:uid="{00000000-0005-0000-0000-000090010000}"/>
    <cellStyle name="Migliaia 15 3 2" xfId="402" xr:uid="{00000000-0005-0000-0000-000091010000}"/>
    <cellStyle name="Migliaia 15 4" xfId="403" xr:uid="{00000000-0005-0000-0000-000092010000}"/>
    <cellStyle name="Migliaia 15 5" xfId="404" xr:uid="{00000000-0005-0000-0000-000093010000}"/>
    <cellStyle name="Migliaia 16" xfId="405" xr:uid="{00000000-0005-0000-0000-000094010000}"/>
    <cellStyle name="Migliaia 16 2" xfId="406" xr:uid="{00000000-0005-0000-0000-000095010000}"/>
    <cellStyle name="Migliaia 16 3" xfId="407" xr:uid="{00000000-0005-0000-0000-000096010000}"/>
    <cellStyle name="Migliaia 16 3 2" xfId="408" xr:uid="{00000000-0005-0000-0000-000097010000}"/>
    <cellStyle name="Migliaia 16 4" xfId="409" xr:uid="{00000000-0005-0000-0000-000098010000}"/>
    <cellStyle name="Migliaia 16 5" xfId="410" xr:uid="{00000000-0005-0000-0000-000099010000}"/>
    <cellStyle name="Migliaia 17" xfId="411" xr:uid="{00000000-0005-0000-0000-00009A010000}"/>
    <cellStyle name="Migliaia 17 2" xfId="412" xr:uid="{00000000-0005-0000-0000-00009B010000}"/>
    <cellStyle name="Migliaia 17 3" xfId="413" xr:uid="{00000000-0005-0000-0000-00009C010000}"/>
    <cellStyle name="Migliaia 17 3 2" xfId="414" xr:uid="{00000000-0005-0000-0000-00009D010000}"/>
    <cellStyle name="Migliaia 17 4" xfId="415" xr:uid="{00000000-0005-0000-0000-00009E010000}"/>
    <cellStyle name="Migliaia 17 5" xfId="416" xr:uid="{00000000-0005-0000-0000-00009F010000}"/>
    <cellStyle name="Migliaia 18" xfId="417" xr:uid="{00000000-0005-0000-0000-0000A0010000}"/>
    <cellStyle name="Migliaia 18 2" xfId="418" xr:uid="{00000000-0005-0000-0000-0000A1010000}"/>
    <cellStyle name="Migliaia 18 3" xfId="419" xr:uid="{00000000-0005-0000-0000-0000A2010000}"/>
    <cellStyle name="Migliaia 18 3 2" xfId="420" xr:uid="{00000000-0005-0000-0000-0000A3010000}"/>
    <cellStyle name="Migliaia 18 4" xfId="421" xr:uid="{00000000-0005-0000-0000-0000A4010000}"/>
    <cellStyle name="Migliaia 18 5" xfId="422" xr:uid="{00000000-0005-0000-0000-0000A5010000}"/>
    <cellStyle name="Migliaia 19" xfId="423" xr:uid="{00000000-0005-0000-0000-0000A6010000}"/>
    <cellStyle name="Migliaia 19 2" xfId="424" xr:uid="{00000000-0005-0000-0000-0000A7010000}"/>
    <cellStyle name="Migliaia 19 3" xfId="425" xr:uid="{00000000-0005-0000-0000-0000A8010000}"/>
    <cellStyle name="Migliaia 19 3 2" xfId="426" xr:uid="{00000000-0005-0000-0000-0000A9010000}"/>
    <cellStyle name="Migliaia 19 4" xfId="427" xr:uid="{00000000-0005-0000-0000-0000AA010000}"/>
    <cellStyle name="Migliaia 19 5" xfId="428" xr:uid="{00000000-0005-0000-0000-0000AB010000}"/>
    <cellStyle name="Migliaia 2" xfId="429" xr:uid="{00000000-0005-0000-0000-0000AC010000}"/>
    <cellStyle name="Migliaia 2 2" xfId="430" xr:uid="{00000000-0005-0000-0000-0000AD010000}"/>
    <cellStyle name="Migliaia 2 3" xfId="431" xr:uid="{00000000-0005-0000-0000-0000AE010000}"/>
    <cellStyle name="Migliaia 2 4" xfId="432" xr:uid="{00000000-0005-0000-0000-0000AF010000}"/>
    <cellStyle name="Migliaia 2 4 2" xfId="433" xr:uid="{00000000-0005-0000-0000-0000B0010000}"/>
    <cellStyle name="Migliaia 2 5" xfId="434" xr:uid="{00000000-0005-0000-0000-0000B1010000}"/>
    <cellStyle name="Migliaia 2 6" xfId="435" xr:uid="{00000000-0005-0000-0000-0000B2010000}"/>
    <cellStyle name="Migliaia 2_Domestico_reg&amp;naz" xfId="436" xr:uid="{00000000-0005-0000-0000-0000B3010000}"/>
    <cellStyle name="Migliaia 20" xfId="437" xr:uid="{00000000-0005-0000-0000-0000B4010000}"/>
    <cellStyle name="Migliaia 20 2" xfId="438" xr:uid="{00000000-0005-0000-0000-0000B5010000}"/>
    <cellStyle name="Migliaia 20 3" xfId="439" xr:uid="{00000000-0005-0000-0000-0000B6010000}"/>
    <cellStyle name="Migliaia 20 3 2" xfId="440" xr:uid="{00000000-0005-0000-0000-0000B7010000}"/>
    <cellStyle name="Migliaia 20 4" xfId="441" xr:uid="{00000000-0005-0000-0000-0000B8010000}"/>
    <cellStyle name="Migliaia 20 5" xfId="442" xr:uid="{00000000-0005-0000-0000-0000B9010000}"/>
    <cellStyle name="Migliaia 21" xfId="443" xr:uid="{00000000-0005-0000-0000-0000BA010000}"/>
    <cellStyle name="Migliaia 21 2" xfId="444" xr:uid="{00000000-0005-0000-0000-0000BB010000}"/>
    <cellStyle name="Migliaia 21 3" xfId="445" xr:uid="{00000000-0005-0000-0000-0000BC010000}"/>
    <cellStyle name="Migliaia 21 3 2" xfId="446" xr:uid="{00000000-0005-0000-0000-0000BD010000}"/>
    <cellStyle name="Migliaia 21 4" xfId="447" xr:uid="{00000000-0005-0000-0000-0000BE010000}"/>
    <cellStyle name="Migliaia 21 5" xfId="448" xr:uid="{00000000-0005-0000-0000-0000BF010000}"/>
    <cellStyle name="Migliaia 22" xfId="449" xr:uid="{00000000-0005-0000-0000-0000C0010000}"/>
    <cellStyle name="Migliaia 22 2" xfId="450" xr:uid="{00000000-0005-0000-0000-0000C1010000}"/>
    <cellStyle name="Migliaia 22 3" xfId="451" xr:uid="{00000000-0005-0000-0000-0000C2010000}"/>
    <cellStyle name="Migliaia 22 3 2" xfId="452" xr:uid="{00000000-0005-0000-0000-0000C3010000}"/>
    <cellStyle name="Migliaia 22 4" xfId="453" xr:uid="{00000000-0005-0000-0000-0000C4010000}"/>
    <cellStyle name="Migliaia 22 5" xfId="454" xr:uid="{00000000-0005-0000-0000-0000C5010000}"/>
    <cellStyle name="Migliaia 23" xfId="455" xr:uid="{00000000-0005-0000-0000-0000C6010000}"/>
    <cellStyle name="Migliaia 23 2" xfId="456" xr:uid="{00000000-0005-0000-0000-0000C7010000}"/>
    <cellStyle name="Migliaia 23 3" xfId="457" xr:uid="{00000000-0005-0000-0000-0000C8010000}"/>
    <cellStyle name="Migliaia 23 3 2" xfId="458" xr:uid="{00000000-0005-0000-0000-0000C9010000}"/>
    <cellStyle name="Migliaia 23 4" xfId="459" xr:uid="{00000000-0005-0000-0000-0000CA010000}"/>
    <cellStyle name="Migliaia 23 5" xfId="460" xr:uid="{00000000-0005-0000-0000-0000CB010000}"/>
    <cellStyle name="Migliaia 24" xfId="461" xr:uid="{00000000-0005-0000-0000-0000CC010000}"/>
    <cellStyle name="Migliaia 24 2" xfId="462" xr:uid="{00000000-0005-0000-0000-0000CD010000}"/>
    <cellStyle name="Migliaia 24 3" xfId="463" xr:uid="{00000000-0005-0000-0000-0000CE010000}"/>
    <cellStyle name="Migliaia 24 3 2" xfId="464" xr:uid="{00000000-0005-0000-0000-0000CF010000}"/>
    <cellStyle name="Migliaia 24 4" xfId="465" xr:uid="{00000000-0005-0000-0000-0000D0010000}"/>
    <cellStyle name="Migliaia 24 5" xfId="466" xr:uid="{00000000-0005-0000-0000-0000D1010000}"/>
    <cellStyle name="Migliaia 25" xfId="467" xr:uid="{00000000-0005-0000-0000-0000D2010000}"/>
    <cellStyle name="Migliaia 25 2" xfId="468" xr:uid="{00000000-0005-0000-0000-0000D3010000}"/>
    <cellStyle name="Migliaia 25 3" xfId="469" xr:uid="{00000000-0005-0000-0000-0000D4010000}"/>
    <cellStyle name="Migliaia 25 3 2" xfId="470" xr:uid="{00000000-0005-0000-0000-0000D5010000}"/>
    <cellStyle name="Migliaia 25 4" xfId="471" xr:uid="{00000000-0005-0000-0000-0000D6010000}"/>
    <cellStyle name="Migliaia 25 5" xfId="472" xr:uid="{00000000-0005-0000-0000-0000D7010000}"/>
    <cellStyle name="Migliaia 26" xfId="473" xr:uid="{00000000-0005-0000-0000-0000D8010000}"/>
    <cellStyle name="Migliaia 26 2" xfId="474" xr:uid="{00000000-0005-0000-0000-0000D9010000}"/>
    <cellStyle name="Migliaia 26 3" xfId="475" xr:uid="{00000000-0005-0000-0000-0000DA010000}"/>
    <cellStyle name="Migliaia 26 3 2" xfId="476" xr:uid="{00000000-0005-0000-0000-0000DB010000}"/>
    <cellStyle name="Migliaia 26 4" xfId="477" xr:uid="{00000000-0005-0000-0000-0000DC010000}"/>
    <cellStyle name="Migliaia 26 5" xfId="478" xr:uid="{00000000-0005-0000-0000-0000DD010000}"/>
    <cellStyle name="Migliaia 27" xfId="479" xr:uid="{00000000-0005-0000-0000-0000DE010000}"/>
    <cellStyle name="Migliaia 27 2" xfId="480" xr:uid="{00000000-0005-0000-0000-0000DF010000}"/>
    <cellStyle name="Migliaia 27 3" xfId="481" xr:uid="{00000000-0005-0000-0000-0000E0010000}"/>
    <cellStyle name="Migliaia 27 3 2" xfId="482" xr:uid="{00000000-0005-0000-0000-0000E1010000}"/>
    <cellStyle name="Migliaia 27 4" xfId="483" xr:uid="{00000000-0005-0000-0000-0000E2010000}"/>
    <cellStyle name="Migliaia 27 5" xfId="484" xr:uid="{00000000-0005-0000-0000-0000E3010000}"/>
    <cellStyle name="Migliaia 28" xfId="485" xr:uid="{00000000-0005-0000-0000-0000E4010000}"/>
    <cellStyle name="Migliaia 28 2" xfId="486" xr:uid="{00000000-0005-0000-0000-0000E5010000}"/>
    <cellStyle name="Migliaia 28 3" xfId="487" xr:uid="{00000000-0005-0000-0000-0000E6010000}"/>
    <cellStyle name="Migliaia 28 3 2" xfId="488" xr:uid="{00000000-0005-0000-0000-0000E7010000}"/>
    <cellStyle name="Migliaia 28 4" xfId="489" xr:uid="{00000000-0005-0000-0000-0000E8010000}"/>
    <cellStyle name="Migliaia 28 5" xfId="490" xr:uid="{00000000-0005-0000-0000-0000E9010000}"/>
    <cellStyle name="Migliaia 29" xfId="491" xr:uid="{00000000-0005-0000-0000-0000EA010000}"/>
    <cellStyle name="Migliaia 29 2" xfId="492" xr:uid="{00000000-0005-0000-0000-0000EB010000}"/>
    <cellStyle name="Migliaia 29 3" xfId="493" xr:uid="{00000000-0005-0000-0000-0000EC010000}"/>
    <cellStyle name="Migliaia 29 3 2" xfId="494" xr:uid="{00000000-0005-0000-0000-0000ED010000}"/>
    <cellStyle name="Migliaia 29 4" xfId="495" xr:uid="{00000000-0005-0000-0000-0000EE010000}"/>
    <cellStyle name="Migliaia 29 5" xfId="496" xr:uid="{00000000-0005-0000-0000-0000EF010000}"/>
    <cellStyle name="Migliaia 3" xfId="497" xr:uid="{00000000-0005-0000-0000-0000F0010000}"/>
    <cellStyle name="Migliaia 3 2" xfId="498" xr:uid="{00000000-0005-0000-0000-0000F1010000}"/>
    <cellStyle name="Migliaia 3 3" xfId="499" xr:uid="{00000000-0005-0000-0000-0000F2010000}"/>
    <cellStyle name="Migliaia 3 3 2" xfId="500" xr:uid="{00000000-0005-0000-0000-0000F3010000}"/>
    <cellStyle name="Migliaia 3 4" xfId="501" xr:uid="{00000000-0005-0000-0000-0000F4010000}"/>
    <cellStyle name="Migliaia 3 5" xfId="502" xr:uid="{00000000-0005-0000-0000-0000F5010000}"/>
    <cellStyle name="Migliaia 30" xfId="503" xr:uid="{00000000-0005-0000-0000-0000F6010000}"/>
    <cellStyle name="Migliaia 30 2" xfId="504" xr:uid="{00000000-0005-0000-0000-0000F7010000}"/>
    <cellStyle name="Migliaia 30 3" xfId="505" xr:uid="{00000000-0005-0000-0000-0000F8010000}"/>
    <cellStyle name="Migliaia 30 3 2" xfId="506" xr:uid="{00000000-0005-0000-0000-0000F9010000}"/>
    <cellStyle name="Migliaia 30 4" xfId="507" xr:uid="{00000000-0005-0000-0000-0000FA010000}"/>
    <cellStyle name="Migliaia 30 5" xfId="508" xr:uid="{00000000-0005-0000-0000-0000FB010000}"/>
    <cellStyle name="Migliaia 31" xfId="509" xr:uid="{00000000-0005-0000-0000-0000FC010000}"/>
    <cellStyle name="Migliaia 31 2" xfId="510" xr:uid="{00000000-0005-0000-0000-0000FD010000}"/>
    <cellStyle name="Migliaia 31 3" xfId="511" xr:uid="{00000000-0005-0000-0000-0000FE010000}"/>
    <cellStyle name="Migliaia 31 3 2" xfId="512" xr:uid="{00000000-0005-0000-0000-0000FF010000}"/>
    <cellStyle name="Migliaia 31 4" xfId="513" xr:uid="{00000000-0005-0000-0000-000000020000}"/>
    <cellStyle name="Migliaia 31 5" xfId="514" xr:uid="{00000000-0005-0000-0000-000001020000}"/>
    <cellStyle name="Migliaia 32" xfId="515" xr:uid="{00000000-0005-0000-0000-000002020000}"/>
    <cellStyle name="Migliaia 32 2" xfId="516" xr:uid="{00000000-0005-0000-0000-000003020000}"/>
    <cellStyle name="Migliaia 32 3" xfId="517" xr:uid="{00000000-0005-0000-0000-000004020000}"/>
    <cellStyle name="Migliaia 32 3 2" xfId="518" xr:uid="{00000000-0005-0000-0000-000005020000}"/>
    <cellStyle name="Migliaia 32 4" xfId="519" xr:uid="{00000000-0005-0000-0000-000006020000}"/>
    <cellStyle name="Migliaia 32 5" xfId="520" xr:uid="{00000000-0005-0000-0000-000007020000}"/>
    <cellStyle name="Migliaia 33" xfId="521" xr:uid="{00000000-0005-0000-0000-000008020000}"/>
    <cellStyle name="Migliaia 33 2" xfId="522" xr:uid="{00000000-0005-0000-0000-000009020000}"/>
    <cellStyle name="Migliaia 33 3" xfId="523" xr:uid="{00000000-0005-0000-0000-00000A020000}"/>
    <cellStyle name="Migliaia 33 3 2" xfId="524" xr:uid="{00000000-0005-0000-0000-00000B020000}"/>
    <cellStyle name="Migliaia 33 4" xfId="525" xr:uid="{00000000-0005-0000-0000-00000C020000}"/>
    <cellStyle name="Migliaia 33 5" xfId="526" xr:uid="{00000000-0005-0000-0000-00000D020000}"/>
    <cellStyle name="Migliaia 34" xfId="527" xr:uid="{00000000-0005-0000-0000-00000E020000}"/>
    <cellStyle name="Migliaia 34 2" xfId="528" xr:uid="{00000000-0005-0000-0000-00000F020000}"/>
    <cellStyle name="Migliaia 34 3" xfId="529" xr:uid="{00000000-0005-0000-0000-000010020000}"/>
    <cellStyle name="Migliaia 34 3 2" xfId="530" xr:uid="{00000000-0005-0000-0000-000011020000}"/>
    <cellStyle name="Migliaia 34 4" xfId="531" xr:uid="{00000000-0005-0000-0000-000012020000}"/>
    <cellStyle name="Migliaia 34 5" xfId="532" xr:uid="{00000000-0005-0000-0000-000013020000}"/>
    <cellStyle name="Migliaia 35" xfId="533" xr:uid="{00000000-0005-0000-0000-000014020000}"/>
    <cellStyle name="Migliaia 35 2" xfId="534" xr:uid="{00000000-0005-0000-0000-000015020000}"/>
    <cellStyle name="Migliaia 35 3" xfId="535" xr:uid="{00000000-0005-0000-0000-000016020000}"/>
    <cellStyle name="Migliaia 35 3 2" xfId="536" xr:uid="{00000000-0005-0000-0000-000017020000}"/>
    <cellStyle name="Migliaia 35 4" xfId="537" xr:uid="{00000000-0005-0000-0000-000018020000}"/>
    <cellStyle name="Migliaia 35 5" xfId="538" xr:uid="{00000000-0005-0000-0000-000019020000}"/>
    <cellStyle name="Migliaia 36" xfId="539" xr:uid="{00000000-0005-0000-0000-00001A020000}"/>
    <cellStyle name="Migliaia 36 2" xfId="540" xr:uid="{00000000-0005-0000-0000-00001B020000}"/>
    <cellStyle name="Migliaia 36 3" xfId="541" xr:uid="{00000000-0005-0000-0000-00001C020000}"/>
    <cellStyle name="Migliaia 36 3 2" xfId="542" xr:uid="{00000000-0005-0000-0000-00001D020000}"/>
    <cellStyle name="Migliaia 36 4" xfId="543" xr:uid="{00000000-0005-0000-0000-00001E020000}"/>
    <cellStyle name="Migliaia 36 5" xfId="544" xr:uid="{00000000-0005-0000-0000-00001F020000}"/>
    <cellStyle name="Migliaia 37" xfId="545" xr:uid="{00000000-0005-0000-0000-000020020000}"/>
    <cellStyle name="Migliaia 37 2" xfId="546" xr:uid="{00000000-0005-0000-0000-000021020000}"/>
    <cellStyle name="Migliaia 37 3" xfId="547" xr:uid="{00000000-0005-0000-0000-000022020000}"/>
    <cellStyle name="Migliaia 37 3 2" xfId="548" xr:uid="{00000000-0005-0000-0000-000023020000}"/>
    <cellStyle name="Migliaia 37 4" xfId="549" xr:uid="{00000000-0005-0000-0000-000024020000}"/>
    <cellStyle name="Migliaia 37 5" xfId="550" xr:uid="{00000000-0005-0000-0000-000025020000}"/>
    <cellStyle name="Migliaia 38" xfId="551" xr:uid="{00000000-0005-0000-0000-000026020000}"/>
    <cellStyle name="Migliaia 38 2" xfId="552" xr:uid="{00000000-0005-0000-0000-000027020000}"/>
    <cellStyle name="Migliaia 38 3" xfId="553" xr:uid="{00000000-0005-0000-0000-000028020000}"/>
    <cellStyle name="Migliaia 38 3 2" xfId="554" xr:uid="{00000000-0005-0000-0000-000029020000}"/>
    <cellStyle name="Migliaia 38 4" xfId="555" xr:uid="{00000000-0005-0000-0000-00002A020000}"/>
    <cellStyle name="Migliaia 38 5" xfId="556" xr:uid="{00000000-0005-0000-0000-00002B020000}"/>
    <cellStyle name="Migliaia 39" xfId="557" xr:uid="{00000000-0005-0000-0000-00002C020000}"/>
    <cellStyle name="Migliaia 39 2" xfId="558" xr:uid="{00000000-0005-0000-0000-00002D020000}"/>
    <cellStyle name="Migliaia 39 3" xfId="559" xr:uid="{00000000-0005-0000-0000-00002E020000}"/>
    <cellStyle name="Migliaia 39 3 2" xfId="560" xr:uid="{00000000-0005-0000-0000-00002F020000}"/>
    <cellStyle name="Migliaia 39 4" xfId="561" xr:uid="{00000000-0005-0000-0000-000030020000}"/>
    <cellStyle name="Migliaia 39 5" xfId="562" xr:uid="{00000000-0005-0000-0000-000031020000}"/>
    <cellStyle name="Migliaia 4" xfId="563" xr:uid="{00000000-0005-0000-0000-000032020000}"/>
    <cellStyle name="Migliaia 4 2" xfId="564" xr:uid="{00000000-0005-0000-0000-000033020000}"/>
    <cellStyle name="Migliaia 4 3" xfId="565" xr:uid="{00000000-0005-0000-0000-000034020000}"/>
    <cellStyle name="Migliaia 4 3 2" xfId="566" xr:uid="{00000000-0005-0000-0000-000035020000}"/>
    <cellStyle name="Migliaia 4 4" xfId="567" xr:uid="{00000000-0005-0000-0000-000036020000}"/>
    <cellStyle name="Migliaia 4 5" xfId="568" xr:uid="{00000000-0005-0000-0000-000037020000}"/>
    <cellStyle name="Migliaia 40" xfId="569" xr:uid="{00000000-0005-0000-0000-000038020000}"/>
    <cellStyle name="Migliaia 40 2" xfId="570" xr:uid="{00000000-0005-0000-0000-000039020000}"/>
    <cellStyle name="Migliaia 40 3" xfId="571" xr:uid="{00000000-0005-0000-0000-00003A020000}"/>
    <cellStyle name="Migliaia 40 3 2" xfId="572" xr:uid="{00000000-0005-0000-0000-00003B020000}"/>
    <cellStyle name="Migliaia 40 4" xfId="573" xr:uid="{00000000-0005-0000-0000-00003C020000}"/>
    <cellStyle name="Migliaia 40 5" xfId="574" xr:uid="{00000000-0005-0000-0000-00003D020000}"/>
    <cellStyle name="Migliaia 41" xfId="575" xr:uid="{00000000-0005-0000-0000-00003E020000}"/>
    <cellStyle name="Migliaia 41 2" xfId="576" xr:uid="{00000000-0005-0000-0000-00003F020000}"/>
    <cellStyle name="Migliaia 41 3" xfId="577" xr:uid="{00000000-0005-0000-0000-000040020000}"/>
    <cellStyle name="Migliaia 41 3 2" xfId="578" xr:uid="{00000000-0005-0000-0000-000041020000}"/>
    <cellStyle name="Migliaia 41 4" xfId="579" xr:uid="{00000000-0005-0000-0000-000042020000}"/>
    <cellStyle name="Migliaia 41 5" xfId="580" xr:uid="{00000000-0005-0000-0000-000043020000}"/>
    <cellStyle name="Migliaia 42" xfId="581" xr:uid="{00000000-0005-0000-0000-000044020000}"/>
    <cellStyle name="Migliaia 42 2" xfId="582" xr:uid="{00000000-0005-0000-0000-000045020000}"/>
    <cellStyle name="Migliaia 42 3" xfId="583" xr:uid="{00000000-0005-0000-0000-000046020000}"/>
    <cellStyle name="Migliaia 42 3 2" xfId="584" xr:uid="{00000000-0005-0000-0000-000047020000}"/>
    <cellStyle name="Migliaia 42 4" xfId="585" xr:uid="{00000000-0005-0000-0000-000048020000}"/>
    <cellStyle name="Migliaia 42 5" xfId="586" xr:uid="{00000000-0005-0000-0000-000049020000}"/>
    <cellStyle name="Migliaia 43" xfId="587" xr:uid="{00000000-0005-0000-0000-00004A020000}"/>
    <cellStyle name="Migliaia 43 2" xfId="588" xr:uid="{00000000-0005-0000-0000-00004B020000}"/>
    <cellStyle name="Migliaia 43 3" xfId="589" xr:uid="{00000000-0005-0000-0000-00004C020000}"/>
    <cellStyle name="Migliaia 43 3 2" xfId="590" xr:uid="{00000000-0005-0000-0000-00004D020000}"/>
    <cellStyle name="Migliaia 43 4" xfId="591" xr:uid="{00000000-0005-0000-0000-00004E020000}"/>
    <cellStyle name="Migliaia 43 5" xfId="592" xr:uid="{00000000-0005-0000-0000-00004F020000}"/>
    <cellStyle name="Migliaia 44" xfId="593" xr:uid="{00000000-0005-0000-0000-000050020000}"/>
    <cellStyle name="Migliaia 44 2" xfId="594" xr:uid="{00000000-0005-0000-0000-000051020000}"/>
    <cellStyle name="Migliaia 44 3" xfId="595" xr:uid="{00000000-0005-0000-0000-000052020000}"/>
    <cellStyle name="Migliaia 44 3 2" xfId="596" xr:uid="{00000000-0005-0000-0000-000053020000}"/>
    <cellStyle name="Migliaia 44 4" xfId="597" xr:uid="{00000000-0005-0000-0000-000054020000}"/>
    <cellStyle name="Migliaia 44 5" xfId="598" xr:uid="{00000000-0005-0000-0000-000055020000}"/>
    <cellStyle name="Migliaia 45" xfId="599" xr:uid="{00000000-0005-0000-0000-000056020000}"/>
    <cellStyle name="Migliaia 45 2" xfId="600" xr:uid="{00000000-0005-0000-0000-000057020000}"/>
    <cellStyle name="Migliaia 45 3" xfId="601" xr:uid="{00000000-0005-0000-0000-000058020000}"/>
    <cellStyle name="Migliaia 45 3 2" xfId="602" xr:uid="{00000000-0005-0000-0000-000059020000}"/>
    <cellStyle name="Migliaia 45 4" xfId="603" xr:uid="{00000000-0005-0000-0000-00005A020000}"/>
    <cellStyle name="Migliaia 45 5" xfId="604" xr:uid="{00000000-0005-0000-0000-00005B020000}"/>
    <cellStyle name="Migliaia 46" xfId="605" xr:uid="{00000000-0005-0000-0000-00005C020000}"/>
    <cellStyle name="Migliaia 46 2" xfId="606" xr:uid="{00000000-0005-0000-0000-00005D020000}"/>
    <cellStyle name="Migliaia 46 3" xfId="607" xr:uid="{00000000-0005-0000-0000-00005E020000}"/>
    <cellStyle name="Migliaia 46 3 2" xfId="608" xr:uid="{00000000-0005-0000-0000-00005F020000}"/>
    <cellStyle name="Migliaia 46 4" xfId="609" xr:uid="{00000000-0005-0000-0000-000060020000}"/>
    <cellStyle name="Migliaia 46 5" xfId="610" xr:uid="{00000000-0005-0000-0000-000061020000}"/>
    <cellStyle name="Migliaia 47" xfId="611" xr:uid="{00000000-0005-0000-0000-000062020000}"/>
    <cellStyle name="Migliaia 47 2" xfId="612" xr:uid="{00000000-0005-0000-0000-000063020000}"/>
    <cellStyle name="Migliaia 47 3" xfId="613" xr:uid="{00000000-0005-0000-0000-000064020000}"/>
    <cellStyle name="Migliaia 47 3 2" xfId="614" xr:uid="{00000000-0005-0000-0000-000065020000}"/>
    <cellStyle name="Migliaia 47 4" xfId="615" xr:uid="{00000000-0005-0000-0000-000066020000}"/>
    <cellStyle name="Migliaia 47 5" xfId="616" xr:uid="{00000000-0005-0000-0000-000067020000}"/>
    <cellStyle name="Migliaia 48" xfId="617" xr:uid="{00000000-0005-0000-0000-000068020000}"/>
    <cellStyle name="Migliaia 48 2" xfId="618" xr:uid="{00000000-0005-0000-0000-000069020000}"/>
    <cellStyle name="Migliaia 48 3" xfId="619" xr:uid="{00000000-0005-0000-0000-00006A020000}"/>
    <cellStyle name="Migliaia 48 3 2" xfId="620" xr:uid="{00000000-0005-0000-0000-00006B020000}"/>
    <cellStyle name="Migliaia 48 4" xfId="621" xr:uid="{00000000-0005-0000-0000-00006C020000}"/>
    <cellStyle name="Migliaia 48 5" xfId="622" xr:uid="{00000000-0005-0000-0000-00006D020000}"/>
    <cellStyle name="Migliaia 49" xfId="623" xr:uid="{00000000-0005-0000-0000-00006E020000}"/>
    <cellStyle name="Migliaia 49 2" xfId="624" xr:uid="{00000000-0005-0000-0000-00006F020000}"/>
    <cellStyle name="Migliaia 49 3" xfId="625" xr:uid="{00000000-0005-0000-0000-000070020000}"/>
    <cellStyle name="Migliaia 49 3 2" xfId="626" xr:uid="{00000000-0005-0000-0000-000071020000}"/>
    <cellStyle name="Migliaia 49 4" xfId="627" xr:uid="{00000000-0005-0000-0000-000072020000}"/>
    <cellStyle name="Migliaia 49 5" xfId="628" xr:uid="{00000000-0005-0000-0000-000073020000}"/>
    <cellStyle name="Migliaia 5" xfId="629" xr:uid="{00000000-0005-0000-0000-000074020000}"/>
    <cellStyle name="Migliaia 5 2" xfId="630" xr:uid="{00000000-0005-0000-0000-000075020000}"/>
    <cellStyle name="Migliaia 5 3" xfId="631" xr:uid="{00000000-0005-0000-0000-000076020000}"/>
    <cellStyle name="Migliaia 5 3 2" xfId="632" xr:uid="{00000000-0005-0000-0000-000077020000}"/>
    <cellStyle name="Migliaia 5 4" xfId="633" xr:uid="{00000000-0005-0000-0000-000078020000}"/>
    <cellStyle name="Migliaia 5 5" xfId="634" xr:uid="{00000000-0005-0000-0000-000079020000}"/>
    <cellStyle name="Migliaia 50" xfId="635" xr:uid="{00000000-0005-0000-0000-00007A020000}"/>
    <cellStyle name="Migliaia 50 2" xfId="636" xr:uid="{00000000-0005-0000-0000-00007B020000}"/>
    <cellStyle name="Migliaia 50 3" xfId="637" xr:uid="{00000000-0005-0000-0000-00007C020000}"/>
    <cellStyle name="Migliaia 50 3 2" xfId="638" xr:uid="{00000000-0005-0000-0000-00007D020000}"/>
    <cellStyle name="Migliaia 50 4" xfId="639" xr:uid="{00000000-0005-0000-0000-00007E020000}"/>
    <cellStyle name="Migliaia 50 5" xfId="640" xr:uid="{00000000-0005-0000-0000-00007F020000}"/>
    <cellStyle name="Migliaia 51" xfId="641" xr:uid="{00000000-0005-0000-0000-000080020000}"/>
    <cellStyle name="Migliaia 51 2" xfId="642" xr:uid="{00000000-0005-0000-0000-000081020000}"/>
    <cellStyle name="Migliaia 51 3" xfId="643" xr:uid="{00000000-0005-0000-0000-000082020000}"/>
    <cellStyle name="Migliaia 51 3 2" xfId="644" xr:uid="{00000000-0005-0000-0000-000083020000}"/>
    <cellStyle name="Migliaia 51 4" xfId="645" xr:uid="{00000000-0005-0000-0000-000084020000}"/>
    <cellStyle name="Migliaia 51 5" xfId="646" xr:uid="{00000000-0005-0000-0000-000085020000}"/>
    <cellStyle name="Migliaia 52" xfId="647" xr:uid="{00000000-0005-0000-0000-000086020000}"/>
    <cellStyle name="Migliaia 52 2" xfId="648" xr:uid="{00000000-0005-0000-0000-000087020000}"/>
    <cellStyle name="Migliaia 52 3" xfId="649" xr:uid="{00000000-0005-0000-0000-000088020000}"/>
    <cellStyle name="Migliaia 52 3 2" xfId="650" xr:uid="{00000000-0005-0000-0000-000089020000}"/>
    <cellStyle name="Migliaia 52 4" xfId="651" xr:uid="{00000000-0005-0000-0000-00008A020000}"/>
    <cellStyle name="Migliaia 52 5" xfId="652" xr:uid="{00000000-0005-0000-0000-00008B020000}"/>
    <cellStyle name="Migliaia 53" xfId="653" xr:uid="{00000000-0005-0000-0000-00008C020000}"/>
    <cellStyle name="Migliaia 53 2" xfId="654" xr:uid="{00000000-0005-0000-0000-00008D020000}"/>
    <cellStyle name="Migliaia 53 3" xfId="655" xr:uid="{00000000-0005-0000-0000-00008E020000}"/>
    <cellStyle name="Migliaia 53 3 2" xfId="656" xr:uid="{00000000-0005-0000-0000-00008F020000}"/>
    <cellStyle name="Migliaia 53 4" xfId="657" xr:uid="{00000000-0005-0000-0000-000090020000}"/>
    <cellStyle name="Migliaia 53 5" xfId="658" xr:uid="{00000000-0005-0000-0000-000091020000}"/>
    <cellStyle name="Migliaia 54" xfId="659" xr:uid="{00000000-0005-0000-0000-000092020000}"/>
    <cellStyle name="Migliaia 54 2" xfId="660" xr:uid="{00000000-0005-0000-0000-000093020000}"/>
    <cellStyle name="Migliaia 54 3" xfId="661" xr:uid="{00000000-0005-0000-0000-000094020000}"/>
    <cellStyle name="Migliaia 54 3 2" xfId="662" xr:uid="{00000000-0005-0000-0000-000095020000}"/>
    <cellStyle name="Migliaia 54 4" xfId="663" xr:uid="{00000000-0005-0000-0000-000096020000}"/>
    <cellStyle name="Migliaia 54 5" xfId="664" xr:uid="{00000000-0005-0000-0000-000097020000}"/>
    <cellStyle name="Migliaia 55" xfId="665" xr:uid="{00000000-0005-0000-0000-000098020000}"/>
    <cellStyle name="Migliaia 55 2" xfId="666" xr:uid="{00000000-0005-0000-0000-000099020000}"/>
    <cellStyle name="Migliaia 55 3" xfId="667" xr:uid="{00000000-0005-0000-0000-00009A020000}"/>
    <cellStyle name="Migliaia 55 3 2" xfId="668" xr:uid="{00000000-0005-0000-0000-00009B020000}"/>
    <cellStyle name="Migliaia 55 4" xfId="669" xr:uid="{00000000-0005-0000-0000-00009C020000}"/>
    <cellStyle name="Migliaia 55 5" xfId="670" xr:uid="{00000000-0005-0000-0000-00009D020000}"/>
    <cellStyle name="Migliaia 56" xfId="671" xr:uid="{00000000-0005-0000-0000-00009E020000}"/>
    <cellStyle name="Migliaia 56 2" xfId="672" xr:uid="{00000000-0005-0000-0000-00009F020000}"/>
    <cellStyle name="Migliaia 56 3" xfId="673" xr:uid="{00000000-0005-0000-0000-0000A0020000}"/>
    <cellStyle name="Migliaia 56 3 2" xfId="674" xr:uid="{00000000-0005-0000-0000-0000A1020000}"/>
    <cellStyle name="Migliaia 56 4" xfId="675" xr:uid="{00000000-0005-0000-0000-0000A2020000}"/>
    <cellStyle name="Migliaia 56 5" xfId="676" xr:uid="{00000000-0005-0000-0000-0000A3020000}"/>
    <cellStyle name="Migliaia 57" xfId="677" xr:uid="{00000000-0005-0000-0000-0000A4020000}"/>
    <cellStyle name="Migliaia 57 2" xfId="678" xr:uid="{00000000-0005-0000-0000-0000A5020000}"/>
    <cellStyle name="Migliaia 57 3" xfId="679" xr:uid="{00000000-0005-0000-0000-0000A6020000}"/>
    <cellStyle name="Migliaia 57 3 2" xfId="680" xr:uid="{00000000-0005-0000-0000-0000A7020000}"/>
    <cellStyle name="Migliaia 57 4" xfId="681" xr:uid="{00000000-0005-0000-0000-0000A8020000}"/>
    <cellStyle name="Migliaia 57 5" xfId="682" xr:uid="{00000000-0005-0000-0000-0000A9020000}"/>
    <cellStyle name="Migliaia 58" xfId="683" xr:uid="{00000000-0005-0000-0000-0000AA020000}"/>
    <cellStyle name="Migliaia 58 2" xfId="684" xr:uid="{00000000-0005-0000-0000-0000AB020000}"/>
    <cellStyle name="Migliaia 58 3" xfId="685" xr:uid="{00000000-0005-0000-0000-0000AC020000}"/>
    <cellStyle name="Migliaia 58 3 2" xfId="686" xr:uid="{00000000-0005-0000-0000-0000AD020000}"/>
    <cellStyle name="Migliaia 58 4" xfId="687" xr:uid="{00000000-0005-0000-0000-0000AE020000}"/>
    <cellStyle name="Migliaia 58 5" xfId="688" xr:uid="{00000000-0005-0000-0000-0000AF020000}"/>
    <cellStyle name="Migliaia 59" xfId="689" xr:uid="{00000000-0005-0000-0000-0000B0020000}"/>
    <cellStyle name="Migliaia 59 2" xfId="690" xr:uid="{00000000-0005-0000-0000-0000B1020000}"/>
    <cellStyle name="Migliaia 59 3" xfId="691" xr:uid="{00000000-0005-0000-0000-0000B2020000}"/>
    <cellStyle name="Migliaia 59 3 2" xfId="692" xr:uid="{00000000-0005-0000-0000-0000B3020000}"/>
    <cellStyle name="Migliaia 59 4" xfId="693" xr:uid="{00000000-0005-0000-0000-0000B4020000}"/>
    <cellStyle name="Migliaia 59 5" xfId="694" xr:uid="{00000000-0005-0000-0000-0000B5020000}"/>
    <cellStyle name="Migliaia 6" xfId="695" xr:uid="{00000000-0005-0000-0000-0000B6020000}"/>
    <cellStyle name="Migliaia 6 2" xfId="696" xr:uid="{00000000-0005-0000-0000-0000B7020000}"/>
    <cellStyle name="Migliaia 6 3" xfId="697" xr:uid="{00000000-0005-0000-0000-0000B8020000}"/>
    <cellStyle name="Migliaia 6 3 2" xfId="698" xr:uid="{00000000-0005-0000-0000-0000B9020000}"/>
    <cellStyle name="Migliaia 6 4" xfId="699" xr:uid="{00000000-0005-0000-0000-0000BA020000}"/>
    <cellStyle name="Migliaia 6 5" xfId="700" xr:uid="{00000000-0005-0000-0000-0000BB020000}"/>
    <cellStyle name="Migliaia 60" xfId="701" xr:uid="{00000000-0005-0000-0000-0000BC020000}"/>
    <cellStyle name="Migliaia 60 2" xfId="702" xr:uid="{00000000-0005-0000-0000-0000BD020000}"/>
    <cellStyle name="Migliaia 60 3" xfId="703" xr:uid="{00000000-0005-0000-0000-0000BE020000}"/>
    <cellStyle name="Migliaia 60 3 2" xfId="704" xr:uid="{00000000-0005-0000-0000-0000BF020000}"/>
    <cellStyle name="Migliaia 60 4" xfId="705" xr:uid="{00000000-0005-0000-0000-0000C0020000}"/>
    <cellStyle name="Migliaia 60 5" xfId="706" xr:uid="{00000000-0005-0000-0000-0000C1020000}"/>
    <cellStyle name="Migliaia 61" xfId="707" xr:uid="{00000000-0005-0000-0000-0000C2020000}"/>
    <cellStyle name="Migliaia 61 2" xfId="708" xr:uid="{00000000-0005-0000-0000-0000C3020000}"/>
    <cellStyle name="Migliaia 61 3" xfId="709" xr:uid="{00000000-0005-0000-0000-0000C4020000}"/>
    <cellStyle name="Migliaia 61 3 2" xfId="710" xr:uid="{00000000-0005-0000-0000-0000C5020000}"/>
    <cellStyle name="Migliaia 61 4" xfId="711" xr:uid="{00000000-0005-0000-0000-0000C6020000}"/>
    <cellStyle name="Migliaia 61 5" xfId="712" xr:uid="{00000000-0005-0000-0000-0000C7020000}"/>
    <cellStyle name="Migliaia 7" xfId="713" xr:uid="{00000000-0005-0000-0000-0000C8020000}"/>
    <cellStyle name="Migliaia 7 2" xfId="714" xr:uid="{00000000-0005-0000-0000-0000C9020000}"/>
    <cellStyle name="Migliaia 7 3" xfId="715" xr:uid="{00000000-0005-0000-0000-0000CA020000}"/>
    <cellStyle name="Migliaia 7 3 2" xfId="716" xr:uid="{00000000-0005-0000-0000-0000CB020000}"/>
    <cellStyle name="Migliaia 7 4" xfId="717" xr:uid="{00000000-0005-0000-0000-0000CC020000}"/>
    <cellStyle name="Migliaia 7 5" xfId="718" xr:uid="{00000000-0005-0000-0000-0000CD020000}"/>
    <cellStyle name="Migliaia 8" xfId="719" xr:uid="{00000000-0005-0000-0000-0000CE020000}"/>
    <cellStyle name="Migliaia 8 2" xfId="720" xr:uid="{00000000-0005-0000-0000-0000CF020000}"/>
    <cellStyle name="Migliaia 8 3" xfId="721" xr:uid="{00000000-0005-0000-0000-0000D0020000}"/>
    <cellStyle name="Migliaia 8 3 2" xfId="722" xr:uid="{00000000-0005-0000-0000-0000D1020000}"/>
    <cellStyle name="Migliaia 8 4" xfId="723" xr:uid="{00000000-0005-0000-0000-0000D2020000}"/>
    <cellStyle name="Migliaia 8 5" xfId="724" xr:uid="{00000000-0005-0000-0000-0000D3020000}"/>
    <cellStyle name="Migliaia 9" xfId="725" xr:uid="{00000000-0005-0000-0000-0000D4020000}"/>
    <cellStyle name="Migliaia 9 2" xfId="726" xr:uid="{00000000-0005-0000-0000-0000D5020000}"/>
    <cellStyle name="Migliaia 9 3" xfId="727" xr:uid="{00000000-0005-0000-0000-0000D6020000}"/>
    <cellStyle name="Migliaia 9 3 2" xfId="728" xr:uid="{00000000-0005-0000-0000-0000D7020000}"/>
    <cellStyle name="Migliaia 9 4" xfId="729" xr:uid="{00000000-0005-0000-0000-0000D8020000}"/>
    <cellStyle name="Migliaia 9 5" xfId="730" xr:uid="{00000000-0005-0000-0000-0000D9020000}"/>
    <cellStyle name="Neutrale" xfId="731" xr:uid="{00000000-0005-0000-0000-0000DA020000}"/>
    <cellStyle name="Normal" xfId="0" builtinId="0"/>
    <cellStyle name="Normal 10" xfId="732" xr:uid="{00000000-0005-0000-0000-0000DC020000}"/>
    <cellStyle name="Normal 11 2" xfId="1522" xr:uid="{00000000-0005-0000-0000-0000DD020000}"/>
    <cellStyle name="Normal 2" xfId="733" xr:uid="{00000000-0005-0000-0000-0000DE020000}"/>
    <cellStyle name="Normal 2 2" xfId="734" xr:uid="{00000000-0005-0000-0000-0000DF020000}"/>
    <cellStyle name="Normal 2 3" xfId="735" xr:uid="{00000000-0005-0000-0000-0000E0020000}"/>
    <cellStyle name="Normal 3" xfId="736" xr:uid="{00000000-0005-0000-0000-0000E1020000}"/>
    <cellStyle name="Normal 3 2" xfId="737" xr:uid="{00000000-0005-0000-0000-0000E2020000}"/>
    <cellStyle name="Normal 4" xfId="738" xr:uid="{00000000-0005-0000-0000-0000E3020000}"/>
    <cellStyle name="Normal 5" xfId="739" xr:uid="{00000000-0005-0000-0000-0000E4020000}"/>
    <cellStyle name="Normal 6" xfId="740" xr:uid="{00000000-0005-0000-0000-0000E5020000}"/>
    <cellStyle name="Normal 7" xfId="741" xr:uid="{00000000-0005-0000-0000-0000E6020000}"/>
    <cellStyle name="Normal 8" xfId="742" xr:uid="{00000000-0005-0000-0000-0000E7020000}"/>
    <cellStyle name="Normal GHG Numbers (0.00)" xfId="743" xr:uid="{00000000-0005-0000-0000-0000E8020000}"/>
    <cellStyle name="Normal GHG Textfiels Bold" xfId="744" xr:uid="{00000000-0005-0000-0000-0000E9020000}"/>
    <cellStyle name="Normal GHG-Shade" xfId="745" xr:uid="{00000000-0005-0000-0000-0000EA020000}"/>
    <cellStyle name="Normale 10" xfId="746" xr:uid="{00000000-0005-0000-0000-0000EB020000}"/>
    <cellStyle name="Normale 10 2" xfId="747" xr:uid="{00000000-0005-0000-0000-0000EC020000}"/>
    <cellStyle name="Normale 10 3" xfId="748" xr:uid="{00000000-0005-0000-0000-0000ED020000}"/>
    <cellStyle name="Normale 10_EDEN industria 2008 rev" xfId="749" xr:uid="{00000000-0005-0000-0000-0000EE020000}"/>
    <cellStyle name="Normale 11" xfId="750" xr:uid="{00000000-0005-0000-0000-0000EF020000}"/>
    <cellStyle name="Normale 11 2" xfId="751" xr:uid="{00000000-0005-0000-0000-0000F0020000}"/>
    <cellStyle name="Normale 11 3" xfId="752" xr:uid="{00000000-0005-0000-0000-0000F1020000}"/>
    <cellStyle name="Normale 11_EDEN industria 2008 rev" xfId="753" xr:uid="{00000000-0005-0000-0000-0000F2020000}"/>
    <cellStyle name="Normale 12" xfId="754" xr:uid="{00000000-0005-0000-0000-0000F3020000}"/>
    <cellStyle name="Normale 12 2" xfId="755" xr:uid="{00000000-0005-0000-0000-0000F4020000}"/>
    <cellStyle name="Normale 12 3" xfId="756" xr:uid="{00000000-0005-0000-0000-0000F5020000}"/>
    <cellStyle name="Normale 12_EDEN industria 2008 rev" xfId="757" xr:uid="{00000000-0005-0000-0000-0000F6020000}"/>
    <cellStyle name="Normale 13" xfId="758" xr:uid="{00000000-0005-0000-0000-0000F7020000}"/>
    <cellStyle name="Normale 13 2" xfId="759" xr:uid="{00000000-0005-0000-0000-0000F8020000}"/>
    <cellStyle name="Normale 13 3" xfId="760" xr:uid="{00000000-0005-0000-0000-0000F9020000}"/>
    <cellStyle name="Normale 13_EDEN industria 2008 rev" xfId="761" xr:uid="{00000000-0005-0000-0000-0000FA020000}"/>
    <cellStyle name="Normale 14" xfId="762" xr:uid="{00000000-0005-0000-0000-0000FB020000}"/>
    <cellStyle name="Normale 14 2" xfId="763" xr:uid="{00000000-0005-0000-0000-0000FC020000}"/>
    <cellStyle name="Normale 14 3" xfId="764" xr:uid="{00000000-0005-0000-0000-0000FD020000}"/>
    <cellStyle name="Normale 14_EDEN industria 2008 rev" xfId="765" xr:uid="{00000000-0005-0000-0000-0000FE020000}"/>
    <cellStyle name="Normale 15" xfId="766" xr:uid="{00000000-0005-0000-0000-0000FF020000}"/>
    <cellStyle name="Normale 15 2" xfId="767" xr:uid="{00000000-0005-0000-0000-000000030000}"/>
    <cellStyle name="Normale 15 3" xfId="768" xr:uid="{00000000-0005-0000-0000-000001030000}"/>
    <cellStyle name="Normale 15_EDEN industria 2008 rev" xfId="769" xr:uid="{00000000-0005-0000-0000-000002030000}"/>
    <cellStyle name="Normale 16" xfId="770" xr:uid="{00000000-0005-0000-0000-000003030000}"/>
    <cellStyle name="Normale 17" xfId="771" xr:uid="{00000000-0005-0000-0000-000004030000}"/>
    <cellStyle name="Normale 18" xfId="772" xr:uid="{00000000-0005-0000-0000-000005030000}"/>
    <cellStyle name="Normale 19" xfId="773" xr:uid="{00000000-0005-0000-0000-000006030000}"/>
    <cellStyle name="Normale 2" xfId="774" xr:uid="{00000000-0005-0000-0000-000007030000}"/>
    <cellStyle name="Normale 2 2" xfId="775" xr:uid="{00000000-0005-0000-0000-000008030000}"/>
    <cellStyle name="Normale 2_EDEN industria 2008 rev" xfId="776" xr:uid="{00000000-0005-0000-0000-000009030000}"/>
    <cellStyle name="Normale 20" xfId="777" xr:uid="{00000000-0005-0000-0000-00000A030000}"/>
    <cellStyle name="Normale 21" xfId="778" xr:uid="{00000000-0005-0000-0000-00000B030000}"/>
    <cellStyle name="Normale 22" xfId="779" xr:uid="{00000000-0005-0000-0000-00000C030000}"/>
    <cellStyle name="Normale 23" xfId="780" xr:uid="{00000000-0005-0000-0000-00000D030000}"/>
    <cellStyle name="Normale 24" xfId="781" xr:uid="{00000000-0005-0000-0000-00000E030000}"/>
    <cellStyle name="Normale 25" xfId="782" xr:uid="{00000000-0005-0000-0000-00000F030000}"/>
    <cellStyle name="Normale 26" xfId="783" xr:uid="{00000000-0005-0000-0000-000010030000}"/>
    <cellStyle name="Normale 27" xfId="784" xr:uid="{00000000-0005-0000-0000-000011030000}"/>
    <cellStyle name="Normale 28" xfId="785" xr:uid="{00000000-0005-0000-0000-000012030000}"/>
    <cellStyle name="Normale 29" xfId="786" xr:uid="{00000000-0005-0000-0000-000013030000}"/>
    <cellStyle name="Normale 3" xfId="787" xr:uid="{00000000-0005-0000-0000-000014030000}"/>
    <cellStyle name="Normale 3 2" xfId="788" xr:uid="{00000000-0005-0000-0000-000015030000}"/>
    <cellStyle name="Normale 3 3" xfId="789" xr:uid="{00000000-0005-0000-0000-000016030000}"/>
    <cellStyle name="Normale 3_EDEN industria 2008 rev" xfId="790" xr:uid="{00000000-0005-0000-0000-000017030000}"/>
    <cellStyle name="Normale 30" xfId="791" xr:uid="{00000000-0005-0000-0000-000018030000}"/>
    <cellStyle name="Normale 31" xfId="792" xr:uid="{00000000-0005-0000-0000-000019030000}"/>
    <cellStyle name="Normale 32" xfId="793" xr:uid="{00000000-0005-0000-0000-00001A030000}"/>
    <cellStyle name="Normale 33" xfId="794" xr:uid="{00000000-0005-0000-0000-00001B030000}"/>
    <cellStyle name="Normale 34" xfId="795" xr:uid="{00000000-0005-0000-0000-00001C030000}"/>
    <cellStyle name="Normale 35" xfId="796" xr:uid="{00000000-0005-0000-0000-00001D030000}"/>
    <cellStyle name="Normale 36" xfId="797" xr:uid="{00000000-0005-0000-0000-00001E030000}"/>
    <cellStyle name="Normale 37" xfId="798" xr:uid="{00000000-0005-0000-0000-00001F030000}"/>
    <cellStyle name="Normale 38" xfId="799" xr:uid="{00000000-0005-0000-0000-000020030000}"/>
    <cellStyle name="Normale 39" xfId="800" xr:uid="{00000000-0005-0000-0000-000021030000}"/>
    <cellStyle name="Normale 4" xfId="801" xr:uid="{00000000-0005-0000-0000-000022030000}"/>
    <cellStyle name="Normale 4 2" xfId="802" xr:uid="{00000000-0005-0000-0000-000023030000}"/>
    <cellStyle name="Normale 4 3" xfId="803" xr:uid="{00000000-0005-0000-0000-000024030000}"/>
    <cellStyle name="Normale 4_EDEN industria 2008 rev" xfId="804" xr:uid="{00000000-0005-0000-0000-000025030000}"/>
    <cellStyle name="Normale 40" xfId="805" xr:uid="{00000000-0005-0000-0000-000026030000}"/>
    <cellStyle name="Normale 41" xfId="806" xr:uid="{00000000-0005-0000-0000-000027030000}"/>
    <cellStyle name="Normale 42" xfId="807" xr:uid="{00000000-0005-0000-0000-000028030000}"/>
    <cellStyle name="Normale 43" xfId="808" xr:uid="{00000000-0005-0000-0000-000029030000}"/>
    <cellStyle name="Normale 44" xfId="809" xr:uid="{00000000-0005-0000-0000-00002A030000}"/>
    <cellStyle name="Normale 45" xfId="810" xr:uid="{00000000-0005-0000-0000-00002B030000}"/>
    <cellStyle name="Normale 46" xfId="811" xr:uid="{00000000-0005-0000-0000-00002C030000}"/>
    <cellStyle name="Normale 47" xfId="812" xr:uid="{00000000-0005-0000-0000-00002D030000}"/>
    <cellStyle name="Normale 48" xfId="813" xr:uid="{00000000-0005-0000-0000-00002E030000}"/>
    <cellStyle name="Normale 49" xfId="814" xr:uid="{00000000-0005-0000-0000-00002F030000}"/>
    <cellStyle name="Normale 5" xfId="815" xr:uid="{00000000-0005-0000-0000-000030030000}"/>
    <cellStyle name="Normale 5 2" xfId="816" xr:uid="{00000000-0005-0000-0000-000031030000}"/>
    <cellStyle name="Normale 5 3" xfId="817" xr:uid="{00000000-0005-0000-0000-000032030000}"/>
    <cellStyle name="Normale 5_EDEN industria 2008 rev" xfId="818" xr:uid="{00000000-0005-0000-0000-000033030000}"/>
    <cellStyle name="Normale 50" xfId="819" xr:uid="{00000000-0005-0000-0000-000034030000}"/>
    <cellStyle name="Normale 51" xfId="820" xr:uid="{00000000-0005-0000-0000-000035030000}"/>
    <cellStyle name="Normale 52" xfId="821" xr:uid="{00000000-0005-0000-0000-000036030000}"/>
    <cellStyle name="Normale 53" xfId="822" xr:uid="{00000000-0005-0000-0000-000037030000}"/>
    <cellStyle name="Normale 54" xfId="823" xr:uid="{00000000-0005-0000-0000-000038030000}"/>
    <cellStyle name="Normale 55" xfId="824" xr:uid="{00000000-0005-0000-0000-000039030000}"/>
    <cellStyle name="Normale 56" xfId="825" xr:uid="{00000000-0005-0000-0000-00003A030000}"/>
    <cellStyle name="Normale 57" xfId="826" xr:uid="{00000000-0005-0000-0000-00003B030000}"/>
    <cellStyle name="Normale 58" xfId="827" xr:uid="{00000000-0005-0000-0000-00003C030000}"/>
    <cellStyle name="Normale 59" xfId="828" xr:uid="{00000000-0005-0000-0000-00003D030000}"/>
    <cellStyle name="Normale 6" xfId="829" xr:uid="{00000000-0005-0000-0000-00003E030000}"/>
    <cellStyle name="Normale 6 2" xfId="830" xr:uid="{00000000-0005-0000-0000-00003F030000}"/>
    <cellStyle name="Normale 6 3" xfId="831" xr:uid="{00000000-0005-0000-0000-000040030000}"/>
    <cellStyle name="Normale 6_EDEN industria 2008 rev" xfId="832" xr:uid="{00000000-0005-0000-0000-000041030000}"/>
    <cellStyle name="Normale 60" xfId="833" xr:uid="{00000000-0005-0000-0000-000042030000}"/>
    <cellStyle name="Normale 61" xfId="834" xr:uid="{00000000-0005-0000-0000-000043030000}"/>
    <cellStyle name="Normale 62" xfId="835" xr:uid="{00000000-0005-0000-0000-000044030000}"/>
    <cellStyle name="Normale 63" xfId="836" xr:uid="{00000000-0005-0000-0000-000045030000}"/>
    <cellStyle name="Normale 64" xfId="837" xr:uid="{00000000-0005-0000-0000-000046030000}"/>
    <cellStyle name="Normale 65" xfId="838" xr:uid="{00000000-0005-0000-0000-000047030000}"/>
    <cellStyle name="Normale 7" xfId="839" xr:uid="{00000000-0005-0000-0000-000048030000}"/>
    <cellStyle name="Normale 7 2" xfId="840" xr:uid="{00000000-0005-0000-0000-000049030000}"/>
    <cellStyle name="Normale 7 3" xfId="841" xr:uid="{00000000-0005-0000-0000-00004A030000}"/>
    <cellStyle name="Normale 7_EDEN industria 2008 rev" xfId="842" xr:uid="{00000000-0005-0000-0000-00004B030000}"/>
    <cellStyle name="Normale 8" xfId="843" xr:uid="{00000000-0005-0000-0000-00004C030000}"/>
    <cellStyle name="Normale 8 2" xfId="844" xr:uid="{00000000-0005-0000-0000-00004D030000}"/>
    <cellStyle name="Normale 8 3" xfId="845" xr:uid="{00000000-0005-0000-0000-00004E030000}"/>
    <cellStyle name="Normale 8_EDEN industria 2008 rev" xfId="846" xr:uid="{00000000-0005-0000-0000-00004F030000}"/>
    <cellStyle name="Normale 9" xfId="847" xr:uid="{00000000-0005-0000-0000-000050030000}"/>
    <cellStyle name="Normale 9 2" xfId="848" xr:uid="{00000000-0005-0000-0000-000051030000}"/>
    <cellStyle name="Normale 9 3" xfId="849" xr:uid="{00000000-0005-0000-0000-000052030000}"/>
    <cellStyle name="Normale 9_EDEN industria 2008 rev" xfId="850" xr:uid="{00000000-0005-0000-0000-000053030000}"/>
    <cellStyle name="Normale_B2020" xfId="851" xr:uid="{00000000-0005-0000-0000-000054030000}"/>
    <cellStyle name="Nota" xfId="852" xr:uid="{00000000-0005-0000-0000-000055030000}"/>
    <cellStyle name="Nota 2" xfId="853" xr:uid="{00000000-0005-0000-0000-000056030000}"/>
    <cellStyle name="Nota 3" xfId="854" xr:uid="{00000000-0005-0000-0000-000057030000}"/>
    <cellStyle name="Nota 3 2" xfId="855" xr:uid="{00000000-0005-0000-0000-000058030000}"/>
    <cellStyle name="Nota 4" xfId="856" xr:uid="{00000000-0005-0000-0000-000059030000}"/>
    <cellStyle name="Nota 5" xfId="857" xr:uid="{00000000-0005-0000-0000-00005A030000}"/>
    <cellStyle name="Nuovo" xfId="858" xr:uid="{00000000-0005-0000-0000-00005B030000}"/>
    <cellStyle name="Nuovo 10" xfId="859" xr:uid="{00000000-0005-0000-0000-00005C030000}"/>
    <cellStyle name="Nuovo 10 2" xfId="860" xr:uid="{00000000-0005-0000-0000-00005D030000}"/>
    <cellStyle name="Nuovo 10 3" xfId="861" xr:uid="{00000000-0005-0000-0000-00005E030000}"/>
    <cellStyle name="Nuovo 10 3 2" xfId="862" xr:uid="{00000000-0005-0000-0000-00005F030000}"/>
    <cellStyle name="Nuovo 10 4" xfId="863" xr:uid="{00000000-0005-0000-0000-000060030000}"/>
    <cellStyle name="Nuovo 10 5" xfId="864" xr:uid="{00000000-0005-0000-0000-000061030000}"/>
    <cellStyle name="Nuovo 11" xfId="865" xr:uid="{00000000-0005-0000-0000-000062030000}"/>
    <cellStyle name="Nuovo 11 2" xfId="866" xr:uid="{00000000-0005-0000-0000-000063030000}"/>
    <cellStyle name="Nuovo 11 3" xfId="867" xr:uid="{00000000-0005-0000-0000-000064030000}"/>
    <cellStyle name="Nuovo 11 3 2" xfId="868" xr:uid="{00000000-0005-0000-0000-000065030000}"/>
    <cellStyle name="Nuovo 11 4" xfId="869" xr:uid="{00000000-0005-0000-0000-000066030000}"/>
    <cellStyle name="Nuovo 11 5" xfId="870" xr:uid="{00000000-0005-0000-0000-000067030000}"/>
    <cellStyle name="Nuovo 12" xfId="871" xr:uid="{00000000-0005-0000-0000-000068030000}"/>
    <cellStyle name="Nuovo 12 2" xfId="872" xr:uid="{00000000-0005-0000-0000-000069030000}"/>
    <cellStyle name="Nuovo 12 3" xfId="873" xr:uid="{00000000-0005-0000-0000-00006A030000}"/>
    <cellStyle name="Nuovo 12 3 2" xfId="874" xr:uid="{00000000-0005-0000-0000-00006B030000}"/>
    <cellStyle name="Nuovo 12 4" xfId="875" xr:uid="{00000000-0005-0000-0000-00006C030000}"/>
    <cellStyle name="Nuovo 12 5" xfId="876" xr:uid="{00000000-0005-0000-0000-00006D030000}"/>
    <cellStyle name="Nuovo 13" xfId="877" xr:uid="{00000000-0005-0000-0000-00006E030000}"/>
    <cellStyle name="Nuovo 13 2" xfId="878" xr:uid="{00000000-0005-0000-0000-00006F030000}"/>
    <cellStyle name="Nuovo 13 3" xfId="879" xr:uid="{00000000-0005-0000-0000-000070030000}"/>
    <cellStyle name="Nuovo 13 3 2" xfId="880" xr:uid="{00000000-0005-0000-0000-000071030000}"/>
    <cellStyle name="Nuovo 13 4" xfId="881" xr:uid="{00000000-0005-0000-0000-000072030000}"/>
    <cellStyle name="Nuovo 13 5" xfId="882" xr:uid="{00000000-0005-0000-0000-000073030000}"/>
    <cellStyle name="Nuovo 14" xfId="883" xr:uid="{00000000-0005-0000-0000-000074030000}"/>
    <cellStyle name="Nuovo 14 2" xfId="884" xr:uid="{00000000-0005-0000-0000-000075030000}"/>
    <cellStyle name="Nuovo 14 3" xfId="885" xr:uid="{00000000-0005-0000-0000-000076030000}"/>
    <cellStyle name="Nuovo 14 3 2" xfId="886" xr:uid="{00000000-0005-0000-0000-000077030000}"/>
    <cellStyle name="Nuovo 14 4" xfId="887" xr:uid="{00000000-0005-0000-0000-000078030000}"/>
    <cellStyle name="Nuovo 14 5" xfId="888" xr:uid="{00000000-0005-0000-0000-000079030000}"/>
    <cellStyle name="Nuovo 15" xfId="889" xr:uid="{00000000-0005-0000-0000-00007A030000}"/>
    <cellStyle name="Nuovo 15 2" xfId="890" xr:uid="{00000000-0005-0000-0000-00007B030000}"/>
    <cellStyle name="Nuovo 15 3" xfId="891" xr:uid="{00000000-0005-0000-0000-00007C030000}"/>
    <cellStyle name="Nuovo 15 3 2" xfId="892" xr:uid="{00000000-0005-0000-0000-00007D030000}"/>
    <cellStyle name="Nuovo 15 4" xfId="893" xr:uid="{00000000-0005-0000-0000-00007E030000}"/>
    <cellStyle name="Nuovo 15 5" xfId="894" xr:uid="{00000000-0005-0000-0000-00007F030000}"/>
    <cellStyle name="Nuovo 16" xfId="895" xr:uid="{00000000-0005-0000-0000-000080030000}"/>
    <cellStyle name="Nuovo 16 2" xfId="896" xr:uid="{00000000-0005-0000-0000-000081030000}"/>
    <cellStyle name="Nuovo 16 3" xfId="897" xr:uid="{00000000-0005-0000-0000-000082030000}"/>
    <cellStyle name="Nuovo 16 3 2" xfId="898" xr:uid="{00000000-0005-0000-0000-000083030000}"/>
    <cellStyle name="Nuovo 16 4" xfId="899" xr:uid="{00000000-0005-0000-0000-000084030000}"/>
    <cellStyle name="Nuovo 16 5" xfId="900" xr:uid="{00000000-0005-0000-0000-000085030000}"/>
    <cellStyle name="Nuovo 17" xfId="901" xr:uid="{00000000-0005-0000-0000-000086030000}"/>
    <cellStyle name="Nuovo 17 2" xfId="902" xr:uid="{00000000-0005-0000-0000-000087030000}"/>
    <cellStyle name="Nuovo 17 3" xfId="903" xr:uid="{00000000-0005-0000-0000-000088030000}"/>
    <cellStyle name="Nuovo 17 3 2" xfId="904" xr:uid="{00000000-0005-0000-0000-000089030000}"/>
    <cellStyle name="Nuovo 17 4" xfId="905" xr:uid="{00000000-0005-0000-0000-00008A030000}"/>
    <cellStyle name="Nuovo 17 5" xfId="906" xr:uid="{00000000-0005-0000-0000-00008B030000}"/>
    <cellStyle name="Nuovo 18" xfId="907" xr:uid="{00000000-0005-0000-0000-00008C030000}"/>
    <cellStyle name="Nuovo 18 2" xfId="908" xr:uid="{00000000-0005-0000-0000-00008D030000}"/>
    <cellStyle name="Nuovo 18 3" xfId="909" xr:uid="{00000000-0005-0000-0000-00008E030000}"/>
    <cellStyle name="Nuovo 18 3 2" xfId="910" xr:uid="{00000000-0005-0000-0000-00008F030000}"/>
    <cellStyle name="Nuovo 18 4" xfId="911" xr:uid="{00000000-0005-0000-0000-000090030000}"/>
    <cellStyle name="Nuovo 18 5" xfId="912" xr:uid="{00000000-0005-0000-0000-000091030000}"/>
    <cellStyle name="Nuovo 19" xfId="913" xr:uid="{00000000-0005-0000-0000-000092030000}"/>
    <cellStyle name="Nuovo 19 2" xfId="914" xr:uid="{00000000-0005-0000-0000-000093030000}"/>
    <cellStyle name="Nuovo 19 3" xfId="915" xr:uid="{00000000-0005-0000-0000-000094030000}"/>
    <cellStyle name="Nuovo 19 3 2" xfId="916" xr:uid="{00000000-0005-0000-0000-000095030000}"/>
    <cellStyle name="Nuovo 19 4" xfId="917" xr:uid="{00000000-0005-0000-0000-000096030000}"/>
    <cellStyle name="Nuovo 19 5" xfId="918" xr:uid="{00000000-0005-0000-0000-000097030000}"/>
    <cellStyle name="Nuovo 2" xfId="919" xr:uid="{00000000-0005-0000-0000-000098030000}"/>
    <cellStyle name="Nuovo 2 2" xfId="920" xr:uid="{00000000-0005-0000-0000-000099030000}"/>
    <cellStyle name="Nuovo 2 3" xfId="921" xr:uid="{00000000-0005-0000-0000-00009A030000}"/>
    <cellStyle name="Nuovo 2 3 2" xfId="922" xr:uid="{00000000-0005-0000-0000-00009B030000}"/>
    <cellStyle name="Nuovo 2 4" xfId="923" xr:uid="{00000000-0005-0000-0000-00009C030000}"/>
    <cellStyle name="Nuovo 2 5" xfId="924" xr:uid="{00000000-0005-0000-0000-00009D030000}"/>
    <cellStyle name="Nuovo 20" xfId="925" xr:uid="{00000000-0005-0000-0000-00009E030000}"/>
    <cellStyle name="Nuovo 20 2" xfId="926" xr:uid="{00000000-0005-0000-0000-00009F030000}"/>
    <cellStyle name="Nuovo 20 3" xfId="927" xr:uid="{00000000-0005-0000-0000-0000A0030000}"/>
    <cellStyle name="Nuovo 20 3 2" xfId="928" xr:uid="{00000000-0005-0000-0000-0000A1030000}"/>
    <cellStyle name="Nuovo 20 4" xfId="929" xr:uid="{00000000-0005-0000-0000-0000A2030000}"/>
    <cellStyle name="Nuovo 20 5" xfId="930" xr:uid="{00000000-0005-0000-0000-0000A3030000}"/>
    <cellStyle name="Nuovo 21" xfId="931" xr:uid="{00000000-0005-0000-0000-0000A4030000}"/>
    <cellStyle name="Nuovo 21 2" xfId="932" xr:uid="{00000000-0005-0000-0000-0000A5030000}"/>
    <cellStyle name="Nuovo 21 3" xfId="933" xr:uid="{00000000-0005-0000-0000-0000A6030000}"/>
    <cellStyle name="Nuovo 21 3 2" xfId="934" xr:uid="{00000000-0005-0000-0000-0000A7030000}"/>
    <cellStyle name="Nuovo 21 4" xfId="935" xr:uid="{00000000-0005-0000-0000-0000A8030000}"/>
    <cellStyle name="Nuovo 21 5" xfId="936" xr:uid="{00000000-0005-0000-0000-0000A9030000}"/>
    <cellStyle name="Nuovo 22" xfId="937" xr:uid="{00000000-0005-0000-0000-0000AA030000}"/>
    <cellStyle name="Nuovo 22 2" xfId="938" xr:uid="{00000000-0005-0000-0000-0000AB030000}"/>
    <cellStyle name="Nuovo 22 3" xfId="939" xr:uid="{00000000-0005-0000-0000-0000AC030000}"/>
    <cellStyle name="Nuovo 22 3 2" xfId="940" xr:uid="{00000000-0005-0000-0000-0000AD030000}"/>
    <cellStyle name="Nuovo 22 4" xfId="941" xr:uid="{00000000-0005-0000-0000-0000AE030000}"/>
    <cellStyle name="Nuovo 22 5" xfId="942" xr:uid="{00000000-0005-0000-0000-0000AF030000}"/>
    <cellStyle name="Nuovo 23" xfId="943" xr:uid="{00000000-0005-0000-0000-0000B0030000}"/>
    <cellStyle name="Nuovo 23 2" xfId="944" xr:uid="{00000000-0005-0000-0000-0000B1030000}"/>
    <cellStyle name="Nuovo 23 3" xfId="945" xr:uid="{00000000-0005-0000-0000-0000B2030000}"/>
    <cellStyle name="Nuovo 23 3 2" xfId="946" xr:uid="{00000000-0005-0000-0000-0000B3030000}"/>
    <cellStyle name="Nuovo 23 4" xfId="947" xr:uid="{00000000-0005-0000-0000-0000B4030000}"/>
    <cellStyle name="Nuovo 23 5" xfId="948" xr:uid="{00000000-0005-0000-0000-0000B5030000}"/>
    <cellStyle name="Nuovo 24" xfId="949" xr:uid="{00000000-0005-0000-0000-0000B6030000}"/>
    <cellStyle name="Nuovo 24 2" xfId="950" xr:uid="{00000000-0005-0000-0000-0000B7030000}"/>
    <cellStyle name="Nuovo 24 3" xfId="951" xr:uid="{00000000-0005-0000-0000-0000B8030000}"/>
    <cellStyle name="Nuovo 24 3 2" xfId="952" xr:uid="{00000000-0005-0000-0000-0000B9030000}"/>
    <cellStyle name="Nuovo 24 4" xfId="953" xr:uid="{00000000-0005-0000-0000-0000BA030000}"/>
    <cellStyle name="Nuovo 24 5" xfId="954" xr:uid="{00000000-0005-0000-0000-0000BB030000}"/>
    <cellStyle name="Nuovo 25" xfId="955" xr:uid="{00000000-0005-0000-0000-0000BC030000}"/>
    <cellStyle name="Nuovo 25 2" xfId="956" xr:uid="{00000000-0005-0000-0000-0000BD030000}"/>
    <cellStyle name="Nuovo 25 3" xfId="957" xr:uid="{00000000-0005-0000-0000-0000BE030000}"/>
    <cellStyle name="Nuovo 25 3 2" xfId="958" xr:uid="{00000000-0005-0000-0000-0000BF030000}"/>
    <cellStyle name="Nuovo 25 4" xfId="959" xr:uid="{00000000-0005-0000-0000-0000C0030000}"/>
    <cellStyle name="Nuovo 25 5" xfId="960" xr:uid="{00000000-0005-0000-0000-0000C1030000}"/>
    <cellStyle name="Nuovo 26" xfId="961" xr:uid="{00000000-0005-0000-0000-0000C2030000}"/>
    <cellStyle name="Nuovo 26 2" xfId="962" xr:uid="{00000000-0005-0000-0000-0000C3030000}"/>
    <cellStyle name="Nuovo 26 3" xfId="963" xr:uid="{00000000-0005-0000-0000-0000C4030000}"/>
    <cellStyle name="Nuovo 26 3 2" xfId="964" xr:uid="{00000000-0005-0000-0000-0000C5030000}"/>
    <cellStyle name="Nuovo 26 4" xfId="965" xr:uid="{00000000-0005-0000-0000-0000C6030000}"/>
    <cellStyle name="Nuovo 26 5" xfId="966" xr:uid="{00000000-0005-0000-0000-0000C7030000}"/>
    <cellStyle name="Nuovo 27" xfId="967" xr:uid="{00000000-0005-0000-0000-0000C8030000}"/>
    <cellStyle name="Nuovo 27 2" xfId="968" xr:uid="{00000000-0005-0000-0000-0000C9030000}"/>
    <cellStyle name="Nuovo 27 3" xfId="969" xr:uid="{00000000-0005-0000-0000-0000CA030000}"/>
    <cellStyle name="Nuovo 27 3 2" xfId="970" xr:uid="{00000000-0005-0000-0000-0000CB030000}"/>
    <cellStyle name="Nuovo 27 4" xfId="971" xr:uid="{00000000-0005-0000-0000-0000CC030000}"/>
    <cellStyle name="Nuovo 27 5" xfId="972" xr:uid="{00000000-0005-0000-0000-0000CD030000}"/>
    <cellStyle name="Nuovo 28" xfId="973" xr:uid="{00000000-0005-0000-0000-0000CE030000}"/>
    <cellStyle name="Nuovo 28 2" xfId="974" xr:uid="{00000000-0005-0000-0000-0000CF030000}"/>
    <cellStyle name="Nuovo 28 3" xfId="975" xr:uid="{00000000-0005-0000-0000-0000D0030000}"/>
    <cellStyle name="Nuovo 28 3 2" xfId="976" xr:uid="{00000000-0005-0000-0000-0000D1030000}"/>
    <cellStyle name="Nuovo 28 4" xfId="977" xr:uid="{00000000-0005-0000-0000-0000D2030000}"/>
    <cellStyle name="Nuovo 28 5" xfId="978" xr:uid="{00000000-0005-0000-0000-0000D3030000}"/>
    <cellStyle name="Nuovo 29" xfId="979" xr:uid="{00000000-0005-0000-0000-0000D4030000}"/>
    <cellStyle name="Nuovo 29 2" xfId="980" xr:uid="{00000000-0005-0000-0000-0000D5030000}"/>
    <cellStyle name="Nuovo 29 3" xfId="981" xr:uid="{00000000-0005-0000-0000-0000D6030000}"/>
    <cellStyle name="Nuovo 29 3 2" xfId="982" xr:uid="{00000000-0005-0000-0000-0000D7030000}"/>
    <cellStyle name="Nuovo 29 4" xfId="983" xr:uid="{00000000-0005-0000-0000-0000D8030000}"/>
    <cellStyle name="Nuovo 29 5" xfId="984" xr:uid="{00000000-0005-0000-0000-0000D9030000}"/>
    <cellStyle name="Nuovo 3" xfId="985" xr:uid="{00000000-0005-0000-0000-0000DA030000}"/>
    <cellStyle name="Nuovo 3 2" xfId="986" xr:uid="{00000000-0005-0000-0000-0000DB030000}"/>
    <cellStyle name="Nuovo 3 3" xfId="987" xr:uid="{00000000-0005-0000-0000-0000DC030000}"/>
    <cellStyle name="Nuovo 3 3 2" xfId="988" xr:uid="{00000000-0005-0000-0000-0000DD030000}"/>
    <cellStyle name="Nuovo 3 4" xfId="989" xr:uid="{00000000-0005-0000-0000-0000DE030000}"/>
    <cellStyle name="Nuovo 3 5" xfId="990" xr:uid="{00000000-0005-0000-0000-0000DF030000}"/>
    <cellStyle name="Nuovo 30" xfId="991" xr:uid="{00000000-0005-0000-0000-0000E0030000}"/>
    <cellStyle name="Nuovo 30 2" xfId="992" xr:uid="{00000000-0005-0000-0000-0000E1030000}"/>
    <cellStyle name="Nuovo 30 3" xfId="993" xr:uid="{00000000-0005-0000-0000-0000E2030000}"/>
    <cellStyle name="Nuovo 30 3 2" xfId="994" xr:uid="{00000000-0005-0000-0000-0000E3030000}"/>
    <cellStyle name="Nuovo 30 4" xfId="995" xr:uid="{00000000-0005-0000-0000-0000E4030000}"/>
    <cellStyle name="Nuovo 30 5" xfId="996" xr:uid="{00000000-0005-0000-0000-0000E5030000}"/>
    <cellStyle name="Nuovo 31" xfId="997" xr:uid="{00000000-0005-0000-0000-0000E6030000}"/>
    <cellStyle name="Nuovo 31 2" xfId="998" xr:uid="{00000000-0005-0000-0000-0000E7030000}"/>
    <cellStyle name="Nuovo 31 3" xfId="999" xr:uid="{00000000-0005-0000-0000-0000E8030000}"/>
    <cellStyle name="Nuovo 31 3 2" xfId="1000" xr:uid="{00000000-0005-0000-0000-0000E9030000}"/>
    <cellStyle name="Nuovo 31 4" xfId="1001" xr:uid="{00000000-0005-0000-0000-0000EA030000}"/>
    <cellStyle name="Nuovo 31 5" xfId="1002" xr:uid="{00000000-0005-0000-0000-0000EB030000}"/>
    <cellStyle name="Nuovo 32" xfId="1003" xr:uid="{00000000-0005-0000-0000-0000EC030000}"/>
    <cellStyle name="Nuovo 32 2" xfId="1004" xr:uid="{00000000-0005-0000-0000-0000ED030000}"/>
    <cellStyle name="Nuovo 32 3" xfId="1005" xr:uid="{00000000-0005-0000-0000-0000EE030000}"/>
    <cellStyle name="Nuovo 32 3 2" xfId="1006" xr:uid="{00000000-0005-0000-0000-0000EF030000}"/>
    <cellStyle name="Nuovo 32 4" xfId="1007" xr:uid="{00000000-0005-0000-0000-0000F0030000}"/>
    <cellStyle name="Nuovo 32 5" xfId="1008" xr:uid="{00000000-0005-0000-0000-0000F1030000}"/>
    <cellStyle name="Nuovo 33" xfId="1009" xr:uid="{00000000-0005-0000-0000-0000F2030000}"/>
    <cellStyle name="Nuovo 33 2" xfId="1010" xr:uid="{00000000-0005-0000-0000-0000F3030000}"/>
    <cellStyle name="Nuovo 33 3" xfId="1011" xr:uid="{00000000-0005-0000-0000-0000F4030000}"/>
    <cellStyle name="Nuovo 33 3 2" xfId="1012" xr:uid="{00000000-0005-0000-0000-0000F5030000}"/>
    <cellStyle name="Nuovo 33 4" xfId="1013" xr:uid="{00000000-0005-0000-0000-0000F6030000}"/>
    <cellStyle name="Nuovo 33 5" xfId="1014" xr:uid="{00000000-0005-0000-0000-0000F7030000}"/>
    <cellStyle name="Nuovo 34" xfId="1015" xr:uid="{00000000-0005-0000-0000-0000F8030000}"/>
    <cellStyle name="Nuovo 34 2" xfId="1016" xr:uid="{00000000-0005-0000-0000-0000F9030000}"/>
    <cellStyle name="Nuovo 34 3" xfId="1017" xr:uid="{00000000-0005-0000-0000-0000FA030000}"/>
    <cellStyle name="Nuovo 34 3 2" xfId="1018" xr:uid="{00000000-0005-0000-0000-0000FB030000}"/>
    <cellStyle name="Nuovo 34 4" xfId="1019" xr:uid="{00000000-0005-0000-0000-0000FC030000}"/>
    <cellStyle name="Nuovo 34 5" xfId="1020" xr:uid="{00000000-0005-0000-0000-0000FD030000}"/>
    <cellStyle name="Nuovo 35" xfId="1021" xr:uid="{00000000-0005-0000-0000-0000FE030000}"/>
    <cellStyle name="Nuovo 35 2" xfId="1022" xr:uid="{00000000-0005-0000-0000-0000FF030000}"/>
    <cellStyle name="Nuovo 35 3" xfId="1023" xr:uid="{00000000-0005-0000-0000-000000040000}"/>
    <cellStyle name="Nuovo 35 3 2" xfId="1024" xr:uid="{00000000-0005-0000-0000-000001040000}"/>
    <cellStyle name="Nuovo 35 4" xfId="1025" xr:uid="{00000000-0005-0000-0000-000002040000}"/>
    <cellStyle name="Nuovo 35 5" xfId="1026" xr:uid="{00000000-0005-0000-0000-000003040000}"/>
    <cellStyle name="Nuovo 36" xfId="1027" xr:uid="{00000000-0005-0000-0000-000004040000}"/>
    <cellStyle name="Nuovo 36 2" xfId="1028" xr:uid="{00000000-0005-0000-0000-000005040000}"/>
    <cellStyle name="Nuovo 36 3" xfId="1029" xr:uid="{00000000-0005-0000-0000-000006040000}"/>
    <cellStyle name="Nuovo 36 3 2" xfId="1030" xr:uid="{00000000-0005-0000-0000-000007040000}"/>
    <cellStyle name="Nuovo 36 4" xfId="1031" xr:uid="{00000000-0005-0000-0000-000008040000}"/>
    <cellStyle name="Nuovo 36 5" xfId="1032" xr:uid="{00000000-0005-0000-0000-000009040000}"/>
    <cellStyle name="Nuovo 37" xfId="1033" xr:uid="{00000000-0005-0000-0000-00000A040000}"/>
    <cellStyle name="Nuovo 37 2" xfId="1034" xr:uid="{00000000-0005-0000-0000-00000B040000}"/>
    <cellStyle name="Nuovo 37 3" xfId="1035" xr:uid="{00000000-0005-0000-0000-00000C040000}"/>
    <cellStyle name="Nuovo 37 3 2" xfId="1036" xr:uid="{00000000-0005-0000-0000-00000D040000}"/>
    <cellStyle name="Nuovo 37 4" xfId="1037" xr:uid="{00000000-0005-0000-0000-00000E040000}"/>
    <cellStyle name="Nuovo 37 5" xfId="1038" xr:uid="{00000000-0005-0000-0000-00000F040000}"/>
    <cellStyle name="Nuovo 38" xfId="1039" xr:uid="{00000000-0005-0000-0000-000010040000}"/>
    <cellStyle name="Nuovo 38 2" xfId="1040" xr:uid="{00000000-0005-0000-0000-000011040000}"/>
    <cellStyle name="Nuovo 38 3" xfId="1041" xr:uid="{00000000-0005-0000-0000-000012040000}"/>
    <cellStyle name="Nuovo 38 3 2" xfId="1042" xr:uid="{00000000-0005-0000-0000-000013040000}"/>
    <cellStyle name="Nuovo 38 4" xfId="1043" xr:uid="{00000000-0005-0000-0000-000014040000}"/>
    <cellStyle name="Nuovo 38 5" xfId="1044" xr:uid="{00000000-0005-0000-0000-000015040000}"/>
    <cellStyle name="Nuovo 39" xfId="1045" xr:uid="{00000000-0005-0000-0000-000016040000}"/>
    <cellStyle name="Nuovo 39 2" xfId="1046" xr:uid="{00000000-0005-0000-0000-000017040000}"/>
    <cellStyle name="Nuovo 39 3" xfId="1047" xr:uid="{00000000-0005-0000-0000-000018040000}"/>
    <cellStyle name="Nuovo 39 3 2" xfId="1048" xr:uid="{00000000-0005-0000-0000-000019040000}"/>
    <cellStyle name="Nuovo 39 4" xfId="1049" xr:uid="{00000000-0005-0000-0000-00001A040000}"/>
    <cellStyle name="Nuovo 39 5" xfId="1050" xr:uid="{00000000-0005-0000-0000-00001B040000}"/>
    <cellStyle name="Nuovo 4" xfId="1051" xr:uid="{00000000-0005-0000-0000-00001C040000}"/>
    <cellStyle name="Nuovo 4 2" xfId="1052" xr:uid="{00000000-0005-0000-0000-00001D040000}"/>
    <cellStyle name="Nuovo 4 3" xfId="1053" xr:uid="{00000000-0005-0000-0000-00001E040000}"/>
    <cellStyle name="Nuovo 4 3 2" xfId="1054" xr:uid="{00000000-0005-0000-0000-00001F040000}"/>
    <cellStyle name="Nuovo 4 4" xfId="1055" xr:uid="{00000000-0005-0000-0000-000020040000}"/>
    <cellStyle name="Nuovo 4 5" xfId="1056" xr:uid="{00000000-0005-0000-0000-000021040000}"/>
    <cellStyle name="Nuovo 40" xfId="1057" xr:uid="{00000000-0005-0000-0000-000022040000}"/>
    <cellStyle name="Nuovo 40 2" xfId="1058" xr:uid="{00000000-0005-0000-0000-000023040000}"/>
    <cellStyle name="Nuovo 40 3" xfId="1059" xr:uid="{00000000-0005-0000-0000-000024040000}"/>
    <cellStyle name="Nuovo 40 3 2" xfId="1060" xr:uid="{00000000-0005-0000-0000-000025040000}"/>
    <cellStyle name="Nuovo 40 4" xfId="1061" xr:uid="{00000000-0005-0000-0000-000026040000}"/>
    <cellStyle name="Nuovo 40 5" xfId="1062" xr:uid="{00000000-0005-0000-0000-000027040000}"/>
    <cellStyle name="Nuovo 41" xfId="1063" xr:uid="{00000000-0005-0000-0000-000028040000}"/>
    <cellStyle name="Nuovo 41 2" xfId="1064" xr:uid="{00000000-0005-0000-0000-000029040000}"/>
    <cellStyle name="Nuovo 41 3" xfId="1065" xr:uid="{00000000-0005-0000-0000-00002A040000}"/>
    <cellStyle name="Nuovo 41 3 2" xfId="1066" xr:uid="{00000000-0005-0000-0000-00002B040000}"/>
    <cellStyle name="Nuovo 41 4" xfId="1067" xr:uid="{00000000-0005-0000-0000-00002C040000}"/>
    <cellStyle name="Nuovo 41 5" xfId="1068" xr:uid="{00000000-0005-0000-0000-00002D040000}"/>
    <cellStyle name="Nuovo 42" xfId="1069" xr:uid="{00000000-0005-0000-0000-00002E040000}"/>
    <cellStyle name="Nuovo 42 2" xfId="1070" xr:uid="{00000000-0005-0000-0000-00002F040000}"/>
    <cellStyle name="Nuovo 42 3" xfId="1071" xr:uid="{00000000-0005-0000-0000-000030040000}"/>
    <cellStyle name="Nuovo 42 3 2" xfId="1072" xr:uid="{00000000-0005-0000-0000-000031040000}"/>
    <cellStyle name="Nuovo 42 4" xfId="1073" xr:uid="{00000000-0005-0000-0000-000032040000}"/>
    <cellStyle name="Nuovo 42 5" xfId="1074" xr:uid="{00000000-0005-0000-0000-000033040000}"/>
    <cellStyle name="Nuovo 43" xfId="1075" xr:uid="{00000000-0005-0000-0000-000034040000}"/>
    <cellStyle name="Nuovo 43 2" xfId="1076" xr:uid="{00000000-0005-0000-0000-000035040000}"/>
    <cellStyle name="Nuovo 43 3" xfId="1077" xr:uid="{00000000-0005-0000-0000-000036040000}"/>
    <cellStyle name="Nuovo 43 3 2" xfId="1078" xr:uid="{00000000-0005-0000-0000-000037040000}"/>
    <cellStyle name="Nuovo 43 4" xfId="1079" xr:uid="{00000000-0005-0000-0000-000038040000}"/>
    <cellStyle name="Nuovo 43 5" xfId="1080" xr:uid="{00000000-0005-0000-0000-000039040000}"/>
    <cellStyle name="Nuovo 44" xfId="1081" xr:uid="{00000000-0005-0000-0000-00003A040000}"/>
    <cellStyle name="Nuovo 44 2" xfId="1082" xr:uid="{00000000-0005-0000-0000-00003B040000}"/>
    <cellStyle name="Nuovo 44 3" xfId="1083" xr:uid="{00000000-0005-0000-0000-00003C040000}"/>
    <cellStyle name="Nuovo 44 3 2" xfId="1084" xr:uid="{00000000-0005-0000-0000-00003D040000}"/>
    <cellStyle name="Nuovo 44 4" xfId="1085" xr:uid="{00000000-0005-0000-0000-00003E040000}"/>
    <cellStyle name="Nuovo 44 5" xfId="1086" xr:uid="{00000000-0005-0000-0000-00003F040000}"/>
    <cellStyle name="Nuovo 45" xfId="1087" xr:uid="{00000000-0005-0000-0000-000040040000}"/>
    <cellStyle name="Nuovo 46" xfId="1088" xr:uid="{00000000-0005-0000-0000-000041040000}"/>
    <cellStyle name="Nuovo 46 2" xfId="1089" xr:uid="{00000000-0005-0000-0000-000042040000}"/>
    <cellStyle name="Nuovo 47" xfId="1090" xr:uid="{00000000-0005-0000-0000-000043040000}"/>
    <cellStyle name="Nuovo 48" xfId="1091" xr:uid="{00000000-0005-0000-0000-000044040000}"/>
    <cellStyle name="Nuovo 5" xfId="1092" xr:uid="{00000000-0005-0000-0000-000045040000}"/>
    <cellStyle name="Nuovo 5 2" xfId="1093" xr:uid="{00000000-0005-0000-0000-000046040000}"/>
    <cellStyle name="Nuovo 5 3" xfId="1094" xr:uid="{00000000-0005-0000-0000-000047040000}"/>
    <cellStyle name="Nuovo 5 3 2" xfId="1095" xr:uid="{00000000-0005-0000-0000-000048040000}"/>
    <cellStyle name="Nuovo 5 4" xfId="1096" xr:uid="{00000000-0005-0000-0000-000049040000}"/>
    <cellStyle name="Nuovo 5 5" xfId="1097" xr:uid="{00000000-0005-0000-0000-00004A040000}"/>
    <cellStyle name="Nuovo 6" xfId="1098" xr:uid="{00000000-0005-0000-0000-00004B040000}"/>
    <cellStyle name="Nuovo 6 2" xfId="1099" xr:uid="{00000000-0005-0000-0000-00004C040000}"/>
    <cellStyle name="Nuovo 6 3" xfId="1100" xr:uid="{00000000-0005-0000-0000-00004D040000}"/>
    <cellStyle name="Nuovo 6 3 2" xfId="1101" xr:uid="{00000000-0005-0000-0000-00004E040000}"/>
    <cellStyle name="Nuovo 6 4" xfId="1102" xr:uid="{00000000-0005-0000-0000-00004F040000}"/>
    <cellStyle name="Nuovo 6 5" xfId="1103" xr:uid="{00000000-0005-0000-0000-000050040000}"/>
    <cellStyle name="Nuovo 7" xfId="1104" xr:uid="{00000000-0005-0000-0000-000051040000}"/>
    <cellStyle name="Nuovo 7 2" xfId="1105" xr:uid="{00000000-0005-0000-0000-000052040000}"/>
    <cellStyle name="Nuovo 7 3" xfId="1106" xr:uid="{00000000-0005-0000-0000-000053040000}"/>
    <cellStyle name="Nuovo 7 3 2" xfId="1107" xr:uid="{00000000-0005-0000-0000-000054040000}"/>
    <cellStyle name="Nuovo 7 4" xfId="1108" xr:uid="{00000000-0005-0000-0000-000055040000}"/>
    <cellStyle name="Nuovo 7 5" xfId="1109" xr:uid="{00000000-0005-0000-0000-000056040000}"/>
    <cellStyle name="Nuovo 8" xfId="1110" xr:uid="{00000000-0005-0000-0000-000057040000}"/>
    <cellStyle name="Nuovo 8 2" xfId="1111" xr:uid="{00000000-0005-0000-0000-000058040000}"/>
    <cellStyle name="Nuovo 8 3" xfId="1112" xr:uid="{00000000-0005-0000-0000-000059040000}"/>
    <cellStyle name="Nuovo 8 3 2" xfId="1113" xr:uid="{00000000-0005-0000-0000-00005A040000}"/>
    <cellStyle name="Nuovo 8 4" xfId="1114" xr:uid="{00000000-0005-0000-0000-00005B040000}"/>
    <cellStyle name="Nuovo 8 5" xfId="1115" xr:uid="{00000000-0005-0000-0000-00005C040000}"/>
    <cellStyle name="Nuovo 9" xfId="1116" xr:uid="{00000000-0005-0000-0000-00005D040000}"/>
    <cellStyle name="Nuovo 9 2" xfId="1117" xr:uid="{00000000-0005-0000-0000-00005E040000}"/>
    <cellStyle name="Nuovo 9 3" xfId="1118" xr:uid="{00000000-0005-0000-0000-00005F040000}"/>
    <cellStyle name="Nuovo 9 3 2" xfId="1119" xr:uid="{00000000-0005-0000-0000-000060040000}"/>
    <cellStyle name="Nuovo 9 4" xfId="1120" xr:uid="{00000000-0005-0000-0000-000061040000}"/>
    <cellStyle name="Nuovo 9 5" xfId="1121" xr:uid="{00000000-0005-0000-0000-000062040000}"/>
    <cellStyle name="Output 2" xfId="1122" xr:uid="{00000000-0005-0000-0000-000063040000}"/>
    <cellStyle name="Percen - Type1" xfId="1123" xr:uid="{00000000-0005-0000-0000-000064040000}"/>
    <cellStyle name="Percent 2" xfId="1124" xr:uid="{00000000-0005-0000-0000-000065040000}"/>
    <cellStyle name="Percent 3" xfId="1125" xr:uid="{00000000-0005-0000-0000-000066040000}"/>
    <cellStyle name="Percent 3 2" xfId="1126" xr:uid="{00000000-0005-0000-0000-000067040000}"/>
    <cellStyle name="Percent 3 3" xfId="1127" xr:uid="{00000000-0005-0000-0000-000068040000}"/>
    <cellStyle name="Percent 3 3 2" xfId="1128" xr:uid="{00000000-0005-0000-0000-000069040000}"/>
    <cellStyle name="Percent 3 4" xfId="1129" xr:uid="{00000000-0005-0000-0000-00006A040000}"/>
    <cellStyle name="Percent 4" xfId="1130" xr:uid="{00000000-0005-0000-0000-00006B040000}"/>
    <cellStyle name="Percent 5" xfId="1131" xr:uid="{00000000-0005-0000-0000-00006C040000}"/>
    <cellStyle name="Percentuale 10" xfId="1132" xr:uid="{00000000-0005-0000-0000-00006D040000}"/>
    <cellStyle name="Percentuale 10 2" xfId="1133" xr:uid="{00000000-0005-0000-0000-00006E040000}"/>
    <cellStyle name="Percentuale 10 3" xfId="1134" xr:uid="{00000000-0005-0000-0000-00006F040000}"/>
    <cellStyle name="Percentuale 10 3 2" xfId="1135" xr:uid="{00000000-0005-0000-0000-000070040000}"/>
    <cellStyle name="Percentuale 10 4" xfId="1136" xr:uid="{00000000-0005-0000-0000-000071040000}"/>
    <cellStyle name="Percentuale 10 5" xfId="1137" xr:uid="{00000000-0005-0000-0000-000072040000}"/>
    <cellStyle name="Percentuale 11" xfId="1138" xr:uid="{00000000-0005-0000-0000-000073040000}"/>
    <cellStyle name="Percentuale 11 2" xfId="1139" xr:uid="{00000000-0005-0000-0000-000074040000}"/>
    <cellStyle name="Percentuale 11 3" xfId="1140" xr:uid="{00000000-0005-0000-0000-000075040000}"/>
    <cellStyle name="Percentuale 11 3 2" xfId="1141" xr:uid="{00000000-0005-0000-0000-000076040000}"/>
    <cellStyle name="Percentuale 11 4" xfId="1142" xr:uid="{00000000-0005-0000-0000-000077040000}"/>
    <cellStyle name="Percentuale 11 5" xfId="1143" xr:uid="{00000000-0005-0000-0000-000078040000}"/>
    <cellStyle name="Percentuale 12" xfId="1144" xr:uid="{00000000-0005-0000-0000-000079040000}"/>
    <cellStyle name="Percentuale 12 2" xfId="1145" xr:uid="{00000000-0005-0000-0000-00007A040000}"/>
    <cellStyle name="Percentuale 12 3" xfId="1146" xr:uid="{00000000-0005-0000-0000-00007B040000}"/>
    <cellStyle name="Percentuale 12 3 2" xfId="1147" xr:uid="{00000000-0005-0000-0000-00007C040000}"/>
    <cellStyle name="Percentuale 12 4" xfId="1148" xr:uid="{00000000-0005-0000-0000-00007D040000}"/>
    <cellStyle name="Percentuale 12 5" xfId="1149" xr:uid="{00000000-0005-0000-0000-00007E040000}"/>
    <cellStyle name="Percentuale 13" xfId="1150" xr:uid="{00000000-0005-0000-0000-00007F040000}"/>
    <cellStyle name="Percentuale 13 2" xfId="1151" xr:uid="{00000000-0005-0000-0000-000080040000}"/>
    <cellStyle name="Percentuale 13 3" xfId="1152" xr:uid="{00000000-0005-0000-0000-000081040000}"/>
    <cellStyle name="Percentuale 13 3 2" xfId="1153" xr:uid="{00000000-0005-0000-0000-000082040000}"/>
    <cellStyle name="Percentuale 13 4" xfId="1154" xr:uid="{00000000-0005-0000-0000-000083040000}"/>
    <cellStyle name="Percentuale 13 5" xfId="1155" xr:uid="{00000000-0005-0000-0000-000084040000}"/>
    <cellStyle name="Percentuale 14" xfId="1156" xr:uid="{00000000-0005-0000-0000-000085040000}"/>
    <cellStyle name="Percentuale 14 2" xfId="1157" xr:uid="{00000000-0005-0000-0000-000086040000}"/>
    <cellStyle name="Percentuale 14 3" xfId="1158" xr:uid="{00000000-0005-0000-0000-000087040000}"/>
    <cellStyle name="Percentuale 14 3 2" xfId="1159" xr:uid="{00000000-0005-0000-0000-000088040000}"/>
    <cellStyle name="Percentuale 14 4" xfId="1160" xr:uid="{00000000-0005-0000-0000-000089040000}"/>
    <cellStyle name="Percentuale 14 5" xfId="1161" xr:uid="{00000000-0005-0000-0000-00008A040000}"/>
    <cellStyle name="Percentuale 15" xfId="1162" xr:uid="{00000000-0005-0000-0000-00008B040000}"/>
    <cellStyle name="Percentuale 15 2" xfId="1163" xr:uid="{00000000-0005-0000-0000-00008C040000}"/>
    <cellStyle name="Percentuale 15 3" xfId="1164" xr:uid="{00000000-0005-0000-0000-00008D040000}"/>
    <cellStyle name="Percentuale 15 3 2" xfId="1165" xr:uid="{00000000-0005-0000-0000-00008E040000}"/>
    <cellStyle name="Percentuale 15 4" xfId="1166" xr:uid="{00000000-0005-0000-0000-00008F040000}"/>
    <cellStyle name="Percentuale 15 5" xfId="1167" xr:uid="{00000000-0005-0000-0000-000090040000}"/>
    <cellStyle name="Percentuale 16" xfId="1168" xr:uid="{00000000-0005-0000-0000-000091040000}"/>
    <cellStyle name="Percentuale 16 2" xfId="1169" xr:uid="{00000000-0005-0000-0000-000092040000}"/>
    <cellStyle name="Percentuale 16 3" xfId="1170" xr:uid="{00000000-0005-0000-0000-000093040000}"/>
    <cellStyle name="Percentuale 16 3 2" xfId="1171" xr:uid="{00000000-0005-0000-0000-000094040000}"/>
    <cellStyle name="Percentuale 16 4" xfId="1172" xr:uid="{00000000-0005-0000-0000-000095040000}"/>
    <cellStyle name="Percentuale 16 5" xfId="1173" xr:uid="{00000000-0005-0000-0000-000096040000}"/>
    <cellStyle name="Percentuale 17" xfId="1174" xr:uid="{00000000-0005-0000-0000-000097040000}"/>
    <cellStyle name="Percentuale 17 2" xfId="1175" xr:uid="{00000000-0005-0000-0000-000098040000}"/>
    <cellStyle name="Percentuale 17 3" xfId="1176" xr:uid="{00000000-0005-0000-0000-000099040000}"/>
    <cellStyle name="Percentuale 17 3 2" xfId="1177" xr:uid="{00000000-0005-0000-0000-00009A040000}"/>
    <cellStyle name="Percentuale 17 4" xfId="1178" xr:uid="{00000000-0005-0000-0000-00009B040000}"/>
    <cellStyle name="Percentuale 17 5" xfId="1179" xr:uid="{00000000-0005-0000-0000-00009C040000}"/>
    <cellStyle name="Percentuale 18" xfId="1180" xr:uid="{00000000-0005-0000-0000-00009D040000}"/>
    <cellStyle name="Percentuale 18 2" xfId="1181" xr:uid="{00000000-0005-0000-0000-00009E040000}"/>
    <cellStyle name="Percentuale 18 3" xfId="1182" xr:uid="{00000000-0005-0000-0000-00009F040000}"/>
    <cellStyle name="Percentuale 18 3 2" xfId="1183" xr:uid="{00000000-0005-0000-0000-0000A0040000}"/>
    <cellStyle name="Percentuale 18 4" xfId="1184" xr:uid="{00000000-0005-0000-0000-0000A1040000}"/>
    <cellStyle name="Percentuale 18 5" xfId="1185" xr:uid="{00000000-0005-0000-0000-0000A2040000}"/>
    <cellStyle name="Percentuale 19" xfId="1186" xr:uid="{00000000-0005-0000-0000-0000A3040000}"/>
    <cellStyle name="Percentuale 19 2" xfId="1187" xr:uid="{00000000-0005-0000-0000-0000A4040000}"/>
    <cellStyle name="Percentuale 19 3" xfId="1188" xr:uid="{00000000-0005-0000-0000-0000A5040000}"/>
    <cellStyle name="Percentuale 19 3 2" xfId="1189" xr:uid="{00000000-0005-0000-0000-0000A6040000}"/>
    <cellStyle name="Percentuale 19 4" xfId="1190" xr:uid="{00000000-0005-0000-0000-0000A7040000}"/>
    <cellStyle name="Percentuale 19 5" xfId="1191" xr:uid="{00000000-0005-0000-0000-0000A8040000}"/>
    <cellStyle name="Percentuale 2" xfId="1192" xr:uid="{00000000-0005-0000-0000-0000A9040000}"/>
    <cellStyle name="Percentuale 2 2" xfId="1193" xr:uid="{00000000-0005-0000-0000-0000AA040000}"/>
    <cellStyle name="Percentuale 2 3" xfId="1194" xr:uid="{00000000-0005-0000-0000-0000AB040000}"/>
    <cellStyle name="Percentuale 2 3 2" xfId="1195" xr:uid="{00000000-0005-0000-0000-0000AC040000}"/>
    <cellStyle name="Percentuale 2 4" xfId="1196" xr:uid="{00000000-0005-0000-0000-0000AD040000}"/>
    <cellStyle name="Percentuale 2 5" xfId="1197" xr:uid="{00000000-0005-0000-0000-0000AE040000}"/>
    <cellStyle name="Percentuale 20" xfId="1198" xr:uid="{00000000-0005-0000-0000-0000AF040000}"/>
    <cellStyle name="Percentuale 20 2" xfId="1199" xr:uid="{00000000-0005-0000-0000-0000B0040000}"/>
    <cellStyle name="Percentuale 20 3" xfId="1200" xr:uid="{00000000-0005-0000-0000-0000B1040000}"/>
    <cellStyle name="Percentuale 20 3 2" xfId="1201" xr:uid="{00000000-0005-0000-0000-0000B2040000}"/>
    <cellStyle name="Percentuale 20 4" xfId="1202" xr:uid="{00000000-0005-0000-0000-0000B3040000}"/>
    <cellStyle name="Percentuale 20 5" xfId="1203" xr:uid="{00000000-0005-0000-0000-0000B4040000}"/>
    <cellStyle name="Percentuale 21" xfId="1204" xr:uid="{00000000-0005-0000-0000-0000B5040000}"/>
    <cellStyle name="Percentuale 21 2" xfId="1205" xr:uid="{00000000-0005-0000-0000-0000B6040000}"/>
    <cellStyle name="Percentuale 21 3" xfId="1206" xr:uid="{00000000-0005-0000-0000-0000B7040000}"/>
    <cellStyle name="Percentuale 21 3 2" xfId="1207" xr:uid="{00000000-0005-0000-0000-0000B8040000}"/>
    <cellStyle name="Percentuale 21 4" xfId="1208" xr:uid="{00000000-0005-0000-0000-0000B9040000}"/>
    <cellStyle name="Percentuale 21 5" xfId="1209" xr:uid="{00000000-0005-0000-0000-0000BA040000}"/>
    <cellStyle name="Percentuale 22" xfId="1210" xr:uid="{00000000-0005-0000-0000-0000BB040000}"/>
    <cellStyle name="Percentuale 22 2" xfId="1211" xr:uid="{00000000-0005-0000-0000-0000BC040000}"/>
    <cellStyle name="Percentuale 22 3" xfId="1212" xr:uid="{00000000-0005-0000-0000-0000BD040000}"/>
    <cellStyle name="Percentuale 22 3 2" xfId="1213" xr:uid="{00000000-0005-0000-0000-0000BE040000}"/>
    <cellStyle name="Percentuale 22 4" xfId="1214" xr:uid="{00000000-0005-0000-0000-0000BF040000}"/>
    <cellStyle name="Percentuale 22 5" xfId="1215" xr:uid="{00000000-0005-0000-0000-0000C0040000}"/>
    <cellStyle name="Percentuale 23" xfId="1216" xr:uid="{00000000-0005-0000-0000-0000C1040000}"/>
    <cellStyle name="Percentuale 23 2" xfId="1217" xr:uid="{00000000-0005-0000-0000-0000C2040000}"/>
    <cellStyle name="Percentuale 23 3" xfId="1218" xr:uid="{00000000-0005-0000-0000-0000C3040000}"/>
    <cellStyle name="Percentuale 23 3 2" xfId="1219" xr:uid="{00000000-0005-0000-0000-0000C4040000}"/>
    <cellStyle name="Percentuale 23 4" xfId="1220" xr:uid="{00000000-0005-0000-0000-0000C5040000}"/>
    <cellStyle name="Percentuale 23 5" xfId="1221" xr:uid="{00000000-0005-0000-0000-0000C6040000}"/>
    <cellStyle name="Percentuale 24" xfId="1222" xr:uid="{00000000-0005-0000-0000-0000C7040000}"/>
    <cellStyle name="Percentuale 24 2" xfId="1223" xr:uid="{00000000-0005-0000-0000-0000C8040000}"/>
    <cellStyle name="Percentuale 24 3" xfId="1224" xr:uid="{00000000-0005-0000-0000-0000C9040000}"/>
    <cellStyle name="Percentuale 24 3 2" xfId="1225" xr:uid="{00000000-0005-0000-0000-0000CA040000}"/>
    <cellStyle name="Percentuale 24 4" xfId="1226" xr:uid="{00000000-0005-0000-0000-0000CB040000}"/>
    <cellStyle name="Percentuale 24 5" xfId="1227" xr:uid="{00000000-0005-0000-0000-0000CC040000}"/>
    <cellStyle name="Percentuale 25" xfId="1228" xr:uid="{00000000-0005-0000-0000-0000CD040000}"/>
    <cellStyle name="Percentuale 25 2" xfId="1229" xr:uid="{00000000-0005-0000-0000-0000CE040000}"/>
    <cellStyle name="Percentuale 25 3" xfId="1230" xr:uid="{00000000-0005-0000-0000-0000CF040000}"/>
    <cellStyle name="Percentuale 25 3 2" xfId="1231" xr:uid="{00000000-0005-0000-0000-0000D0040000}"/>
    <cellStyle name="Percentuale 25 4" xfId="1232" xr:uid="{00000000-0005-0000-0000-0000D1040000}"/>
    <cellStyle name="Percentuale 25 5" xfId="1233" xr:uid="{00000000-0005-0000-0000-0000D2040000}"/>
    <cellStyle name="Percentuale 26" xfId="1234" xr:uid="{00000000-0005-0000-0000-0000D3040000}"/>
    <cellStyle name="Percentuale 26 2" xfId="1235" xr:uid="{00000000-0005-0000-0000-0000D4040000}"/>
    <cellStyle name="Percentuale 26 3" xfId="1236" xr:uid="{00000000-0005-0000-0000-0000D5040000}"/>
    <cellStyle name="Percentuale 26 3 2" xfId="1237" xr:uid="{00000000-0005-0000-0000-0000D6040000}"/>
    <cellStyle name="Percentuale 26 4" xfId="1238" xr:uid="{00000000-0005-0000-0000-0000D7040000}"/>
    <cellStyle name="Percentuale 26 5" xfId="1239" xr:uid="{00000000-0005-0000-0000-0000D8040000}"/>
    <cellStyle name="Percentuale 27" xfId="1240" xr:uid="{00000000-0005-0000-0000-0000D9040000}"/>
    <cellStyle name="Percentuale 27 2" xfId="1241" xr:uid="{00000000-0005-0000-0000-0000DA040000}"/>
    <cellStyle name="Percentuale 27 3" xfId="1242" xr:uid="{00000000-0005-0000-0000-0000DB040000}"/>
    <cellStyle name="Percentuale 27 3 2" xfId="1243" xr:uid="{00000000-0005-0000-0000-0000DC040000}"/>
    <cellStyle name="Percentuale 27 4" xfId="1244" xr:uid="{00000000-0005-0000-0000-0000DD040000}"/>
    <cellStyle name="Percentuale 27 5" xfId="1245" xr:uid="{00000000-0005-0000-0000-0000DE040000}"/>
    <cellStyle name="Percentuale 28" xfId="1246" xr:uid="{00000000-0005-0000-0000-0000DF040000}"/>
    <cellStyle name="Percentuale 28 2" xfId="1247" xr:uid="{00000000-0005-0000-0000-0000E0040000}"/>
    <cellStyle name="Percentuale 28 3" xfId="1248" xr:uid="{00000000-0005-0000-0000-0000E1040000}"/>
    <cellStyle name="Percentuale 28 3 2" xfId="1249" xr:uid="{00000000-0005-0000-0000-0000E2040000}"/>
    <cellStyle name="Percentuale 28 4" xfId="1250" xr:uid="{00000000-0005-0000-0000-0000E3040000}"/>
    <cellStyle name="Percentuale 28 5" xfId="1251" xr:uid="{00000000-0005-0000-0000-0000E4040000}"/>
    <cellStyle name="Percentuale 29" xfId="1252" xr:uid="{00000000-0005-0000-0000-0000E5040000}"/>
    <cellStyle name="Percentuale 29 2" xfId="1253" xr:uid="{00000000-0005-0000-0000-0000E6040000}"/>
    <cellStyle name="Percentuale 29 3" xfId="1254" xr:uid="{00000000-0005-0000-0000-0000E7040000}"/>
    <cellStyle name="Percentuale 29 3 2" xfId="1255" xr:uid="{00000000-0005-0000-0000-0000E8040000}"/>
    <cellStyle name="Percentuale 29 4" xfId="1256" xr:uid="{00000000-0005-0000-0000-0000E9040000}"/>
    <cellStyle name="Percentuale 29 5" xfId="1257" xr:uid="{00000000-0005-0000-0000-0000EA040000}"/>
    <cellStyle name="Percentuale 3" xfId="1258" xr:uid="{00000000-0005-0000-0000-0000EB040000}"/>
    <cellStyle name="Percentuale 3 2" xfId="1259" xr:uid="{00000000-0005-0000-0000-0000EC040000}"/>
    <cellStyle name="Percentuale 3 3" xfId="1260" xr:uid="{00000000-0005-0000-0000-0000ED040000}"/>
    <cellStyle name="Percentuale 3 3 2" xfId="1261" xr:uid="{00000000-0005-0000-0000-0000EE040000}"/>
    <cellStyle name="Percentuale 3 4" xfId="1262" xr:uid="{00000000-0005-0000-0000-0000EF040000}"/>
    <cellStyle name="Percentuale 3 5" xfId="1263" xr:uid="{00000000-0005-0000-0000-0000F0040000}"/>
    <cellStyle name="Percentuale 30" xfId="1264" xr:uid="{00000000-0005-0000-0000-0000F1040000}"/>
    <cellStyle name="Percentuale 30 2" xfId="1265" xr:uid="{00000000-0005-0000-0000-0000F2040000}"/>
    <cellStyle name="Percentuale 30 3" xfId="1266" xr:uid="{00000000-0005-0000-0000-0000F3040000}"/>
    <cellStyle name="Percentuale 30 3 2" xfId="1267" xr:uid="{00000000-0005-0000-0000-0000F4040000}"/>
    <cellStyle name="Percentuale 30 4" xfId="1268" xr:uid="{00000000-0005-0000-0000-0000F5040000}"/>
    <cellStyle name="Percentuale 30 5" xfId="1269" xr:uid="{00000000-0005-0000-0000-0000F6040000}"/>
    <cellStyle name="Percentuale 31" xfId="1270" xr:uid="{00000000-0005-0000-0000-0000F7040000}"/>
    <cellStyle name="Percentuale 31 2" xfId="1271" xr:uid="{00000000-0005-0000-0000-0000F8040000}"/>
    <cellStyle name="Percentuale 31 3" xfId="1272" xr:uid="{00000000-0005-0000-0000-0000F9040000}"/>
    <cellStyle name="Percentuale 31 3 2" xfId="1273" xr:uid="{00000000-0005-0000-0000-0000FA040000}"/>
    <cellStyle name="Percentuale 31 4" xfId="1274" xr:uid="{00000000-0005-0000-0000-0000FB040000}"/>
    <cellStyle name="Percentuale 31 5" xfId="1275" xr:uid="{00000000-0005-0000-0000-0000FC040000}"/>
    <cellStyle name="Percentuale 32" xfId="1276" xr:uid="{00000000-0005-0000-0000-0000FD040000}"/>
    <cellStyle name="Percentuale 32 2" xfId="1277" xr:uid="{00000000-0005-0000-0000-0000FE040000}"/>
    <cellStyle name="Percentuale 32 3" xfId="1278" xr:uid="{00000000-0005-0000-0000-0000FF040000}"/>
    <cellStyle name="Percentuale 32 3 2" xfId="1279" xr:uid="{00000000-0005-0000-0000-000000050000}"/>
    <cellStyle name="Percentuale 32 4" xfId="1280" xr:uid="{00000000-0005-0000-0000-000001050000}"/>
    <cellStyle name="Percentuale 32 5" xfId="1281" xr:uid="{00000000-0005-0000-0000-000002050000}"/>
    <cellStyle name="Percentuale 33" xfId="1282" xr:uid="{00000000-0005-0000-0000-000003050000}"/>
    <cellStyle name="Percentuale 33 2" xfId="1283" xr:uid="{00000000-0005-0000-0000-000004050000}"/>
    <cellStyle name="Percentuale 33 3" xfId="1284" xr:uid="{00000000-0005-0000-0000-000005050000}"/>
    <cellStyle name="Percentuale 33 3 2" xfId="1285" xr:uid="{00000000-0005-0000-0000-000006050000}"/>
    <cellStyle name="Percentuale 33 4" xfId="1286" xr:uid="{00000000-0005-0000-0000-000007050000}"/>
    <cellStyle name="Percentuale 33 5" xfId="1287" xr:uid="{00000000-0005-0000-0000-000008050000}"/>
    <cellStyle name="Percentuale 34" xfId="1288" xr:uid="{00000000-0005-0000-0000-000009050000}"/>
    <cellStyle name="Percentuale 34 2" xfId="1289" xr:uid="{00000000-0005-0000-0000-00000A050000}"/>
    <cellStyle name="Percentuale 34 3" xfId="1290" xr:uid="{00000000-0005-0000-0000-00000B050000}"/>
    <cellStyle name="Percentuale 34 3 2" xfId="1291" xr:uid="{00000000-0005-0000-0000-00000C050000}"/>
    <cellStyle name="Percentuale 34 4" xfId="1292" xr:uid="{00000000-0005-0000-0000-00000D050000}"/>
    <cellStyle name="Percentuale 34 5" xfId="1293" xr:uid="{00000000-0005-0000-0000-00000E050000}"/>
    <cellStyle name="Percentuale 35" xfId="1294" xr:uid="{00000000-0005-0000-0000-00000F050000}"/>
    <cellStyle name="Percentuale 35 2" xfId="1295" xr:uid="{00000000-0005-0000-0000-000010050000}"/>
    <cellStyle name="Percentuale 35 3" xfId="1296" xr:uid="{00000000-0005-0000-0000-000011050000}"/>
    <cellStyle name="Percentuale 35 3 2" xfId="1297" xr:uid="{00000000-0005-0000-0000-000012050000}"/>
    <cellStyle name="Percentuale 35 4" xfId="1298" xr:uid="{00000000-0005-0000-0000-000013050000}"/>
    <cellStyle name="Percentuale 35 5" xfId="1299" xr:uid="{00000000-0005-0000-0000-000014050000}"/>
    <cellStyle name="Percentuale 36" xfId="1300" xr:uid="{00000000-0005-0000-0000-000015050000}"/>
    <cellStyle name="Percentuale 36 2" xfId="1301" xr:uid="{00000000-0005-0000-0000-000016050000}"/>
    <cellStyle name="Percentuale 36 3" xfId="1302" xr:uid="{00000000-0005-0000-0000-000017050000}"/>
    <cellStyle name="Percentuale 36 3 2" xfId="1303" xr:uid="{00000000-0005-0000-0000-000018050000}"/>
    <cellStyle name="Percentuale 36 4" xfId="1304" xr:uid="{00000000-0005-0000-0000-000019050000}"/>
    <cellStyle name="Percentuale 36 5" xfId="1305" xr:uid="{00000000-0005-0000-0000-00001A050000}"/>
    <cellStyle name="Percentuale 37" xfId="1306" xr:uid="{00000000-0005-0000-0000-00001B050000}"/>
    <cellStyle name="Percentuale 37 2" xfId="1307" xr:uid="{00000000-0005-0000-0000-00001C050000}"/>
    <cellStyle name="Percentuale 37 3" xfId="1308" xr:uid="{00000000-0005-0000-0000-00001D050000}"/>
    <cellStyle name="Percentuale 37 3 2" xfId="1309" xr:uid="{00000000-0005-0000-0000-00001E050000}"/>
    <cellStyle name="Percentuale 37 4" xfId="1310" xr:uid="{00000000-0005-0000-0000-00001F050000}"/>
    <cellStyle name="Percentuale 37 5" xfId="1311" xr:uid="{00000000-0005-0000-0000-000020050000}"/>
    <cellStyle name="Percentuale 38" xfId="1312" xr:uid="{00000000-0005-0000-0000-000021050000}"/>
    <cellStyle name="Percentuale 38 2" xfId="1313" xr:uid="{00000000-0005-0000-0000-000022050000}"/>
    <cellStyle name="Percentuale 38 3" xfId="1314" xr:uid="{00000000-0005-0000-0000-000023050000}"/>
    <cellStyle name="Percentuale 38 3 2" xfId="1315" xr:uid="{00000000-0005-0000-0000-000024050000}"/>
    <cellStyle name="Percentuale 38 4" xfId="1316" xr:uid="{00000000-0005-0000-0000-000025050000}"/>
    <cellStyle name="Percentuale 38 5" xfId="1317" xr:uid="{00000000-0005-0000-0000-000026050000}"/>
    <cellStyle name="Percentuale 39" xfId="1318" xr:uid="{00000000-0005-0000-0000-000027050000}"/>
    <cellStyle name="Percentuale 39 2" xfId="1319" xr:uid="{00000000-0005-0000-0000-000028050000}"/>
    <cellStyle name="Percentuale 39 3" xfId="1320" xr:uid="{00000000-0005-0000-0000-000029050000}"/>
    <cellStyle name="Percentuale 39 3 2" xfId="1321" xr:uid="{00000000-0005-0000-0000-00002A050000}"/>
    <cellStyle name="Percentuale 39 4" xfId="1322" xr:uid="{00000000-0005-0000-0000-00002B050000}"/>
    <cellStyle name="Percentuale 39 5" xfId="1323" xr:uid="{00000000-0005-0000-0000-00002C050000}"/>
    <cellStyle name="Percentuale 4" xfId="1324" xr:uid="{00000000-0005-0000-0000-00002D050000}"/>
    <cellStyle name="Percentuale 4 2" xfId="1325" xr:uid="{00000000-0005-0000-0000-00002E050000}"/>
    <cellStyle name="Percentuale 4 3" xfId="1326" xr:uid="{00000000-0005-0000-0000-00002F050000}"/>
    <cellStyle name="Percentuale 4 3 2" xfId="1327" xr:uid="{00000000-0005-0000-0000-000030050000}"/>
    <cellStyle name="Percentuale 4 4" xfId="1328" xr:uid="{00000000-0005-0000-0000-000031050000}"/>
    <cellStyle name="Percentuale 4 5" xfId="1329" xr:uid="{00000000-0005-0000-0000-000032050000}"/>
    <cellStyle name="Percentuale 40" xfId="1330" xr:uid="{00000000-0005-0000-0000-000033050000}"/>
    <cellStyle name="Percentuale 40 2" xfId="1331" xr:uid="{00000000-0005-0000-0000-000034050000}"/>
    <cellStyle name="Percentuale 40 3" xfId="1332" xr:uid="{00000000-0005-0000-0000-000035050000}"/>
    <cellStyle name="Percentuale 40 3 2" xfId="1333" xr:uid="{00000000-0005-0000-0000-000036050000}"/>
    <cellStyle name="Percentuale 40 4" xfId="1334" xr:uid="{00000000-0005-0000-0000-000037050000}"/>
    <cellStyle name="Percentuale 40 5" xfId="1335" xr:uid="{00000000-0005-0000-0000-000038050000}"/>
    <cellStyle name="Percentuale 41" xfId="1336" xr:uid="{00000000-0005-0000-0000-000039050000}"/>
    <cellStyle name="Percentuale 41 2" xfId="1337" xr:uid="{00000000-0005-0000-0000-00003A050000}"/>
    <cellStyle name="Percentuale 41 3" xfId="1338" xr:uid="{00000000-0005-0000-0000-00003B050000}"/>
    <cellStyle name="Percentuale 41 3 2" xfId="1339" xr:uid="{00000000-0005-0000-0000-00003C050000}"/>
    <cellStyle name="Percentuale 41 4" xfId="1340" xr:uid="{00000000-0005-0000-0000-00003D050000}"/>
    <cellStyle name="Percentuale 41 5" xfId="1341" xr:uid="{00000000-0005-0000-0000-00003E050000}"/>
    <cellStyle name="Percentuale 42" xfId="1342" xr:uid="{00000000-0005-0000-0000-00003F050000}"/>
    <cellStyle name="Percentuale 42 2" xfId="1343" xr:uid="{00000000-0005-0000-0000-000040050000}"/>
    <cellStyle name="Percentuale 42 3" xfId="1344" xr:uid="{00000000-0005-0000-0000-000041050000}"/>
    <cellStyle name="Percentuale 42 3 2" xfId="1345" xr:uid="{00000000-0005-0000-0000-000042050000}"/>
    <cellStyle name="Percentuale 42 4" xfId="1346" xr:uid="{00000000-0005-0000-0000-000043050000}"/>
    <cellStyle name="Percentuale 42 5" xfId="1347" xr:uid="{00000000-0005-0000-0000-000044050000}"/>
    <cellStyle name="Percentuale 43" xfId="1348" xr:uid="{00000000-0005-0000-0000-000045050000}"/>
    <cellStyle name="Percentuale 43 2" xfId="1349" xr:uid="{00000000-0005-0000-0000-000046050000}"/>
    <cellStyle name="Percentuale 43 3" xfId="1350" xr:uid="{00000000-0005-0000-0000-000047050000}"/>
    <cellStyle name="Percentuale 43 3 2" xfId="1351" xr:uid="{00000000-0005-0000-0000-000048050000}"/>
    <cellStyle name="Percentuale 43 4" xfId="1352" xr:uid="{00000000-0005-0000-0000-000049050000}"/>
    <cellStyle name="Percentuale 43 5" xfId="1353" xr:uid="{00000000-0005-0000-0000-00004A050000}"/>
    <cellStyle name="Percentuale 44" xfId="1354" xr:uid="{00000000-0005-0000-0000-00004B050000}"/>
    <cellStyle name="Percentuale 44 2" xfId="1355" xr:uid="{00000000-0005-0000-0000-00004C050000}"/>
    <cellStyle name="Percentuale 44 3" xfId="1356" xr:uid="{00000000-0005-0000-0000-00004D050000}"/>
    <cellStyle name="Percentuale 44 3 2" xfId="1357" xr:uid="{00000000-0005-0000-0000-00004E050000}"/>
    <cellStyle name="Percentuale 44 4" xfId="1358" xr:uid="{00000000-0005-0000-0000-00004F050000}"/>
    <cellStyle name="Percentuale 44 5" xfId="1359" xr:uid="{00000000-0005-0000-0000-000050050000}"/>
    <cellStyle name="Percentuale 45" xfId="1360" xr:uid="{00000000-0005-0000-0000-000051050000}"/>
    <cellStyle name="Percentuale 45 2" xfId="1361" xr:uid="{00000000-0005-0000-0000-000052050000}"/>
    <cellStyle name="Percentuale 45 3" xfId="1362" xr:uid="{00000000-0005-0000-0000-000053050000}"/>
    <cellStyle name="Percentuale 45 3 2" xfId="1363" xr:uid="{00000000-0005-0000-0000-000054050000}"/>
    <cellStyle name="Percentuale 45 4" xfId="1364" xr:uid="{00000000-0005-0000-0000-000055050000}"/>
    <cellStyle name="Percentuale 45 5" xfId="1365" xr:uid="{00000000-0005-0000-0000-000056050000}"/>
    <cellStyle name="Percentuale 46" xfId="1366" xr:uid="{00000000-0005-0000-0000-000057050000}"/>
    <cellStyle name="Percentuale 46 2" xfId="1367" xr:uid="{00000000-0005-0000-0000-000058050000}"/>
    <cellStyle name="Percentuale 46 3" xfId="1368" xr:uid="{00000000-0005-0000-0000-000059050000}"/>
    <cellStyle name="Percentuale 46 3 2" xfId="1369" xr:uid="{00000000-0005-0000-0000-00005A050000}"/>
    <cellStyle name="Percentuale 46 4" xfId="1370" xr:uid="{00000000-0005-0000-0000-00005B050000}"/>
    <cellStyle name="Percentuale 46 5" xfId="1371" xr:uid="{00000000-0005-0000-0000-00005C050000}"/>
    <cellStyle name="Percentuale 47" xfId="1372" xr:uid="{00000000-0005-0000-0000-00005D050000}"/>
    <cellStyle name="Percentuale 47 2" xfId="1373" xr:uid="{00000000-0005-0000-0000-00005E050000}"/>
    <cellStyle name="Percentuale 47 3" xfId="1374" xr:uid="{00000000-0005-0000-0000-00005F050000}"/>
    <cellStyle name="Percentuale 47 3 2" xfId="1375" xr:uid="{00000000-0005-0000-0000-000060050000}"/>
    <cellStyle name="Percentuale 47 4" xfId="1376" xr:uid="{00000000-0005-0000-0000-000061050000}"/>
    <cellStyle name="Percentuale 47 5" xfId="1377" xr:uid="{00000000-0005-0000-0000-000062050000}"/>
    <cellStyle name="Percentuale 48" xfId="1378" xr:uid="{00000000-0005-0000-0000-000063050000}"/>
    <cellStyle name="Percentuale 48 2" xfId="1379" xr:uid="{00000000-0005-0000-0000-000064050000}"/>
    <cellStyle name="Percentuale 48 3" xfId="1380" xr:uid="{00000000-0005-0000-0000-000065050000}"/>
    <cellStyle name="Percentuale 48 3 2" xfId="1381" xr:uid="{00000000-0005-0000-0000-000066050000}"/>
    <cellStyle name="Percentuale 48 4" xfId="1382" xr:uid="{00000000-0005-0000-0000-000067050000}"/>
    <cellStyle name="Percentuale 48 5" xfId="1383" xr:uid="{00000000-0005-0000-0000-000068050000}"/>
    <cellStyle name="Percentuale 49" xfId="1384" xr:uid="{00000000-0005-0000-0000-000069050000}"/>
    <cellStyle name="Percentuale 49 2" xfId="1385" xr:uid="{00000000-0005-0000-0000-00006A050000}"/>
    <cellStyle name="Percentuale 49 3" xfId="1386" xr:uid="{00000000-0005-0000-0000-00006B050000}"/>
    <cellStyle name="Percentuale 49 3 2" xfId="1387" xr:uid="{00000000-0005-0000-0000-00006C050000}"/>
    <cellStyle name="Percentuale 49 4" xfId="1388" xr:uid="{00000000-0005-0000-0000-00006D050000}"/>
    <cellStyle name="Percentuale 49 5" xfId="1389" xr:uid="{00000000-0005-0000-0000-00006E050000}"/>
    <cellStyle name="Percentuale 5" xfId="1390" xr:uid="{00000000-0005-0000-0000-00006F050000}"/>
    <cellStyle name="Percentuale 5 2" xfId="1391" xr:uid="{00000000-0005-0000-0000-000070050000}"/>
    <cellStyle name="Percentuale 5 3" xfId="1392" xr:uid="{00000000-0005-0000-0000-000071050000}"/>
    <cellStyle name="Percentuale 5 3 2" xfId="1393" xr:uid="{00000000-0005-0000-0000-000072050000}"/>
    <cellStyle name="Percentuale 5 4" xfId="1394" xr:uid="{00000000-0005-0000-0000-000073050000}"/>
    <cellStyle name="Percentuale 5 5" xfId="1395" xr:uid="{00000000-0005-0000-0000-000074050000}"/>
    <cellStyle name="Percentuale 50" xfId="1396" xr:uid="{00000000-0005-0000-0000-000075050000}"/>
    <cellStyle name="Percentuale 50 2" xfId="1397" xr:uid="{00000000-0005-0000-0000-000076050000}"/>
    <cellStyle name="Percentuale 50 3" xfId="1398" xr:uid="{00000000-0005-0000-0000-000077050000}"/>
    <cellStyle name="Percentuale 50 3 2" xfId="1399" xr:uid="{00000000-0005-0000-0000-000078050000}"/>
    <cellStyle name="Percentuale 50 4" xfId="1400" xr:uid="{00000000-0005-0000-0000-000079050000}"/>
    <cellStyle name="Percentuale 50 5" xfId="1401" xr:uid="{00000000-0005-0000-0000-00007A050000}"/>
    <cellStyle name="Percentuale 51" xfId="1402" xr:uid="{00000000-0005-0000-0000-00007B050000}"/>
    <cellStyle name="Percentuale 51 2" xfId="1403" xr:uid="{00000000-0005-0000-0000-00007C050000}"/>
    <cellStyle name="Percentuale 51 3" xfId="1404" xr:uid="{00000000-0005-0000-0000-00007D050000}"/>
    <cellStyle name="Percentuale 51 3 2" xfId="1405" xr:uid="{00000000-0005-0000-0000-00007E050000}"/>
    <cellStyle name="Percentuale 51 4" xfId="1406" xr:uid="{00000000-0005-0000-0000-00007F050000}"/>
    <cellStyle name="Percentuale 51 5" xfId="1407" xr:uid="{00000000-0005-0000-0000-000080050000}"/>
    <cellStyle name="Percentuale 52" xfId="1408" xr:uid="{00000000-0005-0000-0000-000081050000}"/>
    <cellStyle name="Percentuale 52 2" xfId="1409" xr:uid="{00000000-0005-0000-0000-000082050000}"/>
    <cellStyle name="Percentuale 52 3" xfId="1410" xr:uid="{00000000-0005-0000-0000-000083050000}"/>
    <cellStyle name="Percentuale 52 3 2" xfId="1411" xr:uid="{00000000-0005-0000-0000-000084050000}"/>
    <cellStyle name="Percentuale 52 4" xfId="1412" xr:uid="{00000000-0005-0000-0000-000085050000}"/>
    <cellStyle name="Percentuale 52 5" xfId="1413" xr:uid="{00000000-0005-0000-0000-000086050000}"/>
    <cellStyle name="Percentuale 53" xfId="1414" xr:uid="{00000000-0005-0000-0000-000087050000}"/>
    <cellStyle name="Percentuale 53 2" xfId="1415" xr:uid="{00000000-0005-0000-0000-000088050000}"/>
    <cellStyle name="Percentuale 53 3" xfId="1416" xr:uid="{00000000-0005-0000-0000-000089050000}"/>
    <cellStyle name="Percentuale 53 3 2" xfId="1417" xr:uid="{00000000-0005-0000-0000-00008A050000}"/>
    <cellStyle name="Percentuale 53 4" xfId="1418" xr:uid="{00000000-0005-0000-0000-00008B050000}"/>
    <cellStyle name="Percentuale 53 5" xfId="1419" xr:uid="{00000000-0005-0000-0000-00008C050000}"/>
    <cellStyle name="Percentuale 54" xfId="1420" xr:uid="{00000000-0005-0000-0000-00008D050000}"/>
    <cellStyle name="Percentuale 54 2" xfId="1421" xr:uid="{00000000-0005-0000-0000-00008E050000}"/>
    <cellStyle name="Percentuale 54 3" xfId="1422" xr:uid="{00000000-0005-0000-0000-00008F050000}"/>
    <cellStyle name="Percentuale 54 3 2" xfId="1423" xr:uid="{00000000-0005-0000-0000-000090050000}"/>
    <cellStyle name="Percentuale 54 4" xfId="1424" xr:uid="{00000000-0005-0000-0000-000091050000}"/>
    <cellStyle name="Percentuale 54 5" xfId="1425" xr:uid="{00000000-0005-0000-0000-000092050000}"/>
    <cellStyle name="Percentuale 55" xfId="1426" xr:uid="{00000000-0005-0000-0000-000093050000}"/>
    <cellStyle name="Percentuale 55 2" xfId="1427" xr:uid="{00000000-0005-0000-0000-000094050000}"/>
    <cellStyle name="Percentuale 55 3" xfId="1428" xr:uid="{00000000-0005-0000-0000-000095050000}"/>
    <cellStyle name="Percentuale 55 3 2" xfId="1429" xr:uid="{00000000-0005-0000-0000-000096050000}"/>
    <cellStyle name="Percentuale 55 4" xfId="1430" xr:uid="{00000000-0005-0000-0000-000097050000}"/>
    <cellStyle name="Percentuale 55 5" xfId="1431" xr:uid="{00000000-0005-0000-0000-000098050000}"/>
    <cellStyle name="Percentuale 56" xfId="1432" xr:uid="{00000000-0005-0000-0000-000099050000}"/>
    <cellStyle name="Percentuale 56 2" xfId="1433" xr:uid="{00000000-0005-0000-0000-00009A050000}"/>
    <cellStyle name="Percentuale 56 3" xfId="1434" xr:uid="{00000000-0005-0000-0000-00009B050000}"/>
    <cellStyle name="Percentuale 56 3 2" xfId="1435" xr:uid="{00000000-0005-0000-0000-00009C050000}"/>
    <cellStyle name="Percentuale 56 4" xfId="1436" xr:uid="{00000000-0005-0000-0000-00009D050000}"/>
    <cellStyle name="Percentuale 56 5" xfId="1437" xr:uid="{00000000-0005-0000-0000-00009E050000}"/>
    <cellStyle name="Percentuale 57" xfId="1438" xr:uid="{00000000-0005-0000-0000-00009F050000}"/>
    <cellStyle name="Percentuale 57 2" xfId="1439" xr:uid="{00000000-0005-0000-0000-0000A0050000}"/>
    <cellStyle name="Percentuale 57 3" xfId="1440" xr:uid="{00000000-0005-0000-0000-0000A1050000}"/>
    <cellStyle name="Percentuale 57 3 2" xfId="1441" xr:uid="{00000000-0005-0000-0000-0000A2050000}"/>
    <cellStyle name="Percentuale 57 4" xfId="1442" xr:uid="{00000000-0005-0000-0000-0000A3050000}"/>
    <cellStyle name="Percentuale 57 5" xfId="1443" xr:uid="{00000000-0005-0000-0000-0000A4050000}"/>
    <cellStyle name="Percentuale 58" xfId="1444" xr:uid="{00000000-0005-0000-0000-0000A5050000}"/>
    <cellStyle name="Percentuale 58 2" xfId="1445" xr:uid="{00000000-0005-0000-0000-0000A6050000}"/>
    <cellStyle name="Percentuale 58 3" xfId="1446" xr:uid="{00000000-0005-0000-0000-0000A7050000}"/>
    <cellStyle name="Percentuale 58 3 2" xfId="1447" xr:uid="{00000000-0005-0000-0000-0000A8050000}"/>
    <cellStyle name="Percentuale 58 4" xfId="1448" xr:uid="{00000000-0005-0000-0000-0000A9050000}"/>
    <cellStyle name="Percentuale 58 5" xfId="1449" xr:uid="{00000000-0005-0000-0000-0000AA050000}"/>
    <cellStyle name="Percentuale 59" xfId="1450" xr:uid="{00000000-0005-0000-0000-0000AB050000}"/>
    <cellStyle name="Percentuale 59 2" xfId="1451" xr:uid="{00000000-0005-0000-0000-0000AC050000}"/>
    <cellStyle name="Percentuale 59 3" xfId="1452" xr:uid="{00000000-0005-0000-0000-0000AD050000}"/>
    <cellStyle name="Percentuale 59 3 2" xfId="1453" xr:uid="{00000000-0005-0000-0000-0000AE050000}"/>
    <cellStyle name="Percentuale 59 4" xfId="1454" xr:uid="{00000000-0005-0000-0000-0000AF050000}"/>
    <cellStyle name="Percentuale 59 5" xfId="1455" xr:uid="{00000000-0005-0000-0000-0000B0050000}"/>
    <cellStyle name="Percentuale 6" xfId="1456" xr:uid="{00000000-0005-0000-0000-0000B1050000}"/>
    <cellStyle name="Percentuale 6 2" xfId="1457" xr:uid="{00000000-0005-0000-0000-0000B2050000}"/>
    <cellStyle name="Percentuale 6 3" xfId="1458" xr:uid="{00000000-0005-0000-0000-0000B3050000}"/>
    <cellStyle name="Percentuale 6 3 2" xfId="1459" xr:uid="{00000000-0005-0000-0000-0000B4050000}"/>
    <cellStyle name="Percentuale 6 4" xfId="1460" xr:uid="{00000000-0005-0000-0000-0000B5050000}"/>
    <cellStyle name="Percentuale 6 5" xfId="1461" xr:uid="{00000000-0005-0000-0000-0000B6050000}"/>
    <cellStyle name="Percentuale 60" xfId="1462" xr:uid="{00000000-0005-0000-0000-0000B7050000}"/>
    <cellStyle name="Percentuale 60 2" xfId="1463" xr:uid="{00000000-0005-0000-0000-0000B8050000}"/>
    <cellStyle name="Percentuale 60 3" xfId="1464" xr:uid="{00000000-0005-0000-0000-0000B9050000}"/>
    <cellStyle name="Percentuale 60 3 2" xfId="1465" xr:uid="{00000000-0005-0000-0000-0000BA050000}"/>
    <cellStyle name="Percentuale 60 4" xfId="1466" xr:uid="{00000000-0005-0000-0000-0000BB050000}"/>
    <cellStyle name="Percentuale 60 5" xfId="1467" xr:uid="{00000000-0005-0000-0000-0000BC050000}"/>
    <cellStyle name="Percentuale 61" xfId="1468" xr:uid="{00000000-0005-0000-0000-0000BD050000}"/>
    <cellStyle name="Percentuale 61 2" xfId="1469" xr:uid="{00000000-0005-0000-0000-0000BE050000}"/>
    <cellStyle name="Percentuale 61 3" xfId="1470" xr:uid="{00000000-0005-0000-0000-0000BF050000}"/>
    <cellStyle name="Percentuale 61 3 2" xfId="1471" xr:uid="{00000000-0005-0000-0000-0000C0050000}"/>
    <cellStyle name="Percentuale 61 4" xfId="1472" xr:uid="{00000000-0005-0000-0000-0000C1050000}"/>
    <cellStyle name="Percentuale 61 5" xfId="1473" xr:uid="{00000000-0005-0000-0000-0000C2050000}"/>
    <cellStyle name="Percentuale 62" xfId="1474" xr:uid="{00000000-0005-0000-0000-0000C3050000}"/>
    <cellStyle name="Percentuale 63" xfId="1475" xr:uid="{00000000-0005-0000-0000-0000C4050000}"/>
    <cellStyle name="Percentuale 64" xfId="1476" xr:uid="{00000000-0005-0000-0000-0000C5050000}"/>
    <cellStyle name="Percentuale 65" xfId="1477" xr:uid="{00000000-0005-0000-0000-0000C6050000}"/>
    <cellStyle name="Percentuale 66" xfId="1478" xr:uid="{00000000-0005-0000-0000-0000C7050000}"/>
    <cellStyle name="Percentuale 67" xfId="1479" xr:uid="{00000000-0005-0000-0000-0000C8050000}"/>
    <cellStyle name="Percentuale 68" xfId="1480" xr:uid="{00000000-0005-0000-0000-0000C9050000}"/>
    <cellStyle name="Percentuale 68 2" xfId="1481" xr:uid="{00000000-0005-0000-0000-0000CA050000}"/>
    <cellStyle name="Percentuale 68 3" xfId="1482" xr:uid="{00000000-0005-0000-0000-0000CB050000}"/>
    <cellStyle name="Percentuale 68 3 2" xfId="1483" xr:uid="{00000000-0005-0000-0000-0000CC050000}"/>
    <cellStyle name="Percentuale 68 4" xfId="1484" xr:uid="{00000000-0005-0000-0000-0000CD050000}"/>
    <cellStyle name="Percentuale 68 5" xfId="1485" xr:uid="{00000000-0005-0000-0000-0000CE050000}"/>
    <cellStyle name="Percentuale 69" xfId="1486" xr:uid="{00000000-0005-0000-0000-0000CF050000}"/>
    <cellStyle name="Percentuale 69 2" xfId="1487" xr:uid="{00000000-0005-0000-0000-0000D0050000}"/>
    <cellStyle name="Percentuale 69 3" xfId="1488" xr:uid="{00000000-0005-0000-0000-0000D1050000}"/>
    <cellStyle name="Percentuale 69 3 2" xfId="1489" xr:uid="{00000000-0005-0000-0000-0000D2050000}"/>
    <cellStyle name="Percentuale 69 4" xfId="1490" xr:uid="{00000000-0005-0000-0000-0000D3050000}"/>
    <cellStyle name="Percentuale 69 5" xfId="1491" xr:uid="{00000000-0005-0000-0000-0000D4050000}"/>
    <cellStyle name="Percentuale 7" xfId="1492" xr:uid="{00000000-0005-0000-0000-0000D5050000}"/>
    <cellStyle name="Percentuale 7 2" xfId="1493" xr:uid="{00000000-0005-0000-0000-0000D6050000}"/>
    <cellStyle name="Percentuale 7 3" xfId="1494" xr:uid="{00000000-0005-0000-0000-0000D7050000}"/>
    <cellStyle name="Percentuale 7 3 2" xfId="1495" xr:uid="{00000000-0005-0000-0000-0000D8050000}"/>
    <cellStyle name="Percentuale 7 4" xfId="1496" xr:uid="{00000000-0005-0000-0000-0000D9050000}"/>
    <cellStyle name="Percentuale 7 5" xfId="1497" xr:uid="{00000000-0005-0000-0000-0000DA050000}"/>
    <cellStyle name="Percentuale 8" xfId="1498" xr:uid="{00000000-0005-0000-0000-0000DB050000}"/>
    <cellStyle name="Percentuale 8 2" xfId="1499" xr:uid="{00000000-0005-0000-0000-0000DC050000}"/>
    <cellStyle name="Percentuale 8 3" xfId="1500" xr:uid="{00000000-0005-0000-0000-0000DD050000}"/>
    <cellStyle name="Percentuale 8 3 2" xfId="1501" xr:uid="{00000000-0005-0000-0000-0000DE050000}"/>
    <cellStyle name="Percentuale 8 4" xfId="1502" xr:uid="{00000000-0005-0000-0000-0000DF050000}"/>
    <cellStyle name="Percentuale 8 5" xfId="1503" xr:uid="{00000000-0005-0000-0000-0000E0050000}"/>
    <cellStyle name="Percentuale 9" xfId="1504" xr:uid="{00000000-0005-0000-0000-0000E1050000}"/>
    <cellStyle name="Percentuale 9 2" xfId="1505" xr:uid="{00000000-0005-0000-0000-0000E2050000}"/>
    <cellStyle name="Percentuale 9 3" xfId="1506" xr:uid="{00000000-0005-0000-0000-0000E3050000}"/>
    <cellStyle name="Percentuale 9 3 2" xfId="1507" xr:uid="{00000000-0005-0000-0000-0000E4050000}"/>
    <cellStyle name="Percentuale 9 4" xfId="1508" xr:uid="{00000000-0005-0000-0000-0000E5050000}"/>
    <cellStyle name="Percentuale 9 5" xfId="1509" xr:uid="{00000000-0005-0000-0000-0000E6050000}"/>
    <cellStyle name="Standard_Sce_D_Extraction" xfId="1510" xr:uid="{00000000-0005-0000-0000-0000E7050000}"/>
    <cellStyle name="Testo avviso" xfId="1511" xr:uid="{00000000-0005-0000-0000-0000E8050000}"/>
    <cellStyle name="Testo descrittivo" xfId="1512" xr:uid="{00000000-0005-0000-0000-0000E9050000}"/>
    <cellStyle name="Titolo" xfId="1513" xr:uid="{00000000-0005-0000-0000-0000EA050000}"/>
    <cellStyle name="Titolo 1" xfId="1514" xr:uid="{00000000-0005-0000-0000-0000EB050000}"/>
    <cellStyle name="Titolo 2" xfId="1515" xr:uid="{00000000-0005-0000-0000-0000EC050000}"/>
    <cellStyle name="Titolo 3" xfId="1516" xr:uid="{00000000-0005-0000-0000-0000ED050000}"/>
    <cellStyle name="Titolo 4" xfId="1517" xr:uid="{00000000-0005-0000-0000-0000EE050000}"/>
    <cellStyle name="Totale" xfId="1518" xr:uid="{00000000-0005-0000-0000-0000EF050000}"/>
    <cellStyle name="Valore non valido" xfId="1519" xr:uid="{00000000-0005-0000-0000-0000F0050000}"/>
    <cellStyle name="Valore valido" xfId="1520" xr:uid="{00000000-0005-0000-0000-0000F1050000}"/>
    <cellStyle name="Обычный_CRF2002 (1)" xfId="1521" xr:uid="{00000000-0005-0000-0000-0000F205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452533" cy="21050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392886" y="6868886"/>
          <a:ext cx="5452533" cy="21050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 RAFS Sept 2019: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Demand for Appliances are now projected based on trends shown here above</a:t>
          </a:r>
          <a:endParaRPr lang="da-DK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t\Office\temphold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ve/AppData/Local/Microsoft/Windows/Temporary%20Internet%20Files/Content.Outlook/EZ2CU73J/Buildings_Summary_NETP_Fi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EmissionFactors"/>
      <sheetName val="Nordics"/>
      <sheetName val="DNK"/>
      <sheetName val="FIN"/>
      <sheetName val="SWE"/>
      <sheetName val="NOR"/>
      <sheetName val="ISL"/>
    </sheetNames>
    <sheetDataSet>
      <sheetData sheetId="0"/>
      <sheetData sheetId="1">
        <row r="2">
          <cell r="B2">
            <v>2.7777777777777778E-4</v>
          </cell>
        </row>
        <row r="4">
          <cell r="B4">
            <v>9.271642799999999E-2</v>
          </cell>
        </row>
        <row r="6">
          <cell r="B6">
            <v>6.2441675999999995E-2</v>
          </cell>
        </row>
        <row r="7">
          <cell r="B7">
            <v>7.1154467999999998E-2</v>
          </cell>
        </row>
        <row r="8">
          <cell r="B8">
            <v>7.3332665999999991E-2</v>
          </cell>
        </row>
        <row r="9">
          <cell r="B9">
            <v>5.5824574500000002E-2</v>
          </cell>
        </row>
        <row r="15">
          <cell r="A15" t="str">
            <v>DNK</v>
          </cell>
          <cell r="B15">
            <v>757.15605376355938</v>
          </cell>
          <cell r="C15">
            <v>751.67158804114547</v>
          </cell>
          <cell r="D15">
            <v>724.76408756818012</v>
          </cell>
          <cell r="E15">
            <v>684.63221871404119</v>
          </cell>
          <cell r="F15">
            <v>661.30518483136757</v>
          </cell>
          <cell r="G15">
            <v>630.81456280014652</v>
          </cell>
          <cell r="H15">
            <v>651.09173941262281</v>
          </cell>
          <cell r="I15">
            <v>588.34596499380552</v>
          </cell>
          <cell r="J15">
            <v>543.49890010132253</v>
          </cell>
          <cell r="K15">
            <v>499.77049230489899</v>
          </cell>
          <cell r="L15">
            <v>469.42106118572258</v>
          </cell>
          <cell r="M15">
            <v>464.99758994684117</v>
          </cell>
          <cell r="N15">
            <v>459.28662499678018</v>
          </cell>
          <cell r="O15">
            <v>496.98234514986598</v>
          </cell>
          <cell r="P15">
            <v>421.34374148640558</v>
          </cell>
          <cell r="Q15">
            <v>384.24127180445493</v>
          </cell>
          <cell r="R15">
            <v>476.00151901956337</v>
          </cell>
          <cell r="S15">
            <v>446.42215657321196</v>
          </cell>
          <cell r="T15">
            <v>421.67444800542495</v>
          </cell>
          <cell r="U15">
            <v>427.02232987471729</v>
          </cell>
          <cell r="V15">
            <v>383.53190129387912</v>
          </cell>
          <cell r="W15">
            <v>333.50868817912124</v>
          </cell>
          <cell r="X15">
            <v>274.7738697942122</v>
          </cell>
          <cell r="Y15">
            <v>311.28210798471764</v>
          </cell>
          <cell r="Z15">
            <v>290.84019093658048</v>
          </cell>
          <cell r="AA15">
            <v>270.39827388844338</v>
          </cell>
          <cell r="AB15">
            <v>228.88597975794613</v>
          </cell>
          <cell r="AC15">
            <v>229.65421929328258</v>
          </cell>
          <cell r="AD15">
            <v>156.36870473750244</v>
          </cell>
          <cell r="AE15">
            <v>128.11568298261116</v>
          </cell>
          <cell r="AF15">
            <v>111.89701796460935</v>
          </cell>
          <cell r="AG15">
            <v>150.97108580805781</v>
          </cell>
          <cell r="AH15">
            <v>145.8084828942356</v>
          </cell>
          <cell r="AI15">
            <v>145.8084828942356</v>
          </cell>
          <cell r="AJ15">
            <v>145.8084828942356</v>
          </cell>
          <cell r="AK15">
            <v>145.8084828942356</v>
          </cell>
          <cell r="AL15">
            <v>145.8084828942356</v>
          </cell>
          <cell r="AM15">
            <v>145.8084828942356</v>
          </cell>
          <cell r="AO15">
            <v>241.51105367394001</v>
          </cell>
          <cell r="AP15">
            <v>207.36749253092191</v>
          </cell>
          <cell r="AQ15">
            <v>78.368605789288182</v>
          </cell>
          <cell r="AR15">
            <v>32.779803498962423</v>
          </cell>
          <cell r="AS15">
            <v>31.1129716282543</v>
          </cell>
          <cell r="AT15">
            <v>27.818109702593404</v>
          </cell>
          <cell r="AU15">
            <v>11.661120251253649</v>
          </cell>
          <cell r="AV15">
            <v>11.661120251253649</v>
          </cell>
          <cell r="AW15">
            <v>11.661120251253649</v>
          </cell>
          <cell r="AX15">
            <v>11.661120251253649</v>
          </cell>
          <cell r="AY15">
            <v>11.661120251253649</v>
          </cell>
          <cell r="AZ15">
            <v>11.661120251253649</v>
          </cell>
          <cell r="BB15">
            <v>208.77891367770241</v>
          </cell>
          <cell r="BC15">
            <v>162.92420345921587</v>
          </cell>
          <cell r="BD15">
            <v>36.033004349288881</v>
          </cell>
          <cell r="BE15">
            <v>19.457301232281271</v>
          </cell>
          <cell r="BF15">
            <v>13.805260964620418</v>
          </cell>
          <cell r="BG15">
            <v>14.708347391353669</v>
          </cell>
          <cell r="BH15">
            <v>11.794695127117537</v>
          </cell>
          <cell r="BI15">
            <v>11.794695127117537</v>
          </cell>
          <cell r="BJ15">
            <v>11.794695127117537</v>
          </cell>
          <cell r="BK15">
            <v>11.794695127117537</v>
          </cell>
          <cell r="BL15">
            <v>11.794695127117537</v>
          </cell>
          <cell r="BM15">
            <v>11.794695127117537</v>
          </cell>
        </row>
        <row r="16">
          <cell r="A16" t="str">
            <v>FIN</v>
          </cell>
          <cell r="B16">
            <v>211.05134342382135</v>
          </cell>
          <cell r="C16">
            <v>217.36606289435045</v>
          </cell>
          <cell r="D16">
            <v>176.74706572291791</v>
          </cell>
          <cell r="E16">
            <v>215.17578453848628</v>
          </cell>
          <cell r="F16">
            <v>276.27350062169069</v>
          </cell>
          <cell r="G16">
            <v>249.02283035308375</v>
          </cell>
          <cell r="H16">
            <v>307.40823773660566</v>
          </cell>
          <cell r="I16">
            <v>274.58417595719357</v>
          </cell>
          <cell r="J16">
            <v>206.11324458067401</v>
          </cell>
          <cell r="K16">
            <v>211.19982422753935</v>
          </cell>
          <cell r="L16">
            <v>189.93476730247949</v>
          </cell>
          <cell r="M16">
            <v>239.62290020834874</v>
          </cell>
          <cell r="N16">
            <v>262.47161052979743</v>
          </cell>
          <cell r="O16">
            <v>334.97952956009721</v>
          </cell>
          <cell r="P16">
            <v>282.21140805387159</v>
          </cell>
          <cell r="Q16">
            <v>180.93993864997435</v>
          </cell>
          <cell r="R16">
            <v>291.58842453072413</v>
          </cell>
          <cell r="S16">
            <v>261.2770983397499</v>
          </cell>
          <cell r="T16">
            <v>195.45639856719328</v>
          </cell>
          <cell r="U16">
            <v>206.86844515418571</v>
          </cell>
          <cell r="V16">
            <v>250.32247002300156</v>
          </cell>
          <cell r="W16">
            <v>208.89702933033473</v>
          </cell>
          <cell r="X16">
            <v>147.64962618300709</v>
          </cell>
          <cell r="Y16">
            <v>187.15114322491743</v>
          </cell>
          <cell r="Z16">
            <v>188.03232635458758</v>
          </cell>
          <cell r="AA16">
            <v>188.91350948425773</v>
          </cell>
          <cell r="AB16">
            <v>123.93814291517832</v>
          </cell>
          <cell r="AC16">
            <v>113.30476136946929</v>
          </cell>
          <cell r="AD16">
            <v>70.256299782104492</v>
          </cell>
          <cell r="AE16">
            <v>54.677345144784262</v>
          </cell>
          <cell r="AF16">
            <v>55.490927736483876</v>
          </cell>
          <cell r="AG16">
            <v>73.243396694779605</v>
          </cell>
          <cell r="AH16">
            <v>91.48490095481057</v>
          </cell>
          <cell r="AI16">
            <v>91.48490095481057</v>
          </cell>
          <cell r="AJ16">
            <v>91.48490095481057</v>
          </cell>
          <cell r="AK16">
            <v>91.48490095481057</v>
          </cell>
          <cell r="AL16">
            <v>91.48490095481057</v>
          </cell>
          <cell r="AM16">
            <v>91.48490095481057</v>
          </cell>
          <cell r="AO16">
            <v>80.148928528923989</v>
          </cell>
          <cell r="AP16">
            <v>100.01368476454402</v>
          </cell>
          <cell r="AQ16">
            <v>52.370831844304284</v>
          </cell>
          <cell r="AR16">
            <v>46.788721532154447</v>
          </cell>
          <cell r="AS16">
            <v>48.502900136062649</v>
          </cell>
          <cell r="AT16">
            <v>46.771371813522279</v>
          </cell>
          <cell r="AU16">
            <v>45.134518882713749</v>
          </cell>
          <cell r="AV16">
            <v>45.134518882713749</v>
          </cell>
          <cell r="AW16">
            <v>45.134518882713749</v>
          </cell>
          <cell r="AX16">
            <v>45.134518882713749</v>
          </cell>
          <cell r="AY16">
            <v>45.134518882713749</v>
          </cell>
          <cell r="AZ16">
            <v>45.134518882713749</v>
          </cell>
          <cell r="BB16">
            <v>86.335478424668082</v>
          </cell>
          <cell r="BC16">
            <v>79.894487757038974</v>
          </cell>
          <cell r="BD16">
            <v>57.371315381717487</v>
          </cell>
          <cell r="BE16">
            <v>21.192571958474851</v>
          </cell>
          <cell r="BF16">
            <v>10.123746729467049</v>
          </cell>
          <cell r="BG16">
            <v>14.914941647232617</v>
          </cell>
          <cell r="BH16">
            <v>14.198491179835068</v>
          </cell>
          <cell r="BI16">
            <v>14.198491179835068</v>
          </cell>
          <cell r="BJ16">
            <v>14.198491179835068</v>
          </cell>
          <cell r="BK16">
            <v>14.198491179835068</v>
          </cell>
          <cell r="BL16">
            <v>14.198491179835068</v>
          </cell>
          <cell r="BM16">
            <v>14.198491179835068</v>
          </cell>
        </row>
        <row r="17">
          <cell r="A17" t="str">
            <v>ISL</v>
          </cell>
          <cell r="B17">
            <v>3.6032336490175086E-4</v>
          </cell>
          <cell r="C17">
            <v>3.6139760333307904E-4</v>
          </cell>
          <cell r="D17">
            <v>3.5252267231835921E-4</v>
          </cell>
          <cell r="E17">
            <v>3.3574579131813475E-4</v>
          </cell>
          <cell r="F17">
            <v>3.2630186493628132E-4</v>
          </cell>
          <cell r="G17">
            <v>6.3938054922029668E-4</v>
          </cell>
          <cell r="H17">
            <v>3.1769052127643155E-4</v>
          </cell>
          <cell r="I17">
            <v>2.8799009684966946E-4</v>
          </cell>
          <cell r="J17">
            <v>2.5382202136001902E-4</v>
          </cell>
          <cell r="K17">
            <v>2.1869086273027566E-4</v>
          </cell>
          <cell r="L17">
            <v>2.0199438677511467E-4</v>
          </cell>
          <cell r="M17">
            <v>1.938972640266494E-4</v>
          </cell>
          <cell r="N17">
            <v>1.8561019443461048E-4</v>
          </cell>
          <cell r="O17">
            <v>1.858717124372686E-4</v>
          </cell>
          <cell r="P17">
            <v>1.8065496793167362E-4</v>
          </cell>
          <cell r="Q17">
            <v>1.7976538371386507E-4</v>
          </cell>
          <cell r="R17">
            <v>1.5579208443953683E-4</v>
          </cell>
          <cell r="S17">
            <v>5.0955788530028187E-4</v>
          </cell>
          <cell r="T17">
            <v>2.4630886884455998E-4</v>
          </cell>
          <cell r="U17">
            <v>1.0193742562382114E-4</v>
          </cell>
          <cell r="V17">
            <v>9.1107470663372432E-5</v>
          </cell>
          <cell r="W17">
            <v>8.9446078024840912E-5</v>
          </cell>
          <cell r="X17">
            <v>8.7349022356613095E-5</v>
          </cell>
          <cell r="Y17">
            <v>8.4017392111955012E-5</v>
          </cell>
          <cell r="Z17">
            <v>1.668720901161759E-2</v>
          </cell>
          <cell r="AA17">
            <v>3.3290400631123228E-2</v>
          </cell>
          <cell r="AB17">
            <v>0.19968720856213273</v>
          </cell>
          <cell r="AC17">
            <v>0.19573874834413599</v>
          </cell>
          <cell r="AD17">
            <v>0.19371712555473211</v>
          </cell>
          <cell r="AE17">
            <v>0.15327465389553407</v>
          </cell>
          <cell r="AF17">
            <v>5.7413162668348783E-2</v>
          </cell>
          <cell r="AG17">
            <v>5.650250911586388E-2</v>
          </cell>
          <cell r="AH17">
            <v>5.8919132976463E-2</v>
          </cell>
          <cell r="AI17">
            <v>5.8919132976463E-2</v>
          </cell>
          <cell r="AJ17">
            <v>5.8919132976463E-2</v>
          </cell>
          <cell r="AK17">
            <v>5.8919132976463E-2</v>
          </cell>
          <cell r="AL17">
            <v>5.8919132976463E-2</v>
          </cell>
          <cell r="AM17">
            <v>5.8919132976463E-2</v>
          </cell>
          <cell r="AO17">
            <v>0.19959091788917158</v>
          </cell>
          <cell r="AP17">
            <v>0.19542274630680978</v>
          </cell>
          <cell r="AQ17">
            <v>0.19305903637962835</v>
          </cell>
          <cell r="AR17">
            <v>0.18642095517634064</v>
          </cell>
          <cell r="AS17">
            <v>5.4022866057878816E-2</v>
          </cell>
          <cell r="AT17">
            <v>5.399222990379849E-2</v>
          </cell>
          <cell r="AU17">
            <v>5.6261297577424506E-2</v>
          </cell>
          <cell r="AV17">
            <v>5.6261297577424506E-2</v>
          </cell>
          <cell r="AW17">
            <v>5.6261297577424506E-2</v>
          </cell>
          <cell r="AX17">
            <v>5.6261297577424506E-2</v>
          </cell>
          <cell r="AY17">
            <v>5.6261297577424506E-2</v>
          </cell>
          <cell r="AZ17">
            <v>5.6261297577424506E-2</v>
          </cell>
          <cell r="BB17">
            <v>0.19955100542394075</v>
          </cell>
          <cell r="BC17">
            <v>0.19669881876852716</v>
          </cell>
          <cell r="BD17">
            <v>0.1980715328190987</v>
          </cell>
          <cell r="BE17">
            <v>0.16768026851389001</v>
          </cell>
          <cell r="BF17">
            <v>0.13806642421463772</v>
          </cell>
          <cell r="BG17">
            <v>4.0526102238513474E-2</v>
          </cell>
          <cell r="BH17">
            <v>4.0977372417521377E-2</v>
          </cell>
          <cell r="BI17">
            <v>4.0977372417521377E-2</v>
          </cell>
          <cell r="BJ17">
            <v>4.0977372417521377E-2</v>
          </cell>
          <cell r="BK17">
            <v>4.0977372417521377E-2</v>
          </cell>
          <cell r="BL17">
            <v>4.0977372417521377E-2</v>
          </cell>
          <cell r="BM17">
            <v>4.0977372417521377E-2</v>
          </cell>
        </row>
        <row r="18">
          <cell r="A18" t="str">
            <v>NOR</v>
          </cell>
          <cell r="B18">
            <v>1.426892536897346</v>
          </cell>
          <cell r="C18">
            <v>1.6619563234488668</v>
          </cell>
          <cell r="D18">
            <v>1.2842809016453871</v>
          </cell>
          <cell r="E18">
            <v>1.3845043334170586</v>
          </cell>
          <cell r="F18">
            <v>1.9019552646966063</v>
          </cell>
          <cell r="G18">
            <v>1.6059984479158176</v>
          </cell>
          <cell r="H18">
            <v>2.0942772885337906</v>
          </cell>
          <cell r="I18">
            <v>1.7544409893597162</v>
          </cell>
          <cell r="J18">
            <v>1.6785751764132821</v>
          </cell>
          <cell r="K18">
            <v>1.8066496653750217</v>
          </cell>
          <cell r="L18">
            <v>1.2693506059033728</v>
          </cell>
          <cell r="M18">
            <v>2.4772123840865858</v>
          </cell>
          <cell r="N18">
            <v>2.0666517153861297</v>
          </cell>
          <cell r="O18">
            <v>3.0371860174595056</v>
          </cell>
          <cell r="P18">
            <v>2.9986377088144156</v>
          </cell>
          <cell r="Q18">
            <v>2.2982954744790964</v>
          </cell>
          <cell r="R18">
            <v>2.9493069192167978</v>
          </cell>
          <cell r="S18">
            <v>3.7302060620219777</v>
          </cell>
          <cell r="T18">
            <v>2.6813961541980849</v>
          </cell>
          <cell r="U18">
            <v>11.239255502793741</v>
          </cell>
          <cell r="V18">
            <v>16.893089928004798</v>
          </cell>
          <cell r="W18">
            <v>13.12930524180614</v>
          </cell>
          <cell r="X18">
            <v>8.5625635632902526</v>
          </cell>
          <cell r="Y18">
            <v>8.4893328195662008</v>
          </cell>
          <cell r="Z18">
            <v>6.3693659517873691</v>
          </cell>
          <cell r="AA18">
            <v>4.2493990840085374</v>
          </cell>
          <cell r="AB18">
            <v>3.3435830900105366</v>
          </cell>
          <cell r="AC18">
            <v>5.6615927649464055</v>
          </cell>
          <cell r="AD18">
            <v>6.3952385978858723</v>
          </cell>
          <cell r="AE18">
            <v>5.3679307004060668</v>
          </cell>
          <cell r="AF18">
            <v>4.168778063081751</v>
          </cell>
          <cell r="AG18">
            <v>3.9322334779663439</v>
          </cell>
          <cell r="AH18">
            <v>3.9882325421184417</v>
          </cell>
          <cell r="AI18">
            <v>3.9882325421184417</v>
          </cell>
          <cell r="AJ18">
            <v>3.9882325421184417</v>
          </cell>
          <cell r="AK18">
            <v>3.9882325421184417</v>
          </cell>
          <cell r="AL18">
            <v>3.9882325421184417</v>
          </cell>
          <cell r="AM18">
            <v>3.9882325421184417</v>
          </cell>
          <cell r="AO18">
            <v>6.0704282672216525</v>
          </cell>
          <cell r="AP18">
            <v>21.448921874848057</v>
          </cell>
          <cell r="AQ18">
            <v>22.065222391483058</v>
          </cell>
          <cell r="AR18">
            <v>19.475587565277195</v>
          </cell>
          <cell r="AS18">
            <v>7.6711740002926314</v>
          </cell>
          <cell r="AT18">
            <v>15.137211938100975</v>
          </cell>
          <cell r="AU18">
            <v>5.8521910468500353</v>
          </cell>
          <cell r="AV18">
            <v>5.8521910468500353</v>
          </cell>
          <cell r="AW18">
            <v>5.8521910468500353</v>
          </cell>
          <cell r="AX18">
            <v>5.8521910468500353</v>
          </cell>
          <cell r="AY18">
            <v>5.8521910468500353</v>
          </cell>
          <cell r="AZ18">
            <v>5.8521910468500353</v>
          </cell>
          <cell r="BB18">
            <v>6.1982858156004657</v>
          </cell>
          <cell r="BC18">
            <v>5.9259623439955371</v>
          </cell>
          <cell r="BD18">
            <v>5.4981580982869751</v>
          </cell>
          <cell r="BE18">
            <v>4.662474362470129</v>
          </cell>
          <cell r="BF18">
            <v>3.3670251771006798</v>
          </cell>
          <cell r="BG18">
            <v>3.1051023344976452</v>
          </cell>
          <cell r="BH18">
            <v>2.6346397836598179</v>
          </cell>
          <cell r="BI18">
            <v>2.6346397836598179</v>
          </cell>
          <cell r="BJ18">
            <v>2.6346397836598179</v>
          </cell>
          <cell r="BK18">
            <v>2.6346397836598179</v>
          </cell>
          <cell r="BL18">
            <v>2.6346397836598179</v>
          </cell>
          <cell r="BM18">
            <v>2.6346397836598179</v>
          </cell>
        </row>
        <row r="19">
          <cell r="A19" t="str">
            <v>SWE</v>
          </cell>
          <cell r="B19">
            <v>13.767170495615202</v>
          </cell>
          <cell r="C19">
            <v>22.71284120948464</v>
          </cell>
          <cell r="D19">
            <v>22.540865669739681</v>
          </cell>
          <cell r="E19">
            <v>24.488577628466061</v>
          </cell>
          <cell r="F19">
            <v>29.827684370499764</v>
          </cell>
          <cell r="G19">
            <v>25.853266149409635</v>
          </cell>
          <cell r="H19">
            <v>56.316801993957867</v>
          </cell>
          <cell r="I19">
            <v>31.641396728056627</v>
          </cell>
          <cell r="J19">
            <v>32.492847144279146</v>
          </cell>
          <cell r="K19">
            <v>31.150091880554431</v>
          </cell>
          <cell r="L19">
            <v>26.176419634673557</v>
          </cell>
          <cell r="M19">
            <v>26.719103881977805</v>
          </cell>
          <cell r="N19">
            <v>35.164496992384208</v>
          </cell>
          <cell r="O19">
            <v>46.649709257175346</v>
          </cell>
          <cell r="P19">
            <v>26.786170905182328</v>
          </cell>
          <cell r="Q19">
            <v>23.054953362260516</v>
          </cell>
          <cell r="R19">
            <v>26.666277646838903</v>
          </cell>
          <cell r="S19">
            <v>20.651312230544701</v>
          </cell>
          <cell r="T19">
            <v>21.054104728179137</v>
          </cell>
          <cell r="U19">
            <v>21.656329598867618</v>
          </cell>
          <cell r="V19">
            <v>30.684081657462592</v>
          </cell>
          <cell r="W19">
            <v>20.005935179378277</v>
          </cell>
          <cell r="X19">
            <v>14.008601611680813</v>
          </cell>
          <cell r="Y19">
            <v>15.06360730578165</v>
          </cell>
          <cell r="Z19">
            <v>12.676870530960564</v>
          </cell>
          <cell r="AA19">
            <v>10.290133756139479</v>
          </cell>
          <cell r="AB19">
            <v>8.6865523844502839</v>
          </cell>
          <cell r="AC19">
            <v>8.6399053230259462</v>
          </cell>
          <cell r="AD19">
            <v>9.0038028886301369</v>
          </cell>
          <cell r="AE19">
            <v>9.2699283765197116</v>
          </cell>
          <cell r="AF19">
            <v>12.024015658166098</v>
          </cell>
          <cell r="AG19">
            <v>13.319036801581484</v>
          </cell>
          <cell r="AH19">
            <v>14.402146714538324</v>
          </cell>
          <cell r="AI19">
            <v>14.402146714538324</v>
          </cell>
          <cell r="AJ19">
            <v>14.402146714538324</v>
          </cell>
          <cell r="AK19">
            <v>14.402146714538324</v>
          </cell>
          <cell r="AL19">
            <v>14.402146714538324</v>
          </cell>
          <cell r="AM19">
            <v>14.402146714538324</v>
          </cell>
          <cell r="AO19">
            <v>10.773118086198778</v>
          </cell>
          <cell r="AP19">
            <v>11.19013999973245</v>
          </cell>
          <cell r="AQ19">
            <v>10.707024845320731</v>
          </cell>
          <cell r="AR19">
            <v>8.9604261173502877</v>
          </cell>
          <cell r="AS19">
            <v>11.311250988391214</v>
          </cell>
          <cell r="AT19">
            <v>13.161590777749144</v>
          </cell>
          <cell r="AU19">
            <v>13.17655967178988</v>
          </cell>
          <cell r="AV19">
            <v>13.17655967178988</v>
          </cell>
          <cell r="AW19">
            <v>13.17655967178988</v>
          </cell>
          <cell r="AX19">
            <v>13.17655967178988</v>
          </cell>
          <cell r="AY19">
            <v>13.17655967178988</v>
          </cell>
          <cell r="AZ19">
            <v>13.17655967178988</v>
          </cell>
          <cell r="BB19">
            <v>10.99027913959822</v>
          </cell>
          <cell r="BC19">
            <v>11.350149770767255</v>
          </cell>
          <cell r="BD19">
            <v>9.8943923538712397</v>
          </cell>
          <cell r="BE19">
            <v>9.0111914757463438</v>
          </cell>
          <cell r="BF19">
            <v>10.983450594976771</v>
          </cell>
          <cell r="BG19">
            <v>15.838698695180801</v>
          </cell>
          <cell r="BH19">
            <v>17.747984856095073</v>
          </cell>
          <cell r="BI19">
            <v>17.747984856095073</v>
          </cell>
          <cell r="BJ19">
            <v>17.747984856095073</v>
          </cell>
          <cell r="BK19">
            <v>17.747984856095073</v>
          </cell>
          <cell r="BL19">
            <v>17.747984856095073</v>
          </cell>
          <cell r="BM19">
            <v>17.747984856095073</v>
          </cell>
        </row>
        <row r="27">
          <cell r="A27" t="str">
            <v>DNK</v>
          </cell>
          <cell r="B27">
            <v>360.82822685501503</v>
          </cell>
          <cell r="C27">
            <v>356.49928215172463</v>
          </cell>
          <cell r="D27">
            <v>348.09738665036878</v>
          </cell>
          <cell r="E27">
            <v>350.25073428411724</v>
          </cell>
          <cell r="F27">
            <v>341.29916977254447</v>
          </cell>
          <cell r="G27">
            <v>334.51142192247272</v>
          </cell>
          <cell r="H27">
            <v>331.85189536365863</v>
          </cell>
          <cell r="I27">
            <v>325.83174298250356</v>
          </cell>
          <cell r="J27">
            <v>319.51015900742169</v>
          </cell>
          <cell r="K27">
            <v>311.44542238737392</v>
          </cell>
          <cell r="L27">
            <v>297.29771942865727</v>
          </cell>
          <cell r="M27">
            <v>299.71233385182188</v>
          </cell>
          <cell r="N27">
            <v>290.48913632378822</v>
          </cell>
          <cell r="O27">
            <v>282.93992593404124</v>
          </cell>
          <cell r="P27">
            <v>275.86645599269866</v>
          </cell>
          <cell r="Q27">
            <v>268.28195804637028</v>
          </cell>
          <cell r="R27">
            <v>269.61137350129343</v>
          </cell>
          <cell r="S27">
            <v>261.84413664592876</v>
          </cell>
          <cell r="T27">
            <v>261.08431067520945</v>
          </cell>
          <cell r="U27">
            <v>257.4167172734073</v>
          </cell>
          <cell r="V27">
            <v>237.6739778657425</v>
          </cell>
          <cell r="W27">
            <v>226.7543422756917</v>
          </cell>
          <cell r="X27">
            <v>218.88090408625601</v>
          </cell>
          <cell r="Y27">
            <v>215.92465321471681</v>
          </cell>
          <cell r="Z27">
            <v>217.09280407350798</v>
          </cell>
          <cell r="AA27">
            <v>218.26095493229914</v>
          </cell>
          <cell r="AB27">
            <v>200.66414477454384</v>
          </cell>
          <cell r="AC27">
            <v>173.15097965285736</v>
          </cell>
          <cell r="AD27">
            <v>81.713764331473996</v>
          </cell>
          <cell r="AE27">
            <v>74.635813332788956</v>
          </cell>
          <cell r="AF27">
            <v>76.916218140175729</v>
          </cell>
          <cell r="AG27">
            <v>75.356774084154623</v>
          </cell>
          <cell r="AH27">
            <v>68.348431879688619</v>
          </cell>
          <cell r="AI27">
            <v>68.348431879688619</v>
          </cell>
          <cell r="AJ27">
            <v>68.348431879688619</v>
          </cell>
          <cell r="AK27">
            <v>68.348431879688619</v>
          </cell>
          <cell r="AL27">
            <v>68.348431879688619</v>
          </cell>
          <cell r="AM27">
            <v>68.348431879688619</v>
          </cell>
          <cell r="AO27">
            <v>188.95683418306214</v>
          </cell>
          <cell r="AP27">
            <v>156.58491190723834</v>
          </cell>
          <cell r="AQ27">
            <v>57.424685074397949</v>
          </cell>
          <cell r="AR27">
            <v>63.487927051213312</v>
          </cell>
          <cell r="AS27">
            <v>64.308388564158818</v>
          </cell>
          <cell r="AT27">
            <v>55.044443288299441</v>
          </cell>
          <cell r="AU27">
            <v>42.503358029839958</v>
          </cell>
          <cell r="AV27">
            <v>42.503358029839958</v>
          </cell>
          <cell r="AW27">
            <v>42.503358029839958</v>
          </cell>
          <cell r="AX27">
            <v>42.503358029839958</v>
          </cell>
          <cell r="AY27">
            <v>42.503358029839958</v>
          </cell>
          <cell r="AZ27">
            <v>42.503358029839958</v>
          </cell>
          <cell r="BB27">
            <v>197.75890951403241</v>
          </cell>
          <cell r="BC27">
            <v>155.91100090405857</v>
          </cell>
          <cell r="BD27">
            <v>56.269745602953968</v>
          </cell>
          <cell r="BE27">
            <v>34.179707403396741</v>
          </cell>
          <cell r="BF27">
            <v>6.7977645278369794</v>
          </cell>
          <cell r="BG27">
            <v>9.4349808237585577</v>
          </cell>
          <cell r="BH27">
            <v>7.1059092533500383</v>
          </cell>
          <cell r="BI27">
            <v>7.1059092533500383</v>
          </cell>
          <cell r="BJ27">
            <v>7.1059092533500383</v>
          </cell>
          <cell r="BK27">
            <v>7.1059092533500383</v>
          </cell>
          <cell r="BL27">
            <v>7.1059092533500383</v>
          </cell>
          <cell r="BM27">
            <v>7.1059092533500383</v>
          </cell>
        </row>
        <row r="28">
          <cell r="A28" t="str">
            <v>FIN</v>
          </cell>
          <cell r="B28">
            <v>328.07133088269893</v>
          </cell>
          <cell r="C28">
            <v>330.72587914011541</v>
          </cell>
          <cell r="D28">
            <v>325.36445066094859</v>
          </cell>
          <cell r="E28">
            <v>325.93179717708244</v>
          </cell>
          <cell r="F28">
            <v>313.31227016618459</v>
          </cell>
          <cell r="G28">
            <v>321.98865113915087</v>
          </cell>
          <cell r="H28">
            <v>294.57147299633425</v>
          </cell>
          <cell r="I28">
            <v>294.8874317660829</v>
          </cell>
          <cell r="J28">
            <v>280.62147719349537</v>
          </cell>
          <cell r="K28">
            <v>262.53771905479164</v>
          </cell>
          <cell r="L28">
            <v>249.92067749340174</v>
          </cell>
          <cell r="M28">
            <v>261.28547450437316</v>
          </cell>
          <cell r="N28">
            <v>251.06662297425942</v>
          </cell>
          <cell r="O28">
            <v>247.20120427503906</v>
          </cell>
          <cell r="P28">
            <v>240.63776587294402</v>
          </cell>
          <cell r="Q28">
            <v>234.17752559864894</v>
          </cell>
          <cell r="R28">
            <v>237.32149927339381</v>
          </cell>
          <cell r="S28">
            <v>244.96205853371524</v>
          </cell>
          <cell r="T28">
            <v>229.64256177842836</v>
          </cell>
          <cell r="U28">
            <v>237.7489819170215</v>
          </cell>
          <cell r="V28">
            <v>227.24962731419683</v>
          </cell>
          <cell r="W28">
            <v>224.25016805578542</v>
          </cell>
          <cell r="X28">
            <v>216.16533279351043</v>
          </cell>
          <cell r="Y28">
            <v>200.84148573386673</v>
          </cell>
          <cell r="Z28">
            <v>212.56705589763502</v>
          </cell>
          <cell r="AA28">
            <v>224.2926260614033</v>
          </cell>
          <cell r="AB28">
            <v>218.38444049491704</v>
          </cell>
          <cell r="AC28">
            <v>197.68075885951083</v>
          </cell>
          <cell r="AD28">
            <v>175.12948962181113</v>
          </cell>
          <cell r="AE28">
            <v>151.45130526465175</v>
          </cell>
          <cell r="AF28">
            <v>123.28055948827519</v>
          </cell>
          <cell r="AG28">
            <v>106.04035834739103</v>
          </cell>
          <cell r="AH28">
            <v>102.20589933108137</v>
          </cell>
          <cell r="AI28">
            <v>102.20589933108137</v>
          </cell>
          <cell r="AJ28">
            <v>102.20589933108137</v>
          </cell>
          <cell r="AK28">
            <v>102.20589933108137</v>
          </cell>
          <cell r="AL28">
            <v>102.20589933108137</v>
          </cell>
          <cell r="AM28">
            <v>102.20589933108137</v>
          </cell>
          <cell r="AO28">
            <v>221.68161927386393</v>
          </cell>
          <cell r="AP28">
            <v>196.93475298917974</v>
          </cell>
          <cell r="AQ28">
            <v>162.36810660016388</v>
          </cell>
          <cell r="AR28">
            <v>160.78213655890173</v>
          </cell>
          <cell r="AS28">
            <v>126.9100498778833</v>
          </cell>
          <cell r="AT28">
            <v>93.555747014492155</v>
          </cell>
          <cell r="AU28">
            <v>95.070195812749589</v>
          </cell>
          <cell r="AV28">
            <v>95.070195812749589</v>
          </cell>
          <cell r="AW28">
            <v>95.070195812749589</v>
          </cell>
          <cell r="AX28">
            <v>95.070195812749589</v>
          </cell>
          <cell r="AY28">
            <v>95.070195812749589</v>
          </cell>
          <cell r="AZ28">
            <v>95.070195812749589</v>
          </cell>
          <cell r="BB28">
            <v>231.9146430657965</v>
          </cell>
          <cell r="BC28">
            <v>203.90596035389464</v>
          </cell>
          <cell r="BD28">
            <v>166.27494279292711</v>
          </cell>
          <cell r="BE28">
            <v>68.075439531560377</v>
          </cell>
          <cell r="BF28">
            <v>17.89967418502399</v>
          </cell>
          <cell r="BG28">
            <v>1.5904657736152475E-4</v>
          </cell>
          <cell r="BH28">
            <v>3.3856004101789113E-4</v>
          </cell>
          <cell r="BI28">
            <v>3.3856004101789113E-4</v>
          </cell>
          <cell r="BJ28">
            <v>3.3856004101789113E-4</v>
          </cell>
          <cell r="BK28">
            <v>3.3856004101789113E-4</v>
          </cell>
          <cell r="BL28">
            <v>3.3856004101789113E-4</v>
          </cell>
          <cell r="BM28">
            <v>3.3856004101789113E-4</v>
          </cell>
        </row>
        <row r="29">
          <cell r="A29" t="str">
            <v>ISL</v>
          </cell>
          <cell r="B29">
            <v>0</v>
          </cell>
          <cell r="C29">
            <v>0</v>
          </cell>
          <cell r="D29">
            <v>0.11260107565817634</v>
          </cell>
          <cell r="E29">
            <v>0.51610620356250236</v>
          </cell>
          <cell r="F29">
            <v>0.50894303255767648</v>
          </cell>
          <cell r="G29">
            <v>1.2649344017534045</v>
          </cell>
          <cell r="H29">
            <v>1.3159532883664125</v>
          </cell>
          <cell r="I29">
            <v>1.2929556636235373</v>
          </cell>
          <cell r="J29">
            <v>5.1329266158061362</v>
          </cell>
          <cell r="K29">
            <v>7.8921078619686131</v>
          </cell>
          <cell r="L29">
            <v>0.59087196147958121</v>
          </cell>
          <cell r="M29">
            <v>0.57957231683623833</v>
          </cell>
          <cell r="N29">
            <v>0.70946539868504366</v>
          </cell>
          <cell r="O29">
            <v>0.70949296237319859</v>
          </cell>
          <cell r="P29">
            <v>0.69367111960174122</v>
          </cell>
          <cell r="Q29">
            <v>0.67916370430738338</v>
          </cell>
          <cell r="R29">
            <v>0.67073714820632124</v>
          </cell>
          <cell r="S29">
            <v>1.0776312651749722</v>
          </cell>
          <cell r="T29">
            <v>0.37171555123033656</v>
          </cell>
          <cell r="U29">
            <v>0.28196846392484909</v>
          </cell>
          <cell r="V29">
            <v>0.31833424649097458</v>
          </cell>
          <cell r="W29">
            <v>0</v>
          </cell>
          <cell r="X29">
            <v>0</v>
          </cell>
          <cell r="Y29">
            <v>2.1581696546824724E-3</v>
          </cell>
          <cell r="Z29">
            <v>1.677084632906424E-3</v>
          </cell>
          <cell r="AA29">
            <v>1.1959996111303758E-3</v>
          </cell>
          <cell r="AB29">
            <v>2.1409625251248861E-4</v>
          </cell>
          <cell r="AC29">
            <v>2.1238730980256668E-4</v>
          </cell>
          <cell r="AD29">
            <v>2.0975111753287671E-4</v>
          </cell>
          <cell r="AE29">
            <v>1.9568595859832442E-2</v>
          </cell>
          <cell r="AF29">
            <v>2.1080437132775531E-2</v>
          </cell>
          <cell r="AG29">
            <v>1.8861815399139031E-2</v>
          </cell>
          <cell r="AH29">
            <v>5.051261014522376E-3</v>
          </cell>
          <cell r="AI29">
            <v>5.051261014522376E-3</v>
          </cell>
          <cell r="AJ29">
            <v>5.051261014522376E-3</v>
          </cell>
          <cell r="AK29">
            <v>5.051261014522376E-3</v>
          </cell>
          <cell r="AL29">
            <v>5.051261014522376E-3</v>
          </cell>
          <cell r="AM29">
            <v>5.051261014522376E-3</v>
          </cell>
          <cell r="AO29">
            <v>2.1587492180025376E-4</v>
          </cell>
          <cell r="AP29">
            <v>2.1635707849452769E-4</v>
          </cell>
          <cell r="AQ29">
            <v>2.2350062664610801E-4</v>
          </cell>
          <cell r="AR29">
            <v>2.4505312956637679E-4</v>
          </cell>
          <cell r="AS29">
            <v>-6.214024681722063E-7</v>
          </cell>
          <cell r="AT29">
            <v>5.3074103622814128E-7</v>
          </cell>
          <cell r="AU29">
            <v>1.1388627719283995E-2</v>
          </cell>
          <cell r="AV29">
            <v>1.1388627719283995E-2</v>
          </cell>
          <cell r="AW29">
            <v>1.1388627719283995E-2</v>
          </cell>
          <cell r="AX29">
            <v>1.1388627719283995E-2</v>
          </cell>
          <cell r="AY29">
            <v>1.1388627719283995E-2</v>
          </cell>
          <cell r="AZ29">
            <v>1.1388627719283995E-2</v>
          </cell>
          <cell r="BB29">
            <v>2.1884611396420439E-4</v>
          </cell>
          <cell r="BC29">
            <v>2.2530353610434968E-4</v>
          </cell>
          <cell r="BD29">
            <v>2.3619935099318949E-4</v>
          </cell>
          <cell r="BE29">
            <v>2.7521769125864198E-4</v>
          </cell>
          <cell r="BF29">
            <v>-7.6607779785098875E-6</v>
          </cell>
          <cell r="BG29">
            <v>-4.4138451876248025E-5</v>
          </cell>
          <cell r="BH29">
            <v>-4.6251723416438523E-5</v>
          </cell>
          <cell r="BI29">
            <v>-4.6251723416438523E-5</v>
          </cell>
          <cell r="BJ29">
            <v>-4.6251723416438523E-5</v>
          </cell>
          <cell r="BK29">
            <v>-4.6251723416438523E-5</v>
          </cell>
          <cell r="BL29">
            <v>-4.6251723416438523E-5</v>
          </cell>
          <cell r="BM29">
            <v>-4.6251723416438523E-5</v>
          </cell>
        </row>
        <row r="30">
          <cell r="A30" t="str">
            <v>NOR</v>
          </cell>
          <cell r="B30">
            <v>92.444996217820631</v>
          </cell>
          <cell r="C30">
            <v>132.08203955157836</v>
          </cell>
          <cell r="D30">
            <v>128.90648920204231</v>
          </cell>
          <cell r="E30">
            <v>117.76737160792311</v>
          </cell>
          <cell r="F30">
            <v>126.26013674397812</v>
          </cell>
          <cell r="G30">
            <v>121.08238927879616</v>
          </cell>
          <cell r="H30">
            <v>118.07262323240582</v>
          </cell>
          <cell r="I30">
            <v>116.41720642509615</v>
          </cell>
          <cell r="J30">
            <v>116.6680537858448</v>
          </cell>
          <cell r="K30">
            <v>118.13209413425827</v>
          </cell>
          <cell r="L30">
            <v>127.34806954292863</v>
          </cell>
          <cell r="M30">
            <v>100.38547557593972</v>
          </cell>
          <cell r="N30">
            <v>100.69766151116366</v>
          </cell>
          <cell r="O30">
            <v>107.99672214511601</v>
          </cell>
          <cell r="P30">
            <v>97.399203805568774</v>
          </cell>
          <cell r="Q30">
            <v>93.128552255745362</v>
          </cell>
          <cell r="R30">
            <v>92.947204697081091</v>
          </cell>
          <cell r="S30">
            <v>89.649830151112766</v>
          </cell>
          <cell r="T30">
            <v>85.132194660310347</v>
          </cell>
          <cell r="U30">
            <v>95.070484685772414</v>
          </cell>
          <cell r="V30">
            <v>101.98628905799525</v>
          </cell>
          <cell r="W30">
            <v>99.557749542285052</v>
          </cell>
          <cell r="X30">
            <v>86.425168268408115</v>
          </cell>
          <cell r="Y30">
            <v>86.944184321820472</v>
          </cell>
          <cell r="Z30">
            <v>77.044331700688844</v>
          </cell>
          <cell r="AA30">
            <v>67.144479079557229</v>
          </cell>
          <cell r="AB30">
            <v>78.871652074754365</v>
          </cell>
          <cell r="AC30">
            <v>110.88005782872548</v>
          </cell>
          <cell r="AD30">
            <v>123.43458278383356</v>
          </cell>
          <cell r="AE30">
            <v>127.43673070488923</v>
          </cell>
          <cell r="AF30">
            <v>101.42291045227461</v>
          </cell>
          <cell r="AG30">
            <v>106.54442373987386</v>
          </cell>
          <cell r="AH30">
            <v>108.45128485207735</v>
          </cell>
          <cell r="AI30">
            <v>108.45128485207735</v>
          </cell>
          <cell r="AJ30">
            <v>108.45128485207735</v>
          </cell>
          <cell r="AK30">
            <v>108.45128485207735</v>
          </cell>
          <cell r="AL30">
            <v>108.45128485207735</v>
          </cell>
          <cell r="AM30">
            <v>108.45128485207735</v>
          </cell>
          <cell r="AO30">
            <v>107.78339325219868</v>
          </cell>
          <cell r="AP30">
            <v>130.90197903740588</v>
          </cell>
          <cell r="AQ30">
            <v>138.15444127553297</v>
          </cell>
          <cell r="AR30">
            <v>139.89199647138076</v>
          </cell>
          <cell r="AS30">
            <v>145.4595688459907</v>
          </cell>
          <cell r="AT30">
            <v>141.37670948947641</v>
          </cell>
          <cell r="AU30">
            <v>153.10043421615765</v>
          </cell>
          <cell r="AV30">
            <v>153.10043421615765</v>
          </cell>
          <cell r="AW30">
            <v>153.10043421615765</v>
          </cell>
          <cell r="AX30">
            <v>153.10043421615765</v>
          </cell>
          <cell r="AY30">
            <v>153.10043421615765</v>
          </cell>
          <cell r="AZ30">
            <v>153.10043421615765</v>
          </cell>
          <cell r="BB30">
            <v>125.59496863836273</v>
          </cell>
          <cell r="BC30">
            <v>135.79475324170974</v>
          </cell>
          <cell r="BD30">
            <v>140.60273001728731</v>
          </cell>
          <cell r="BE30">
            <v>93.659769778354644</v>
          </cell>
          <cell r="BF30">
            <v>97.640751482071693</v>
          </cell>
          <cell r="BG30">
            <v>79.598845867874942</v>
          </cell>
          <cell r="BH30">
            <v>-7.7379135591117647</v>
          </cell>
          <cell r="BI30">
            <v>-7.7379135591117647</v>
          </cell>
          <cell r="BJ30">
            <v>-7.7379135591117647</v>
          </cell>
          <cell r="BK30">
            <v>-7.7379135591117647</v>
          </cell>
          <cell r="BL30">
            <v>-7.7379135591117647</v>
          </cell>
          <cell r="BM30">
            <v>-7.7379135591117647</v>
          </cell>
        </row>
        <row r="31">
          <cell r="A31" t="str">
            <v>SWE</v>
          </cell>
          <cell r="B31">
            <v>166.04254231028429</v>
          </cell>
          <cell r="C31">
            <v>166.70470482269403</v>
          </cell>
          <cell r="D31">
            <v>139.49413691863828</v>
          </cell>
          <cell r="E31">
            <v>125.09470502529912</v>
          </cell>
          <cell r="F31">
            <v>113.7464508759182</v>
          </cell>
          <cell r="G31">
            <v>107.58256976209</v>
          </cell>
          <cell r="H31">
            <v>104.602164891492</v>
          </cell>
          <cell r="I31">
            <v>98.158418759523158</v>
          </cell>
          <cell r="J31">
            <v>101.62293852272221</v>
          </cell>
          <cell r="K31">
            <v>82.085470492463401</v>
          </cell>
          <cell r="L31">
            <v>73.582293321888258</v>
          </cell>
          <cell r="M31">
            <v>70.717230981354021</v>
          </cell>
          <cell r="N31">
            <v>80.000277814337181</v>
          </cell>
          <cell r="O31">
            <v>74.578761868549179</v>
          </cell>
          <cell r="P31">
            <v>85.475129537799106</v>
          </cell>
          <cell r="Q31">
            <v>73.637345342634603</v>
          </cell>
          <cell r="R31">
            <v>71.948803922933706</v>
          </cell>
          <cell r="S31">
            <v>65.161480388984359</v>
          </cell>
          <cell r="T31">
            <v>63.941730412039405</v>
          </cell>
          <cell r="U31">
            <v>63.916589292597763</v>
          </cell>
          <cell r="V31">
            <v>64.573951673783412</v>
          </cell>
          <cell r="W31">
            <v>67.221988268860315</v>
          </cell>
          <cell r="X31">
            <v>58.017241425349084</v>
          </cell>
          <cell r="Y31">
            <v>57.22560233333958</v>
          </cell>
          <cell r="Z31">
            <v>52.542760608335357</v>
          </cell>
          <cell r="AA31">
            <v>47.85991888333114</v>
          </cell>
          <cell r="AB31">
            <v>43.594471369979388</v>
          </cell>
          <cell r="AC31">
            <v>35.276941151420964</v>
          </cell>
          <cell r="AD31">
            <v>26.167556340871819</v>
          </cell>
          <cell r="AE31">
            <v>25.599920375765688</v>
          </cell>
          <cell r="AF31">
            <v>23.232284471875346</v>
          </cell>
          <cell r="AG31">
            <v>9.599118862441955</v>
          </cell>
          <cell r="AH31">
            <v>9.2165749236617582</v>
          </cell>
          <cell r="AI31">
            <v>9.2165749236617582</v>
          </cell>
          <cell r="AJ31">
            <v>9.2165749236617582</v>
          </cell>
          <cell r="AK31">
            <v>9.2165749236617582</v>
          </cell>
          <cell r="AL31">
            <v>9.2165749236617582</v>
          </cell>
          <cell r="AM31">
            <v>9.2165749236617582</v>
          </cell>
          <cell r="AO31">
            <v>43.15619773087176</v>
          </cell>
          <cell r="AP31">
            <v>31.275272219043138</v>
          </cell>
          <cell r="AQ31">
            <v>23.422953521760736</v>
          </cell>
          <cell r="AR31">
            <v>12.877836545695779</v>
          </cell>
          <cell r="AS31">
            <v>20.170808121187502</v>
          </cell>
          <cell r="AT31">
            <v>9.9949676145238637</v>
          </cell>
          <cell r="AU31">
            <v>9.8200160137050752</v>
          </cell>
          <cell r="AV31">
            <v>9.8200160137050752</v>
          </cell>
          <cell r="AW31">
            <v>9.8200160137050752</v>
          </cell>
          <cell r="AX31">
            <v>9.8200160137050752</v>
          </cell>
          <cell r="AY31">
            <v>9.8200160137050752</v>
          </cell>
          <cell r="AZ31">
            <v>9.8200160137050752</v>
          </cell>
          <cell r="BB31">
            <v>38.770404869445443</v>
          </cell>
          <cell r="BC31">
            <v>29.585086315011857</v>
          </cell>
          <cell r="BD31">
            <v>23.469768709327777</v>
          </cell>
          <cell r="BE31">
            <v>12.590235621411276</v>
          </cell>
          <cell r="BF31">
            <v>11.025491835675441</v>
          </cell>
          <cell r="BG31">
            <v>12.446991568275124</v>
          </cell>
          <cell r="BH31">
            <v>10.283509784537991</v>
          </cell>
          <cell r="BI31">
            <v>10.283509784537991</v>
          </cell>
          <cell r="BJ31">
            <v>10.283509784537991</v>
          </cell>
          <cell r="BK31">
            <v>10.283509784537991</v>
          </cell>
          <cell r="BL31">
            <v>10.283509784537991</v>
          </cell>
          <cell r="BM31">
            <v>10.283509784537991</v>
          </cell>
        </row>
      </sheetData>
      <sheetData sheetId="2"/>
      <sheetData sheetId="3">
        <row r="2">
          <cell r="B2">
            <v>1990</v>
          </cell>
          <cell r="C2">
            <v>1991</v>
          </cell>
          <cell r="D2">
            <v>1992</v>
          </cell>
          <cell r="E2">
            <v>1993</v>
          </cell>
          <cell r="F2">
            <v>1994</v>
          </cell>
          <cell r="G2">
            <v>1995</v>
          </cell>
          <cell r="H2">
            <v>1996</v>
          </cell>
          <cell r="I2">
            <v>1997</v>
          </cell>
          <cell r="J2">
            <v>1998</v>
          </cell>
          <cell r="K2">
            <v>1999</v>
          </cell>
          <cell r="L2">
            <v>2000</v>
          </cell>
          <cell r="M2">
            <v>2001</v>
          </cell>
          <cell r="N2">
            <v>2002</v>
          </cell>
          <cell r="O2">
            <v>2003</v>
          </cell>
          <cell r="P2">
            <v>2004</v>
          </cell>
          <cell r="Q2">
            <v>2005</v>
          </cell>
          <cell r="R2">
            <v>2006</v>
          </cell>
          <cell r="S2">
            <v>2007</v>
          </cell>
          <cell r="T2">
            <v>2008</v>
          </cell>
          <cell r="U2">
            <v>2009</v>
          </cell>
          <cell r="V2">
            <v>2010</v>
          </cell>
          <cell r="W2">
            <v>2011</v>
          </cell>
          <cell r="X2">
            <v>2012</v>
          </cell>
          <cell r="Y2">
            <v>2013</v>
          </cell>
          <cell r="Z2">
            <v>2014</v>
          </cell>
          <cell r="AA2">
            <v>2015</v>
          </cell>
          <cell r="AB2">
            <v>2020</v>
          </cell>
          <cell r="AC2">
            <v>2025</v>
          </cell>
          <cell r="AD2">
            <v>2030</v>
          </cell>
          <cell r="AE2">
            <v>2035</v>
          </cell>
          <cell r="AF2">
            <v>2040</v>
          </cell>
          <cell r="AG2">
            <v>2045</v>
          </cell>
          <cell r="AH2">
            <v>2050</v>
          </cell>
          <cell r="AI2">
            <v>2055</v>
          </cell>
          <cell r="AJ2">
            <v>2060</v>
          </cell>
          <cell r="AK2">
            <v>2065</v>
          </cell>
          <cell r="AL2">
            <v>2070</v>
          </cell>
          <cell r="AM2">
            <v>2075</v>
          </cell>
          <cell r="AO2">
            <v>2020</v>
          </cell>
          <cell r="AP2">
            <v>2025</v>
          </cell>
          <cell r="AQ2">
            <v>2030</v>
          </cell>
          <cell r="AR2">
            <v>2035</v>
          </cell>
          <cell r="AS2">
            <v>2040</v>
          </cell>
          <cell r="AT2">
            <v>2045</v>
          </cell>
          <cell r="AU2">
            <v>2050</v>
          </cell>
          <cell r="AV2">
            <v>2055</v>
          </cell>
          <cell r="AW2">
            <v>2060</v>
          </cell>
          <cell r="AX2">
            <v>2065</v>
          </cell>
          <cell r="AY2">
            <v>2070</v>
          </cell>
          <cell r="AZ2">
            <v>2075</v>
          </cell>
          <cell r="BB2">
            <v>2020</v>
          </cell>
          <cell r="BC2">
            <v>2025</v>
          </cell>
          <cell r="BD2">
            <v>2030</v>
          </cell>
          <cell r="BE2">
            <v>2035</v>
          </cell>
          <cell r="BF2">
            <v>2040</v>
          </cell>
          <cell r="BG2">
            <v>2045</v>
          </cell>
          <cell r="BH2">
            <v>2050</v>
          </cell>
          <cell r="BI2">
            <v>2055</v>
          </cell>
          <cell r="BJ2">
            <v>2060</v>
          </cell>
          <cell r="BK2">
            <v>2065</v>
          </cell>
          <cell r="BL2">
            <v>2070</v>
          </cell>
          <cell r="BM2">
            <v>2075</v>
          </cell>
        </row>
        <row r="77">
          <cell r="B77">
            <v>0.455754610531866</v>
          </cell>
          <cell r="C77">
            <v>0.45295050138163906</v>
          </cell>
          <cell r="D77">
            <v>0.39079299887904012</v>
          </cell>
          <cell r="E77">
            <v>0.58837442731715084</v>
          </cell>
          <cell r="F77">
            <v>0.51598754465989849</v>
          </cell>
          <cell r="G77">
            <v>0.48435041549338798</v>
          </cell>
          <cell r="H77">
            <v>0.52460288396927002</v>
          </cell>
          <cell r="I77">
            <v>0.42808790588397955</v>
          </cell>
          <cell r="J77">
            <v>0.45604698361840251</v>
          </cell>
          <cell r="K77">
            <v>0.41900129827180682</v>
          </cell>
          <cell r="L77">
            <v>0.47425286905483233</v>
          </cell>
          <cell r="M77">
            <v>0.47750726874601307</v>
          </cell>
          <cell r="N77">
            <v>0.42024850875297548</v>
          </cell>
          <cell r="O77">
            <v>0.44812830494080091</v>
          </cell>
          <cell r="P77">
            <v>0.47999309757142805</v>
          </cell>
          <cell r="Q77">
            <v>0.50952759060535224</v>
          </cell>
          <cell r="R77">
            <v>0.57558859366601967</v>
          </cell>
          <cell r="S77">
            <v>0.57724823074886478</v>
          </cell>
          <cell r="T77">
            <v>0.518323951518461</v>
          </cell>
          <cell r="U77">
            <v>0.4544216818765035</v>
          </cell>
          <cell r="V77">
            <v>0.52617093501219558</v>
          </cell>
          <cell r="W77">
            <v>0.52257941595852864</v>
          </cell>
          <cell r="X77">
            <v>0.49930742529841138</v>
          </cell>
          <cell r="Y77">
            <v>0.42671826068171209</v>
          </cell>
          <cell r="Z77">
            <v>0.43628253759512264</v>
          </cell>
          <cell r="AA77">
            <v>0.44566682232793908</v>
          </cell>
          <cell r="AB77">
            <v>0.57730315078370475</v>
          </cell>
          <cell r="AC77">
            <v>0.59499605352011664</v>
          </cell>
          <cell r="AD77">
            <v>0.58487652973809179</v>
          </cell>
          <cell r="AE77">
            <v>0.6030947096315864</v>
          </cell>
          <cell r="AF77">
            <v>0.60710289930386807</v>
          </cell>
          <cell r="AG77">
            <v>0.59768615736022734</v>
          </cell>
          <cell r="AH77">
            <v>0.57568333946161165</v>
          </cell>
          <cell r="AI77">
            <v>0.57378441055017781</v>
          </cell>
          <cell r="AJ77">
            <v>0.56918524761948885</v>
          </cell>
          <cell r="AK77">
            <v>0.56309119590351242</v>
          </cell>
          <cell r="AL77">
            <v>0.55552714510985202</v>
          </cell>
          <cell r="AM77">
            <v>0.54655432377876967</v>
          </cell>
          <cell r="AO77">
            <v>0.57315155239410132</v>
          </cell>
          <cell r="AP77">
            <v>0.52752896443357788</v>
          </cell>
          <cell r="AQ77">
            <v>0.44655544107441225</v>
          </cell>
          <cell r="AR77">
            <v>0.44653037048463617</v>
          </cell>
          <cell r="AS77">
            <v>0.43348430801752535</v>
          </cell>
          <cell r="AT77">
            <v>0.40858078288247229</v>
          </cell>
          <cell r="AU77">
            <v>0.3731335213305243</v>
          </cell>
          <cell r="AV77">
            <v>0.36588408115491633</v>
          </cell>
          <cell r="AW77">
            <v>0.35724691435669315</v>
          </cell>
          <cell r="AX77">
            <v>0.34786942932250381</v>
          </cell>
          <cell r="AY77">
            <v>0.33775841657032085</v>
          </cell>
          <cell r="AZ77">
            <v>0.33301382999677814</v>
          </cell>
          <cell r="BB77">
            <v>0.34500111602765099</v>
          </cell>
          <cell r="BC77">
            <v>0.21039461118613842</v>
          </cell>
          <cell r="BD77">
            <v>4.0609579473018735E-2</v>
          </cell>
          <cell r="BE77">
            <v>3.1431867937772022E-2</v>
          </cell>
          <cell r="BF77">
            <v>2.0949134910771161E-2</v>
          </cell>
          <cell r="BG77">
            <v>1.0118353567115101E-2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</row>
        <row r="78">
          <cell r="B78">
            <v>3.3860113535760292</v>
          </cell>
          <cell r="C78">
            <v>0.48851557878069118</v>
          </cell>
          <cell r="D78">
            <v>0.37216974050536411</v>
          </cell>
          <cell r="E78">
            <v>0.34255228742422039</v>
          </cell>
          <cell r="F78">
            <v>0.30113691242741453</v>
          </cell>
          <cell r="G78">
            <v>0.29966045020305732</v>
          </cell>
          <cell r="H78">
            <v>0.30399871134043249</v>
          </cell>
          <cell r="I78">
            <v>0.18816805877748036</v>
          </cell>
          <cell r="J78">
            <v>0.18765438767835288</v>
          </cell>
          <cell r="K78">
            <v>7.4307676251395366E-2</v>
          </cell>
          <cell r="L78">
            <v>7.3911639603483389E-2</v>
          </cell>
          <cell r="M78">
            <v>0.11078501113334127</v>
          </cell>
          <cell r="N78">
            <v>7.3888885912707758E-2</v>
          </cell>
          <cell r="O78">
            <v>0.14871223071388348</v>
          </cell>
          <cell r="P78">
            <v>7.4806246107827393E-2</v>
          </cell>
          <cell r="Q78">
            <v>0.11312475081282751</v>
          </cell>
          <cell r="R78">
            <v>0.11313248537239769</v>
          </cell>
          <cell r="S78">
            <v>7.5639125746043256E-2</v>
          </cell>
          <cell r="T78">
            <v>7.6167871575434476E-2</v>
          </cell>
          <cell r="U78">
            <v>7.6001576418849054E-2</v>
          </cell>
          <cell r="V78">
            <v>3.8385008615628692E-2</v>
          </cell>
          <cell r="W78">
            <v>0</v>
          </cell>
          <cell r="X78">
            <v>0</v>
          </cell>
          <cell r="Y78">
            <v>0</v>
          </cell>
          <cell r="Z78">
            <v>6.3799959986579413E-3</v>
          </cell>
          <cell r="AA78">
            <v>4.5749929086894943E-3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</row>
        <row r="79">
          <cell r="B79">
            <v>40.279949035892102</v>
          </cell>
          <cell r="C79">
            <v>44.329449919837664</v>
          </cell>
          <cell r="D79">
            <v>37.194977260615595</v>
          </cell>
          <cell r="E79">
            <v>44.225379285258633</v>
          </cell>
          <cell r="F79">
            <v>38.221113542912683</v>
          </cell>
          <cell r="G79">
            <v>37.699699134303557</v>
          </cell>
          <cell r="H79">
            <v>40.0149404046903</v>
          </cell>
          <cell r="I79">
            <v>34.598078035338546</v>
          </cell>
          <cell r="J79">
            <v>32.979116628703245</v>
          </cell>
          <cell r="K79">
            <v>30.770541025476799</v>
          </cell>
          <cell r="L79">
            <v>25.993255491341685</v>
          </cell>
          <cell r="M79">
            <v>27.034922720120644</v>
          </cell>
          <cell r="N79">
            <v>24.990307605334319</v>
          </cell>
          <cell r="O79">
            <v>23.350209464345316</v>
          </cell>
          <cell r="P79">
            <v>21.972240656320743</v>
          </cell>
          <cell r="Q79">
            <v>20.918642658581824</v>
          </cell>
          <cell r="R79">
            <v>18.706663920961581</v>
          </cell>
          <cell r="S79">
            <v>17.048447643505092</v>
          </cell>
          <cell r="T79">
            <v>16.035673176906105</v>
          </cell>
          <cell r="U79">
            <v>15.210046741704648</v>
          </cell>
          <cell r="V79">
            <v>16.124432056372171</v>
          </cell>
          <cell r="W79">
            <v>13.29264058404147</v>
          </cell>
          <cell r="X79">
            <v>11.287387574701588</v>
          </cell>
          <cell r="Y79">
            <v>11.245734258439645</v>
          </cell>
          <cell r="Z79">
            <v>10.932549246229968</v>
          </cell>
          <cell r="AA79">
            <v>10.658327569559791</v>
          </cell>
          <cell r="AB79">
            <v>10.80133825472485</v>
          </cell>
          <cell r="AC79">
            <v>9.5445286213298939</v>
          </cell>
          <cell r="AD79">
            <v>8.1936208488969182</v>
          </cell>
          <cell r="AE79">
            <v>7.4878800028390406</v>
          </cell>
          <cell r="AF79">
            <v>6.7559736920463891</v>
          </cell>
          <cell r="AG79">
            <v>6.0164112771525735</v>
          </cell>
          <cell r="AH79">
            <v>5.2819815618945469</v>
          </cell>
          <cell r="AI79">
            <v>5.2645586024131719</v>
          </cell>
          <cell r="AJ79">
            <v>5.222360588097235</v>
          </cell>
          <cell r="AK79">
            <v>5.1664467434632684</v>
          </cell>
          <cell r="AL79">
            <v>5.0970454353366295</v>
          </cell>
          <cell r="AM79">
            <v>5.014718444819108</v>
          </cell>
          <cell r="AO79">
            <v>10.723661875437811</v>
          </cell>
          <cell r="AP79">
            <v>8.4622667156002755</v>
          </cell>
          <cell r="AQ79">
            <v>6.2558604870230035</v>
          </cell>
          <cell r="AR79">
            <v>5.5440145277591739</v>
          </cell>
          <cell r="AS79">
            <v>4.8239080792389748</v>
          </cell>
          <cell r="AT79">
            <v>4.1128441733014318</v>
          </cell>
          <cell r="AU79">
            <v>3.4235563975775603</v>
          </cell>
          <cell r="AV79">
            <v>3.357041689374558</v>
          </cell>
          <cell r="AW79">
            <v>3.2777943798764437</v>
          </cell>
          <cell r="AX79">
            <v>3.1917545387828081</v>
          </cell>
          <cell r="AY79">
            <v>3.0989844701213509</v>
          </cell>
          <cell r="AZ79">
            <v>3.0554521719247374</v>
          </cell>
          <cell r="BB79">
            <v>6.4549686718554078</v>
          </cell>
          <cell r="BC79">
            <v>3.3750095926842625</v>
          </cell>
          <cell r="BD79">
            <v>0.56890553837758484</v>
          </cell>
          <cell r="BE79">
            <v>0.39025057196554469</v>
          </cell>
          <cell r="BF79">
            <v>0.23312654986590803</v>
          </cell>
          <cell r="BG79">
            <v>0.1018530808481114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</row>
        <row r="104">
          <cell r="B104">
            <v>8.0427284211505773E-2</v>
          </cell>
          <cell r="C104">
            <v>7.3736128131894743E-2</v>
          </cell>
          <cell r="D104">
            <v>6.8963470390418835E-2</v>
          </cell>
          <cell r="E104">
            <v>8.7918017874976551E-2</v>
          </cell>
          <cell r="F104">
            <v>8.3997972386495118E-2</v>
          </cell>
          <cell r="G104">
            <v>7.8847742057063158E-2</v>
          </cell>
          <cell r="H104">
            <v>7.8388936685063332E-2</v>
          </cell>
          <cell r="I104">
            <v>6.968872886483389E-2</v>
          </cell>
          <cell r="J104">
            <v>7.4240206635553918E-2</v>
          </cell>
          <cell r="K104">
            <v>7.3941405577377675E-2</v>
          </cell>
          <cell r="L104">
            <v>8.3691682774382159E-2</v>
          </cell>
          <cell r="M104">
            <v>8.4265988602237607E-2</v>
          </cell>
          <cell r="N104">
            <v>7.4161501544642724E-2</v>
          </cell>
          <cell r="O104">
            <v>7.908146557778839E-2</v>
          </cell>
          <cell r="P104">
            <v>8.470466427731084E-2</v>
          </cell>
          <cell r="Q104">
            <v>8.9916633636238613E-2</v>
          </cell>
          <cell r="R104">
            <v>0.10157445770576817</v>
          </cell>
          <cell r="S104">
            <v>0.10186733483803495</v>
          </cell>
          <cell r="T104">
            <v>9.1468932620904886E-2</v>
          </cell>
          <cell r="U104">
            <v>8.0192061507618262E-2</v>
          </cell>
          <cell r="V104">
            <v>8.5655733606636503E-2</v>
          </cell>
          <cell r="W104">
            <v>9.2219896933858E-2</v>
          </cell>
          <cell r="X104">
            <v>8.8113075052660833E-2</v>
          </cell>
          <cell r="Y104">
            <v>5.8759371312159088E-2</v>
          </cell>
          <cell r="Z104">
            <v>5.0742145887314023E-2</v>
          </cell>
          <cell r="AA104">
            <v>4.1628907937547623E-2</v>
          </cell>
          <cell r="AB104">
            <v>2.5026258731860953E-2</v>
          </cell>
          <cell r="AC104">
            <v>2.2184108013071319E-2</v>
          </cell>
          <cell r="AD104">
            <v>1.713490434159495E-2</v>
          </cell>
          <cell r="AE104">
            <v>1.4605657190445306E-2</v>
          </cell>
          <cell r="AF104">
            <v>1.0913716706370209E-2</v>
          </cell>
          <cell r="AG104">
            <v>6.0528541967006279E-3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O104">
            <v>2.4775996144542341E-2</v>
          </cell>
          <cell r="AP104">
            <v>2.1334773591999447E-2</v>
          </cell>
          <cell r="AQ104">
            <v>1.6021135559391275E-2</v>
          </cell>
          <cell r="AR104">
            <v>1.3621905739638949E-2</v>
          </cell>
          <cell r="AS104">
            <v>1.0152889694147823E-2</v>
          </cell>
          <cell r="AT104">
            <v>5.6165865801701392E-3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B104">
            <v>1.2027042417484712E-2</v>
          </cell>
          <cell r="BC104">
            <v>6.9733441414673251E-3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</row>
        <row r="105">
          <cell r="B105">
            <v>0.59753141533694643</v>
          </cell>
          <cell r="C105">
            <v>7.9525791894531128E-2</v>
          </cell>
          <cell r="D105">
            <v>6.5677013030358375E-2</v>
          </cell>
          <cell r="E105">
            <v>5.1185973982929484E-2</v>
          </cell>
          <cell r="F105">
            <v>4.9022288069579117E-2</v>
          </cell>
          <cell r="G105">
            <v>4.8781933753986081E-2</v>
          </cell>
          <cell r="H105">
            <v>4.5425094797995662E-2</v>
          </cell>
          <cell r="I105">
            <v>3.0632009568427036E-2</v>
          </cell>
          <cell r="J105">
            <v>3.0548388691824895E-2</v>
          </cell>
          <cell r="K105">
            <v>1.3113119338481536E-2</v>
          </cell>
          <cell r="L105">
            <v>1.3043230518261773E-2</v>
          </cell>
          <cell r="M105">
            <v>1.9550296082354344E-2</v>
          </cell>
          <cell r="N105">
            <v>1.3039215161066074E-2</v>
          </cell>
          <cell r="O105">
            <v>2.6243334831861788E-2</v>
          </cell>
          <cell r="P105">
            <v>1.3201102254322482E-2</v>
          </cell>
          <cell r="Q105">
            <v>1.9963191319910735E-2</v>
          </cell>
          <cell r="R105">
            <v>1.9964556242187827E-2</v>
          </cell>
          <cell r="S105">
            <v>1.3348081014007633E-2</v>
          </cell>
          <cell r="T105">
            <v>1.3441389101547262E-2</v>
          </cell>
          <cell r="U105">
            <v>1.341204289744395E-2</v>
          </cell>
          <cell r="V105">
            <v>6.2487223327767644E-3</v>
          </cell>
          <cell r="W105">
            <v>0</v>
          </cell>
          <cell r="X105">
            <v>0</v>
          </cell>
          <cell r="Y105">
            <v>0</v>
          </cell>
          <cell r="Z105">
            <v>7.4202989995628035E-4</v>
          </cell>
          <cell r="AA105">
            <v>4.2734156789132975E-4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</row>
        <row r="106">
          <cell r="B106">
            <v>7.1082263004515474</v>
          </cell>
          <cell r="C106">
            <v>7.2164220799735741</v>
          </cell>
          <cell r="D106">
            <v>6.5638195165792226</v>
          </cell>
          <cell r="E106">
            <v>6.6083900081420941</v>
          </cell>
          <cell r="F106">
            <v>6.2220417395439265</v>
          </cell>
          <cell r="G106">
            <v>6.1371603241889519</v>
          </cell>
          <cell r="H106">
            <v>5.9792439685169407</v>
          </cell>
          <cell r="I106">
            <v>5.63224526156674</v>
          </cell>
          <cell r="J106">
            <v>5.368693404672622</v>
          </cell>
          <cell r="K106">
            <v>5.4300954750841415</v>
          </cell>
          <cell r="L106">
            <v>4.5870450867073558</v>
          </cell>
          <cell r="M106">
            <v>4.7708687153154079</v>
          </cell>
          <cell r="N106">
            <v>4.4100542832942917</v>
          </cell>
          <cell r="O106">
            <v>4.1206251995903491</v>
          </cell>
          <cell r="P106">
            <v>3.877454233468367</v>
          </cell>
          <cell r="Q106">
            <v>3.6915251750438509</v>
          </cell>
          <cell r="R106">
            <v>3.3011759860520442</v>
          </cell>
          <cell r="S106">
            <v>3.008549584147957</v>
          </cell>
          <cell r="T106">
            <v>2.8298246782775478</v>
          </cell>
          <cell r="U106">
            <v>2.6841258955949381</v>
          </cell>
          <cell r="V106">
            <v>2.6249075440605862</v>
          </cell>
          <cell r="W106">
            <v>2.3457601030661421</v>
          </cell>
          <cell r="X106">
            <v>1.991891924947339</v>
          </cell>
          <cell r="Y106">
            <v>1.548544639064336</v>
          </cell>
          <cell r="Z106">
            <v>1.2715177917280172</v>
          </cell>
          <cell r="AA106">
            <v>0.99557452996791052</v>
          </cell>
          <cell r="AB106">
            <v>0.46824114063144934</v>
          </cell>
          <cell r="AC106">
            <v>0.3558626189480672</v>
          </cell>
          <cell r="AD106">
            <v>0.24004538106532766</v>
          </cell>
          <cell r="AE106">
            <v>0.18134035443863519</v>
          </cell>
          <cell r="AF106">
            <v>0.1214502237351027</v>
          </cell>
          <cell r="AG106">
            <v>6.0929067537432734E-2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O106">
            <v>0.4635587292251348</v>
          </cell>
          <cell r="AP106">
            <v>0.34223816439405547</v>
          </cell>
          <cell r="AQ106">
            <v>0.22444243129608132</v>
          </cell>
          <cell r="AR106">
            <v>0.1691263311706204</v>
          </cell>
          <cell r="AS106">
            <v>0.11298357453170306</v>
          </cell>
          <cell r="AT106">
            <v>5.6537522952322734E-2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B106">
            <v>0.22502588662269069</v>
          </cell>
          <cell r="BC106">
            <v>0.1118617213523547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</row>
        <row r="127">
          <cell r="B127">
            <v>0.1633</v>
          </cell>
          <cell r="C127">
            <v>0.17169999999999999</v>
          </cell>
          <cell r="D127">
            <v>0.14649999999999999</v>
          </cell>
          <cell r="E127">
            <v>0.20930000000000001</v>
          </cell>
          <cell r="F127">
            <v>0.19259999999999999</v>
          </cell>
          <cell r="G127">
            <v>0.18</v>
          </cell>
          <cell r="H127">
            <v>0.18840000000000001</v>
          </cell>
          <cell r="I127">
            <v>0.15490000000000001</v>
          </cell>
          <cell r="J127">
            <v>0.16750000000000001</v>
          </cell>
          <cell r="K127">
            <v>0.15909999999999999</v>
          </cell>
          <cell r="L127">
            <v>0.1842</v>
          </cell>
          <cell r="M127">
            <v>0.18</v>
          </cell>
          <cell r="N127">
            <v>0.15490000000000001</v>
          </cell>
          <cell r="O127">
            <v>0.17169999999999999</v>
          </cell>
          <cell r="P127">
            <v>0.1842</v>
          </cell>
          <cell r="Q127">
            <v>0.20100000000000001</v>
          </cell>
          <cell r="R127">
            <v>0.2177</v>
          </cell>
          <cell r="S127">
            <v>0.2177</v>
          </cell>
          <cell r="T127">
            <v>0.1968</v>
          </cell>
          <cell r="U127">
            <v>0.17580000000000001</v>
          </cell>
          <cell r="V127">
            <v>0.19259999999999999</v>
          </cell>
          <cell r="W127">
            <v>0.19259999999999999</v>
          </cell>
          <cell r="X127">
            <v>0.1842</v>
          </cell>
          <cell r="Y127">
            <v>0.20386534687450461</v>
          </cell>
          <cell r="Z127">
            <v>0.20537869395418348</v>
          </cell>
          <cell r="AA127">
            <v>0.20697316502193527</v>
          </cell>
          <cell r="AB127">
            <v>0.21764968872281096</v>
          </cell>
          <cell r="AC127">
            <v>0.22873868346825585</v>
          </cell>
          <cell r="AD127">
            <v>0.24232081788713442</v>
          </cell>
          <cell r="AE127">
            <v>0.23463529323460408</v>
          </cell>
          <cell r="AF127">
            <v>0.22611335313555095</v>
          </cell>
          <cell r="AG127">
            <v>0.21711993114761005</v>
          </cell>
          <cell r="AH127">
            <v>0.20798560764477558</v>
          </cell>
          <cell r="AI127">
            <v>0.21077222002708498</v>
          </cell>
          <cell r="AJ127">
            <v>0.21362082104011906</v>
          </cell>
          <cell r="AK127">
            <v>0.21645900548949373</v>
          </cell>
          <cell r="AL127">
            <v>0.21920329998220892</v>
          </cell>
          <cell r="AM127">
            <v>0.22171448199436547</v>
          </cell>
          <cell r="AO127">
            <v>0.20300216904947629</v>
          </cell>
          <cell r="AP127">
            <v>0.19886102087919025</v>
          </cell>
          <cell r="AQ127">
            <v>0.1942124635899691</v>
          </cell>
          <cell r="AR127">
            <v>0.16347081004605685</v>
          </cell>
          <cell r="AS127">
            <v>0.13175371574505232</v>
          </cell>
          <cell r="AT127">
            <v>9.9437778385406239E-2</v>
          </cell>
          <cell r="AU127">
            <v>6.672871578603215E-2</v>
          </cell>
          <cell r="AV127">
            <v>6.7622753925356438E-2</v>
          </cell>
          <cell r="AW127">
            <v>6.8536680083704851E-2</v>
          </cell>
          <cell r="AX127">
            <v>6.944726426121256E-2</v>
          </cell>
          <cell r="AY127">
            <v>7.0327725410958691E-2</v>
          </cell>
          <cell r="AZ127">
            <v>7.1133396306525598E-2</v>
          </cell>
          <cell r="BB127">
            <v>0.18072551588804944</v>
          </cell>
          <cell r="BC127">
            <v>0.15394700306204631</v>
          </cell>
          <cell r="BD127">
            <v>0.12638704841554482</v>
          </cell>
          <cell r="BE127">
            <v>9.5089862013670035E-2</v>
          </cell>
          <cell r="BF127">
            <v>6.3436974247617739E-2</v>
          </cell>
          <cell r="BG127">
            <v>3.1706367319297719E-2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</row>
        <row r="171">
          <cell r="B171">
            <v>7.9952652912554101E-2</v>
          </cell>
          <cell r="C171">
            <v>8.0336821633635813E-2</v>
          </cell>
          <cell r="D171">
            <v>7.9052941399503862E-2</v>
          </cell>
          <cell r="E171">
            <v>0.11387674000871681</v>
          </cell>
          <cell r="F171">
            <v>0.11493470581296128</v>
          </cell>
          <cell r="G171">
            <v>0.11440072851074046</v>
          </cell>
          <cell r="H171">
            <v>0.11589036594930889</v>
          </cell>
          <cell r="I171">
            <v>0.11334139178997817</v>
          </cell>
          <cell r="J171">
            <v>0.11203981698574841</v>
          </cell>
          <cell r="K171">
            <v>7.4003182415368463E-2</v>
          </cell>
          <cell r="L171">
            <v>0.11552756891471533</v>
          </cell>
          <cell r="M171">
            <v>0.11640621679486486</v>
          </cell>
          <cell r="N171">
            <v>0.11529709856203998</v>
          </cell>
          <cell r="O171">
            <v>0.15507967731946301</v>
          </cell>
          <cell r="P171">
            <v>0.18791887940114269</v>
          </cell>
          <cell r="Q171">
            <v>0.1902974584089823</v>
          </cell>
          <cell r="R171">
            <v>0.23442295541639396</v>
          </cell>
          <cell r="S171">
            <v>0.23351037555696999</v>
          </cell>
          <cell r="T171">
            <v>0.23685083339854426</v>
          </cell>
          <cell r="U171">
            <v>0.23534978112742805</v>
          </cell>
          <cell r="V171">
            <v>0.2638095357884172</v>
          </cell>
          <cell r="W171">
            <v>0.2591448336693547</v>
          </cell>
          <cell r="X171">
            <v>0.23137975754158452</v>
          </cell>
          <cell r="Y171">
            <v>0.29166076756159887</v>
          </cell>
          <cell r="Z171">
            <v>0.30476231024319639</v>
          </cell>
          <cell r="AA171">
            <v>0.30918274561800252</v>
          </cell>
          <cell r="AB171">
            <v>0.61032289643175364</v>
          </cell>
          <cell r="AC171">
            <v>0.82309630714681437</v>
          </cell>
          <cell r="AD171">
            <v>0.94865932898698446</v>
          </cell>
          <cell r="AE171">
            <v>0.76900207322592895</v>
          </cell>
          <cell r="AF171">
            <v>0.54779247511246887</v>
          </cell>
          <cell r="AG171">
            <v>0.28951285892266532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O171">
            <v>0.55843657867681695</v>
          </cell>
          <cell r="AP171">
            <v>0.66281644735395018</v>
          </cell>
          <cell r="AQ171">
            <v>0.62612540802394823</v>
          </cell>
          <cell r="AR171">
            <v>0.5183255280669512</v>
          </cell>
          <cell r="AS171">
            <v>0.3733373964103705</v>
          </cell>
          <cell r="AT171">
            <v>0.1978928710717493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B171">
            <v>0.56719994118851325</v>
          </cell>
          <cell r="BC171">
            <v>0.44863338785700002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</row>
        <row r="173">
          <cell r="B173">
            <v>11.12368122554193</v>
          </cell>
          <cell r="C173">
            <v>9.9978936840155583</v>
          </cell>
          <cell r="D173">
            <v>8.2772783494123097</v>
          </cell>
          <cell r="E173">
            <v>7.8466118163348693</v>
          </cell>
          <cell r="F173">
            <v>6.4271375903515198</v>
          </cell>
          <cell r="G173">
            <v>5.8697014562828667</v>
          </cell>
          <cell r="H173">
            <v>6.1498896350412338</v>
          </cell>
          <cell r="I173">
            <v>5.5947525546280481</v>
          </cell>
          <cell r="J173">
            <v>4.684800818368295</v>
          </cell>
          <cell r="K173">
            <v>4.9807813293482637</v>
          </cell>
          <cell r="L173">
            <v>4.4048741241144391</v>
          </cell>
          <cell r="M173">
            <v>4.0878147945757224</v>
          </cell>
          <cell r="N173">
            <v>3.7823465045871032</v>
          </cell>
          <cell r="O173">
            <v>3.7610085656716601</v>
          </cell>
          <cell r="P173">
            <v>3.6833537208233795</v>
          </cell>
          <cell r="Q173">
            <v>3.2012446102825374</v>
          </cell>
          <cell r="R173">
            <v>2.7728551430040191</v>
          </cell>
          <cell r="S173">
            <v>2.4376896244430299</v>
          </cell>
          <cell r="T173">
            <v>2.5180491666014557</v>
          </cell>
          <cell r="U173">
            <v>2.4316502188725719</v>
          </cell>
          <cell r="V173">
            <v>2.2314904642115825</v>
          </cell>
          <cell r="W173">
            <v>1.7463551663306454</v>
          </cell>
          <cell r="X173">
            <v>2.1341202424584154</v>
          </cell>
          <cell r="Y173">
            <v>2.1560750149154471</v>
          </cell>
          <cell r="Z173">
            <v>2.2529269469349802</v>
          </cell>
          <cell r="AA173">
            <v>2.2856046030570192</v>
          </cell>
          <cell r="AB173">
            <v>1.6844452129895517</v>
          </cell>
          <cell r="AC173">
            <v>1.1709823977287592</v>
          </cell>
          <cell r="AD173">
            <v>0.74665373907492005</v>
          </cell>
          <cell r="AE173">
            <v>0.48215960291960364</v>
          </cell>
          <cell r="AF173">
            <v>0.27019494775221214</v>
          </cell>
          <cell r="AG173">
            <v>0.109960663241292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O173">
            <v>1.5412428850530788</v>
          </cell>
          <cell r="AP173">
            <v>0.94295939130989992</v>
          </cell>
          <cell r="AQ173">
            <v>0.49279953587775754</v>
          </cell>
          <cell r="AR173">
            <v>0.28883790161864764</v>
          </cell>
          <cell r="AS173">
            <v>0.14179828790619425</v>
          </cell>
          <cell r="AT173">
            <v>4.7231789089504234E-2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B173">
            <v>1.1041493051600539</v>
          </cell>
          <cell r="BC173">
            <v>0.35310230583509483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</row>
        <row r="198">
          <cell r="B198">
            <v>2.0663832076953957E-2</v>
          </cell>
          <cell r="C198">
            <v>2.0049496319628896E-2</v>
          </cell>
          <cell r="D198">
            <v>1.9620690946744044E-2</v>
          </cell>
          <cell r="E198">
            <v>2.9155167666597325E-2</v>
          </cell>
          <cell r="F198">
            <v>2.9425980681575082E-2</v>
          </cell>
          <cell r="G198">
            <v>2.9289229492270259E-2</v>
          </cell>
          <cell r="H198">
            <v>2.9670659191191547E-2</v>
          </cell>
          <cell r="I198">
            <v>2.901817012234062E-2</v>
          </cell>
          <cell r="J198">
            <v>2.8684861210402899E-2</v>
          </cell>
          <cell r="K198">
            <v>1.894659676904176E-2</v>
          </cell>
          <cell r="L198">
            <v>2.9577864063707982E-2</v>
          </cell>
          <cell r="M198">
            <v>2.9802800655260774E-2</v>
          </cell>
          <cell r="N198">
            <v>2.9518793706337948E-2</v>
          </cell>
          <cell r="O198">
            <v>3.970420228019525E-2</v>
          </cell>
          <cell r="P198">
            <v>4.8111665189416924E-2</v>
          </cell>
          <cell r="Q198">
            <v>4.8720852894410915E-2</v>
          </cell>
          <cell r="R198">
            <v>5.7688708136145926E-2</v>
          </cell>
          <cell r="S198">
            <v>5.8862164910513208E-2</v>
          </cell>
          <cell r="T198">
            <v>5.9230276497019257E-2</v>
          </cell>
          <cell r="U198">
            <v>5.8473962703097307E-2</v>
          </cell>
          <cell r="V198">
            <v>6.8035832088587822E-2</v>
          </cell>
          <cell r="W198">
            <v>6.9081628959790337E-2</v>
          </cell>
          <cell r="X198">
            <v>6.4431938503551764E-2</v>
          </cell>
          <cell r="Y198">
            <v>7.4672395273861061E-2</v>
          </cell>
          <cell r="Z198">
            <v>7.2906963999758129E-2</v>
          </cell>
          <cell r="AA198">
            <v>7.4033694550371024E-2</v>
          </cell>
          <cell r="AB198">
            <v>0.13595873025377025</v>
          </cell>
          <cell r="AC198">
            <v>0.1655072857989997</v>
          </cell>
          <cell r="AD198">
            <v>0.16252999066815191</v>
          </cell>
          <cell r="AE198">
            <v>0.13368383310269724</v>
          </cell>
          <cell r="AF198">
            <v>9.6981775256076444E-2</v>
          </cell>
          <cell r="AG198">
            <v>5.2424064859825835E-2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O198">
            <v>0.11974333961486157</v>
          </cell>
          <cell r="AP198">
            <v>0.11898685361721807</v>
          </cell>
          <cell r="AQ198">
            <v>7.5053358410896373E-2</v>
          </cell>
          <cell r="AR198">
            <v>6.4242071374727108E-2</v>
          </cell>
          <cell r="AS198">
            <v>4.8081411643384517E-2</v>
          </cell>
          <cell r="AT198">
            <v>2.6645287302875794E-2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B198">
            <v>0.13552592291238666</v>
          </cell>
          <cell r="BC198">
            <v>0.10794703890018881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</row>
        <row r="199">
          <cell r="B199">
            <v>0.12557251800610369</v>
          </cell>
          <cell r="C199">
            <v>4.686124879439893E-2</v>
          </cell>
          <cell r="D199">
            <v>4.5859011384401197E-2</v>
          </cell>
          <cell r="E199">
            <v>3.6337812128149911E-2</v>
          </cell>
          <cell r="F199">
            <v>3.6675342427157441E-2</v>
          </cell>
          <cell r="G199">
            <v>2.7378675990802372E-2</v>
          </cell>
          <cell r="H199">
            <v>1.8490149872180776E-2</v>
          </cell>
          <cell r="I199">
            <v>1.8083531987647922E-2</v>
          </cell>
          <cell r="J199">
            <v>1.7875820669346981E-2</v>
          </cell>
          <cell r="K199">
            <v>8.8566931642266328E-3</v>
          </cell>
          <cell r="L199">
            <v>9.2161609203361937E-3</v>
          </cell>
          <cell r="M199">
            <v>9.2862488692210862E-3</v>
          </cell>
          <cell r="N199">
            <v>9.1977551991532045E-3</v>
          </cell>
          <cell r="O199">
            <v>9.2778647876588325E-3</v>
          </cell>
          <cell r="P199">
            <v>1.7990416948673281E-2</v>
          </cell>
          <cell r="Q199">
            <v>1.8218210785567054E-2</v>
          </cell>
          <cell r="R199">
            <v>8.9876066832254072E-3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</row>
        <row r="200">
          <cell r="B200">
            <v>2.8749250030960729</v>
          </cell>
          <cell r="C200">
            <v>2.4951538851741728</v>
          </cell>
          <cell r="D200">
            <v>2.0543944032804053</v>
          </cell>
          <cell r="E200">
            <v>2.0089201982989282</v>
          </cell>
          <cell r="F200">
            <v>1.6454979828223573</v>
          </cell>
          <cell r="G200">
            <v>1.5027791801871375</v>
          </cell>
          <cell r="H200">
            <v>1.5745163795976258</v>
          </cell>
          <cell r="I200">
            <v>1.4323935753623922</v>
          </cell>
          <cell r="J200">
            <v>1.1994205710847432</v>
          </cell>
          <cell r="K200">
            <v>1.2751999625131725</v>
          </cell>
          <cell r="L200">
            <v>1.1277547799606329</v>
          </cell>
          <cell r="M200">
            <v>1.0465792359960999</v>
          </cell>
          <cell r="N200">
            <v>0.96837047581659152</v>
          </cell>
          <cell r="O200">
            <v>0.96291046931546231</v>
          </cell>
          <cell r="P200">
            <v>0.94302542434898062</v>
          </cell>
          <cell r="Q200">
            <v>0.81959774471291325</v>
          </cell>
          <cell r="R200">
            <v>0.68236675356488297</v>
          </cell>
          <cell r="S200">
            <v>0.61448099825271207</v>
          </cell>
          <cell r="T200">
            <v>0.6296990651492882</v>
          </cell>
          <cell r="U200">
            <v>0.60415702757057854</v>
          </cell>
          <cell r="V200">
            <v>0.57549591631194541</v>
          </cell>
          <cell r="W200">
            <v>0.46553526815199264</v>
          </cell>
          <cell r="X200">
            <v>0.5942849352176045</v>
          </cell>
          <cell r="Y200">
            <v>0.55200871581008593</v>
          </cell>
          <cell r="Z200">
            <v>0.53895792981488078</v>
          </cell>
          <cell r="AA200">
            <v>0.54728718029662526</v>
          </cell>
          <cell r="AB200">
            <v>0.37523585249551505</v>
          </cell>
          <cell r="AC200">
            <v>0.2354598322015346</v>
          </cell>
          <cell r="AD200">
            <v>0.12792118470365291</v>
          </cell>
          <cell r="AE200">
            <v>8.3818946826987206E-2</v>
          </cell>
          <cell r="AF200">
            <v>4.7835607257752752E-2</v>
          </cell>
          <cell r="AG200">
            <v>1.991132609184311E-2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O200">
            <v>0.33048259598464852</v>
          </cell>
          <cell r="AP200">
            <v>0.16927728861993127</v>
          </cell>
          <cell r="AQ200">
            <v>5.9071648773502676E-2</v>
          </cell>
          <cell r="AR200">
            <v>3.5799018351870132E-2</v>
          </cell>
          <cell r="AS200">
            <v>1.8261931209405877E-2</v>
          </cell>
          <cell r="AT200">
            <v>6.3595246423120673E-3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B200">
            <v>0.26382381722630061</v>
          </cell>
          <cell r="BC200">
            <v>8.4961015776821247E-2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</row>
        <row r="221">
          <cell r="B221">
            <v>2.9454818851033945E-3</v>
          </cell>
          <cell r="C221">
            <v>9.7310306253007561E-5</v>
          </cell>
          <cell r="D221">
            <v>0</v>
          </cell>
          <cell r="E221">
            <v>3.0869751915772597E-3</v>
          </cell>
          <cell r="F221">
            <v>3.1156366570983724E-3</v>
          </cell>
          <cell r="G221">
            <v>3.1012615705635839E-3</v>
          </cell>
          <cell r="H221">
            <v>3.1416439084818774E-3</v>
          </cell>
          <cell r="I221">
            <v>3.0724926338520247E-3</v>
          </cell>
          <cell r="J221">
            <v>3.037269229539845E-3</v>
          </cell>
          <cell r="K221">
            <v>2.0060894940461434E-3</v>
          </cell>
          <cell r="L221">
            <v>3.1318478812789601E-3</v>
          </cell>
          <cell r="M221">
            <v>3.1554353065673629E-3</v>
          </cell>
          <cell r="N221">
            <v>3.1256139976140796E-3</v>
          </cell>
          <cell r="O221">
            <v>4.203885790959973E-3</v>
          </cell>
          <cell r="P221">
            <v>5.0942616248973926E-3</v>
          </cell>
          <cell r="Q221">
            <v>5.1586854243214639E-3</v>
          </cell>
          <cell r="R221">
            <v>0</v>
          </cell>
          <cell r="S221">
            <v>2.631079384573048E-3</v>
          </cell>
          <cell r="T221">
            <v>7.6652070321708973E-4</v>
          </cell>
          <cell r="U221">
            <v>0</v>
          </cell>
          <cell r="V221">
            <v>9.1355270681579351E-3</v>
          </cell>
          <cell r="W221">
            <v>1.7995240125115022E-2</v>
          </cell>
          <cell r="X221">
            <v>2.7105867690522353E-2</v>
          </cell>
          <cell r="Y221">
            <v>7.9065225191223814E-3</v>
          </cell>
          <cell r="Z221">
            <v>7.9887732042431582E-3</v>
          </cell>
          <cell r="AA221">
            <v>8.1851717644736057E-3</v>
          </cell>
          <cell r="AB221">
            <v>1.2381114116107627E-2</v>
          </cell>
          <cell r="AC221">
            <v>9.7716518276460239E-3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O221">
            <v>1.235034595509479E-2</v>
          </cell>
          <cell r="AP221">
            <v>9.7231453401140332E-3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B221">
            <v>1.5286144901545699E-2</v>
          </cell>
          <cell r="BC221">
            <v>1.2421200046909164E-2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</row>
        <row r="222">
          <cell r="B222">
            <v>1.7899466840243544E-2</v>
          </cell>
          <cell r="C222">
            <v>2.2744124834282847E-4</v>
          </cell>
          <cell r="D222">
            <v>0</v>
          </cell>
          <cell r="E222">
            <v>3.8474800021236089E-3</v>
          </cell>
          <cell r="F222">
            <v>3.8832024840291766E-3</v>
          </cell>
          <cell r="G222">
            <v>2.8989644717555816E-3</v>
          </cell>
          <cell r="H222">
            <v>1.9578084308318625E-3</v>
          </cell>
          <cell r="I222">
            <v>1.9147147663628791E-3</v>
          </cell>
          <cell r="J222">
            <v>1.8927642589426127E-3</v>
          </cell>
          <cell r="K222">
            <v>9.3775781082630475E-4</v>
          </cell>
          <cell r="L222">
            <v>9.7585187320190891E-4</v>
          </cell>
          <cell r="M222">
            <v>9.8320147446743621E-4</v>
          </cell>
          <cell r="N222">
            <v>9.739094586012283E-4</v>
          </cell>
          <cell r="O222">
            <v>9.8234145786482317E-4</v>
          </cell>
          <cell r="P222">
            <v>1.9048995771962936E-3</v>
          </cell>
          <cell r="Q222">
            <v>1.9289895979530795E-3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</row>
        <row r="223">
          <cell r="B223">
            <v>0.4098000548066093</v>
          </cell>
          <cell r="C223">
            <v>1.2110238823155362E-2</v>
          </cell>
          <cell r="D223">
            <v>0</v>
          </cell>
          <cell r="E223">
            <v>0.21270626480094709</v>
          </cell>
          <cell r="F223">
            <v>0.17422609937594591</v>
          </cell>
          <cell r="G223">
            <v>0.15912031150520281</v>
          </cell>
          <cell r="H223">
            <v>0.16671587108642094</v>
          </cell>
          <cell r="I223">
            <v>0.15166423969958193</v>
          </cell>
          <cell r="J223">
            <v>0.12699950566648152</v>
          </cell>
          <cell r="K223">
            <v>0.13501977578293561</v>
          </cell>
          <cell r="L223">
            <v>0.11941215263598549</v>
          </cell>
          <cell r="M223">
            <v>0.11080881661366446</v>
          </cell>
          <cell r="N223">
            <v>0.1025364499714863</v>
          </cell>
          <cell r="O223">
            <v>0.10195307819950904</v>
          </cell>
          <cell r="P223">
            <v>9.9851422968838061E-2</v>
          </cell>
          <cell r="Q223">
            <v>8.6781053456112131E-2</v>
          </cell>
          <cell r="R223">
            <v>0</v>
          </cell>
          <cell r="S223">
            <v>2.7466680662739523E-2</v>
          </cell>
          <cell r="T223">
            <v>8.1491662504338796E-3</v>
          </cell>
          <cell r="U223">
            <v>0</v>
          </cell>
          <cell r="V223">
            <v>7.7274847086995585E-2</v>
          </cell>
          <cell r="W223">
            <v>0.12126840468659303</v>
          </cell>
          <cell r="X223">
            <v>0.25000968772018339</v>
          </cell>
          <cell r="Y223">
            <v>5.8448230116331157E-2</v>
          </cell>
          <cell r="Z223">
            <v>5.9056260632849404E-2</v>
          </cell>
          <cell r="AA223">
            <v>6.0508118667162498E-2</v>
          </cell>
          <cell r="AB223">
            <v>3.4170942178779785E-2</v>
          </cell>
          <cell r="AC223">
            <v>1.3901693140346678E-2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O223">
            <v>3.4086024372429129E-2</v>
          </cell>
          <cell r="AP223">
            <v>1.3832685124416558E-2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B223">
            <v>2.9757031067829381E-2</v>
          </cell>
          <cell r="BC223">
            <v>9.7762549478386529E-3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3:E29"/>
  <sheetViews>
    <sheetView zoomScaleNormal="100" workbookViewId="0">
      <selection activeCell="E5" sqref="E5"/>
    </sheetView>
  </sheetViews>
  <sheetFormatPr defaultColWidth="9.109375" defaultRowHeight="13.2" x14ac:dyDescent="0.25"/>
  <cols>
    <col min="1" max="1" width="11" style="18" bestFit="1" customWidth="1"/>
    <col min="2" max="2" width="15.5546875" style="18" bestFit="1" customWidth="1"/>
    <col min="3" max="3" width="28.44140625" style="18" bestFit="1" customWidth="1"/>
    <col min="4" max="4" width="34.5546875" style="18" bestFit="1" customWidth="1"/>
    <col min="5" max="5" width="60.77734375" style="18" bestFit="1" customWidth="1"/>
    <col min="6" max="8" width="9.109375" style="18"/>
    <col min="9" max="9" width="13" style="18" customWidth="1"/>
    <col min="10" max="10" width="14.5546875" style="18" bestFit="1" customWidth="1"/>
    <col min="11" max="16384" width="9.109375" style="18"/>
  </cols>
  <sheetData>
    <row r="3" spans="1:5" x14ac:dyDescent="0.25">
      <c r="A3" s="16" t="s">
        <v>26</v>
      </c>
      <c r="B3" s="17" t="s">
        <v>27</v>
      </c>
      <c r="C3" s="17" t="s">
        <v>28</v>
      </c>
      <c r="D3" s="17" t="s">
        <v>29</v>
      </c>
      <c r="E3" s="17" t="s">
        <v>30</v>
      </c>
    </row>
    <row r="4" spans="1:5" s="30" customFormat="1" x14ac:dyDescent="0.25">
      <c r="A4" s="32">
        <v>43200</v>
      </c>
      <c r="B4" s="31" t="s">
        <v>46</v>
      </c>
      <c r="C4" s="31" t="s">
        <v>38</v>
      </c>
      <c r="D4" s="31" t="s">
        <v>38</v>
      </c>
      <c r="E4" s="31" t="s">
        <v>47</v>
      </c>
    </row>
    <row r="5" spans="1:5" x14ac:dyDescent="0.25">
      <c r="A5" s="32"/>
      <c r="B5" s="41"/>
      <c r="C5" s="41"/>
      <c r="D5" s="41"/>
      <c r="E5" s="41"/>
    </row>
    <row r="6" spans="1:5" x14ac:dyDescent="0.25">
      <c r="A6" s="32"/>
      <c r="B6" s="41"/>
      <c r="C6" s="41"/>
      <c r="D6" s="17"/>
      <c r="E6" s="41"/>
    </row>
    <row r="7" spans="1:5" x14ac:dyDescent="0.25">
      <c r="A7" s="32"/>
      <c r="B7" s="41"/>
      <c r="C7" s="41"/>
      <c r="D7" s="17"/>
      <c r="E7" s="41"/>
    </row>
    <row r="8" spans="1:5" s="30" customFormat="1" x14ac:dyDescent="0.25">
      <c r="A8" s="32"/>
      <c r="B8" s="31"/>
      <c r="C8" s="31"/>
      <c r="D8" s="31"/>
      <c r="E8" s="31"/>
    </row>
    <row r="9" spans="1:5" s="30" customFormat="1" x14ac:dyDescent="0.25">
      <c r="A9" s="32"/>
      <c r="B9" s="31"/>
      <c r="C9" s="31"/>
      <c r="D9" s="31"/>
      <c r="E9" s="31"/>
    </row>
    <row r="10" spans="1:5" s="30" customFormat="1" x14ac:dyDescent="0.25">
      <c r="A10" s="32"/>
      <c r="B10" s="31"/>
      <c r="C10" s="31"/>
      <c r="D10" s="31"/>
      <c r="E10" s="31"/>
    </row>
    <row r="11" spans="1:5" s="30" customFormat="1" x14ac:dyDescent="0.25">
      <c r="A11" s="32"/>
      <c r="B11" s="31"/>
      <c r="C11" s="31"/>
      <c r="D11" s="31"/>
      <c r="E11" s="31"/>
    </row>
    <row r="12" spans="1:5" s="30" customFormat="1" x14ac:dyDescent="0.25">
      <c r="A12" s="32"/>
      <c r="B12" s="31"/>
      <c r="C12" s="31"/>
      <c r="D12" s="31"/>
      <c r="E12" s="31"/>
    </row>
    <row r="13" spans="1:5" s="30" customFormat="1" x14ac:dyDescent="0.25">
      <c r="A13" s="32"/>
      <c r="B13" s="31"/>
      <c r="C13" s="31"/>
      <c r="D13" s="31"/>
      <c r="E13" s="31"/>
    </row>
    <row r="14" spans="1:5" s="30" customFormat="1" x14ac:dyDescent="0.25">
      <c r="A14" s="32"/>
      <c r="B14" s="31"/>
      <c r="C14" s="31"/>
      <c r="D14" s="31"/>
      <c r="E14" s="31"/>
    </row>
    <row r="15" spans="1:5" s="30" customFormat="1" x14ac:dyDescent="0.25">
      <c r="A15" s="32"/>
      <c r="B15" s="31"/>
      <c r="C15" s="31"/>
      <c r="D15" s="31"/>
      <c r="E15" s="31"/>
    </row>
    <row r="16" spans="1:5" s="30" customFormat="1" x14ac:dyDescent="0.25">
      <c r="A16" s="32"/>
      <c r="B16" s="31"/>
      <c r="C16" s="31"/>
      <c r="D16" s="31"/>
      <c r="E16" s="31"/>
    </row>
    <row r="17" spans="1:5" s="21" customFormat="1" x14ac:dyDescent="0.25">
      <c r="A17" s="19"/>
      <c r="B17" s="20"/>
      <c r="C17" s="20"/>
      <c r="D17" s="20"/>
      <c r="E17" s="20"/>
    </row>
    <row r="18" spans="1:5" s="21" customFormat="1" x14ac:dyDescent="0.25">
      <c r="A18" s="19"/>
      <c r="B18" s="20"/>
      <c r="C18" s="20"/>
      <c r="D18" s="20"/>
      <c r="E18" s="20"/>
    </row>
    <row r="19" spans="1:5" s="21" customFormat="1" x14ac:dyDescent="0.25">
      <c r="A19" s="19"/>
      <c r="B19" s="20"/>
      <c r="C19" s="20"/>
      <c r="D19" s="20"/>
      <c r="E19" s="20"/>
    </row>
    <row r="20" spans="1:5" s="21" customFormat="1" x14ac:dyDescent="0.25">
      <c r="A20" s="19"/>
      <c r="B20" s="20"/>
      <c r="C20" s="20"/>
      <c r="D20" s="20"/>
      <c r="E20" s="20"/>
    </row>
    <row r="21" spans="1:5" s="21" customFormat="1" x14ac:dyDescent="0.25">
      <c r="A21" s="19"/>
      <c r="B21" s="20"/>
      <c r="C21" s="20"/>
      <c r="D21" s="20"/>
      <c r="E21" s="20"/>
    </row>
    <row r="22" spans="1:5" s="21" customFormat="1" x14ac:dyDescent="0.25">
      <c r="A22" s="19"/>
      <c r="B22" s="20"/>
      <c r="C22" s="20"/>
      <c r="D22" s="20"/>
      <c r="E22" s="20"/>
    </row>
    <row r="23" spans="1:5" s="21" customFormat="1" x14ac:dyDescent="0.25">
      <c r="A23" s="19"/>
      <c r="B23" s="20"/>
      <c r="C23" s="20"/>
      <c r="D23" s="20"/>
      <c r="E23" s="20"/>
    </row>
    <row r="24" spans="1:5" s="21" customFormat="1" x14ac:dyDescent="0.25">
      <c r="A24" s="19"/>
      <c r="B24" s="20"/>
      <c r="C24" s="20"/>
      <c r="D24" s="20"/>
      <c r="E24" s="20"/>
    </row>
    <row r="25" spans="1:5" s="21" customFormat="1" x14ac:dyDescent="0.25">
      <c r="A25" s="19"/>
      <c r="B25" s="20"/>
      <c r="C25" s="20"/>
      <c r="D25" s="20"/>
      <c r="E25" s="20"/>
    </row>
    <row r="26" spans="1:5" s="21" customFormat="1" x14ac:dyDescent="0.25">
      <c r="A26" s="19"/>
      <c r="B26" s="20"/>
      <c r="C26" s="20"/>
      <c r="D26" s="20"/>
      <c r="E26" s="20"/>
    </row>
    <row r="27" spans="1:5" x14ac:dyDescent="0.25">
      <c r="A27" s="19"/>
      <c r="B27" s="22"/>
      <c r="C27" s="22"/>
      <c r="D27" s="23"/>
      <c r="E27" s="22"/>
    </row>
    <row r="28" spans="1:5" x14ac:dyDescent="0.25">
      <c r="A28" s="24"/>
      <c r="B28" s="22"/>
      <c r="C28" s="22"/>
      <c r="D28" s="25"/>
      <c r="E28" s="25"/>
    </row>
    <row r="29" spans="1:5" x14ac:dyDescent="0.25">
      <c r="A29" s="2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22"/>
  <sheetViews>
    <sheetView workbookViewId="0">
      <selection activeCell="B19" sqref="B19"/>
    </sheetView>
  </sheetViews>
  <sheetFormatPr defaultRowHeight="14.4" x14ac:dyDescent="0.3"/>
  <cols>
    <col min="2" max="2" width="28.77734375" bestFit="1" customWidth="1"/>
    <col min="3" max="3" width="178.88671875" bestFit="1" customWidth="1"/>
  </cols>
  <sheetData>
    <row r="1" spans="2:3" ht="18" x14ac:dyDescent="0.35">
      <c r="B1" s="43" t="s">
        <v>39</v>
      </c>
      <c r="C1" s="44"/>
    </row>
    <row r="2" spans="2:3" x14ac:dyDescent="0.3">
      <c r="B2" s="44"/>
      <c r="C2" s="44"/>
    </row>
    <row r="3" spans="2:3" x14ac:dyDescent="0.3">
      <c r="B3" s="45" t="s">
        <v>40</v>
      </c>
      <c r="C3" s="46" t="s">
        <v>48</v>
      </c>
    </row>
    <row r="4" spans="2:3" x14ac:dyDescent="0.3">
      <c r="B4" s="45" t="s">
        <v>41</v>
      </c>
      <c r="C4" s="46" t="s">
        <v>49</v>
      </c>
    </row>
    <row r="5" spans="2:3" x14ac:dyDescent="0.3">
      <c r="B5" s="45"/>
      <c r="C5" s="44"/>
    </row>
    <row r="6" spans="2:3" x14ac:dyDescent="0.3">
      <c r="B6" s="45" t="s">
        <v>42</v>
      </c>
      <c r="C6" s="46" t="s">
        <v>45</v>
      </c>
    </row>
    <row r="7" spans="2:3" x14ac:dyDescent="0.3">
      <c r="B7" s="45"/>
      <c r="C7" s="44"/>
    </row>
    <row r="8" spans="2:3" x14ac:dyDescent="0.3">
      <c r="B8" s="47" t="s">
        <v>43</v>
      </c>
      <c r="C8" s="44"/>
    </row>
    <row r="9" spans="2:3" x14ac:dyDescent="0.3">
      <c r="B9" s="54"/>
      <c r="C9" s="44"/>
    </row>
    <row r="10" spans="2:3" x14ac:dyDescent="0.3">
      <c r="B10" s="55" t="s">
        <v>31</v>
      </c>
      <c r="C10" s="46" t="s">
        <v>50</v>
      </c>
    </row>
    <row r="11" spans="2:3" x14ac:dyDescent="0.3">
      <c r="B11" s="48" t="s">
        <v>44</v>
      </c>
      <c r="C11" s="49" t="s">
        <v>51</v>
      </c>
    </row>
    <row r="12" spans="2:3" x14ac:dyDescent="0.3">
      <c r="B12" s="51"/>
      <c r="C12" s="49"/>
    </row>
    <row r="13" spans="2:3" x14ac:dyDescent="0.3">
      <c r="B13" s="50" t="s">
        <v>104</v>
      </c>
      <c r="C13" s="49" t="s">
        <v>111</v>
      </c>
    </row>
    <row r="14" spans="2:3" x14ac:dyDescent="0.3">
      <c r="B14" s="52"/>
      <c r="C14" s="53"/>
    </row>
    <row r="15" spans="2:3" x14ac:dyDescent="0.3">
      <c r="B15" s="52"/>
      <c r="C15" s="53"/>
    </row>
    <row r="16" spans="2:3" x14ac:dyDescent="0.3">
      <c r="B16" s="52"/>
      <c r="C16" s="53"/>
    </row>
    <row r="17" spans="2:3" x14ac:dyDescent="0.3">
      <c r="B17" s="52"/>
      <c r="C17" s="53"/>
    </row>
    <row r="18" spans="2:3" x14ac:dyDescent="0.3">
      <c r="B18" s="52"/>
      <c r="C18" s="53"/>
    </row>
    <row r="19" spans="2:3" x14ac:dyDescent="0.3">
      <c r="B19" s="52"/>
      <c r="C19" s="53"/>
    </row>
    <row r="20" spans="2:3" x14ac:dyDescent="0.3">
      <c r="B20" s="52"/>
      <c r="C20" s="53"/>
    </row>
    <row r="21" spans="2:3" x14ac:dyDescent="0.3">
      <c r="B21" s="52"/>
      <c r="C21" s="53"/>
    </row>
    <row r="22" spans="2:3" x14ac:dyDescent="0.3">
      <c r="B22" s="52"/>
      <c r="C22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</sheetPr>
  <dimension ref="B2:P24"/>
  <sheetViews>
    <sheetView workbookViewId="0">
      <selection activeCell="H7" sqref="H7"/>
    </sheetView>
  </sheetViews>
  <sheetFormatPr defaultRowHeight="14.4" x14ac:dyDescent="0.3"/>
  <cols>
    <col min="2" max="2" width="26.44140625" bestFit="1" customWidth="1"/>
    <col min="4" max="4" width="10.109375" bestFit="1" customWidth="1"/>
    <col min="11" max="11" width="9.109375" style="28"/>
    <col min="12" max="12" width="52.5546875" bestFit="1" customWidth="1"/>
  </cols>
  <sheetData>
    <row r="2" spans="2:16" x14ac:dyDescent="0.3">
      <c r="B2" s="1" t="s">
        <v>19</v>
      </c>
      <c r="C2" s="4"/>
      <c r="D2" s="4"/>
      <c r="E2" s="4"/>
      <c r="F2" s="4"/>
      <c r="G2" s="4"/>
      <c r="H2" s="4"/>
      <c r="I2" s="4"/>
      <c r="J2" s="4"/>
      <c r="K2" s="26"/>
    </row>
    <row r="3" spans="2:16" x14ac:dyDescent="0.3">
      <c r="B3" s="5" t="s">
        <v>20</v>
      </c>
      <c r="C3" s="5" t="s">
        <v>21</v>
      </c>
      <c r="D3" s="6" t="s">
        <v>5</v>
      </c>
      <c r="E3" s="6" t="s">
        <v>3</v>
      </c>
      <c r="F3" s="6" t="s">
        <v>2</v>
      </c>
      <c r="G3" s="6" t="s">
        <v>0</v>
      </c>
      <c r="H3" s="7" t="s">
        <v>9</v>
      </c>
      <c r="I3" s="7" t="s">
        <v>8</v>
      </c>
      <c r="J3" s="6" t="s">
        <v>1</v>
      </c>
      <c r="K3" s="27"/>
    </row>
    <row r="4" spans="2:16" x14ac:dyDescent="0.3">
      <c r="B4" t="s">
        <v>22</v>
      </c>
      <c r="C4" s="34" t="s">
        <v>24</v>
      </c>
      <c r="D4" s="13" t="s">
        <v>25</v>
      </c>
      <c r="E4" s="13" t="s">
        <v>25</v>
      </c>
      <c r="F4" s="13" t="s">
        <v>23</v>
      </c>
      <c r="G4" s="13">
        <v>2010</v>
      </c>
      <c r="H4" s="12">
        <v>27.529089461179801</v>
      </c>
      <c r="I4" s="12">
        <v>46.811572929992998</v>
      </c>
      <c r="J4" s="14" t="s">
        <v>10</v>
      </c>
    </row>
    <row r="5" spans="2:16" x14ac:dyDescent="0.3">
      <c r="B5" t="s">
        <v>22</v>
      </c>
      <c r="C5" s="34" t="s">
        <v>24</v>
      </c>
      <c r="F5" t="s">
        <v>23</v>
      </c>
      <c r="G5">
        <v>2010</v>
      </c>
      <c r="H5" s="12">
        <v>22.368450991368501</v>
      </c>
      <c r="I5" s="12">
        <v>35.785524137371802</v>
      </c>
      <c r="J5" s="3" t="s">
        <v>11</v>
      </c>
    </row>
    <row r="6" spans="2:16" x14ac:dyDescent="0.3">
      <c r="B6" t="s">
        <v>22</v>
      </c>
      <c r="C6" s="34" t="s">
        <v>24</v>
      </c>
      <c r="F6" t="s">
        <v>23</v>
      </c>
      <c r="G6">
        <v>2010</v>
      </c>
      <c r="H6" s="12">
        <v>24.249816378742199</v>
      </c>
      <c r="I6" s="12">
        <v>51.2314919657085</v>
      </c>
      <c r="J6" s="3" t="s">
        <v>12</v>
      </c>
    </row>
    <row r="7" spans="2:16" x14ac:dyDescent="0.3">
      <c r="B7" t="s">
        <v>22</v>
      </c>
      <c r="C7" s="34" t="s">
        <v>24</v>
      </c>
      <c r="F7" t="s">
        <v>23</v>
      </c>
      <c r="G7">
        <v>2010</v>
      </c>
      <c r="H7" s="12">
        <v>9.8155656926779695</v>
      </c>
      <c r="I7" s="12">
        <v>11.2107346301235</v>
      </c>
      <c r="J7" s="3" t="s">
        <v>13</v>
      </c>
      <c r="O7" t="s">
        <v>144</v>
      </c>
    </row>
    <row r="8" spans="2:16" x14ac:dyDescent="0.3">
      <c r="B8" t="s">
        <v>22</v>
      </c>
      <c r="C8" s="34" t="s">
        <v>24</v>
      </c>
      <c r="F8" t="s">
        <v>23</v>
      </c>
      <c r="G8">
        <v>2010</v>
      </c>
      <c r="H8" s="12">
        <v>36.888478789355098</v>
      </c>
      <c r="I8" s="12">
        <v>20.8078540522956</v>
      </c>
      <c r="J8" s="3" t="s">
        <v>14</v>
      </c>
    </row>
    <row r="9" spans="2:16" x14ac:dyDescent="0.3">
      <c r="B9" s="10" t="s">
        <v>22</v>
      </c>
      <c r="C9" s="34" t="s">
        <v>24</v>
      </c>
      <c r="D9" s="10"/>
      <c r="E9" s="10"/>
      <c r="F9" s="10" t="s">
        <v>23</v>
      </c>
      <c r="G9" s="10">
        <v>2010</v>
      </c>
      <c r="H9" s="12">
        <v>1.04469431956145</v>
      </c>
      <c r="I9" s="12">
        <v>1.6018125795573901</v>
      </c>
      <c r="J9" s="9" t="s">
        <v>15</v>
      </c>
      <c r="K9" s="8"/>
      <c r="L9" s="15"/>
      <c r="O9" t="s">
        <v>9</v>
      </c>
      <c r="P9" t="s">
        <v>8</v>
      </c>
    </row>
    <row r="10" spans="2:16" x14ac:dyDescent="0.3">
      <c r="B10" s="8" t="s">
        <v>22</v>
      </c>
      <c r="C10" s="34" t="s">
        <v>24</v>
      </c>
      <c r="F10" t="s">
        <v>23</v>
      </c>
      <c r="G10">
        <v>2010</v>
      </c>
      <c r="H10" s="12">
        <v>3542.16055205569</v>
      </c>
      <c r="I10" s="12">
        <v>5998.29655985313</v>
      </c>
      <c r="J10" s="33" t="s">
        <v>112</v>
      </c>
      <c r="K10" s="8"/>
      <c r="L10" s="190" t="s">
        <v>113</v>
      </c>
      <c r="O10">
        <v>3542.16055205569</v>
      </c>
      <c r="P10">
        <v>5998.29655985313</v>
      </c>
    </row>
    <row r="11" spans="2:16" x14ac:dyDescent="0.3">
      <c r="B11" s="8" t="s">
        <v>22</v>
      </c>
      <c r="C11" s="34" t="s">
        <v>24</v>
      </c>
      <c r="F11" t="s">
        <v>23</v>
      </c>
      <c r="G11">
        <v>2010</v>
      </c>
      <c r="H11" s="12">
        <v>3077.7176643120301</v>
      </c>
      <c r="I11" s="12">
        <v>5211.8087271137902</v>
      </c>
      <c r="J11" s="33" t="s">
        <v>114</v>
      </c>
      <c r="K11" s="8"/>
      <c r="L11" s="190" t="s">
        <v>115</v>
      </c>
      <c r="O11">
        <v>3077.7176643120301</v>
      </c>
      <c r="P11">
        <v>5211.8087271137902</v>
      </c>
    </row>
    <row r="12" spans="2:16" x14ac:dyDescent="0.3">
      <c r="B12" s="8" t="s">
        <v>22</v>
      </c>
      <c r="C12" s="34" t="s">
        <v>24</v>
      </c>
      <c r="F12" t="s">
        <v>23</v>
      </c>
      <c r="G12">
        <v>2010</v>
      </c>
      <c r="H12" s="12">
        <v>3806.6694694070302</v>
      </c>
      <c r="I12" s="12">
        <v>6446.2161009586898</v>
      </c>
      <c r="J12" s="33" t="s">
        <v>116</v>
      </c>
      <c r="K12" s="8"/>
      <c r="L12" s="190" t="s">
        <v>117</v>
      </c>
      <c r="O12">
        <v>3806.6694694070302</v>
      </c>
      <c r="P12">
        <v>6446.2161009586898</v>
      </c>
    </row>
    <row r="13" spans="2:16" x14ac:dyDescent="0.3">
      <c r="B13" s="8" t="s">
        <v>22</v>
      </c>
      <c r="C13" s="34" t="s">
        <v>24</v>
      </c>
      <c r="F13" t="s">
        <v>23</v>
      </c>
      <c r="G13">
        <v>2010</v>
      </c>
      <c r="H13" s="12">
        <v>16528.111424032799</v>
      </c>
      <c r="I13" s="12">
        <v>27988.712662419901</v>
      </c>
      <c r="J13" s="33" t="s">
        <v>118</v>
      </c>
      <c r="K13" s="8"/>
      <c r="L13" s="190" t="s">
        <v>119</v>
      </c>
      <c r="O13">
        <v>16528.111424032799</v>
      </c>
      <c r="P13">
        <v>27988.712662419901</v>
      </c>
    </row>
    <row r="14" spans="2:16" x14ac:dyDescent="0.3">
      <c r="B14" s="8" t="s">
        <v>22</v>
      </c>
      <c r="C14" s="34" t="s">
        <v>24</v>
      </c>
      <c r="F14" t="s">
        <v>23</v>
      </c>
      <c r="G14">
        <v>2010</v>
      </c>
      <c r="H14" s="12">
        <v>3406.1510483874499</v>
      </c>
      <c r="I14" s="12">
        <v>5767.9779941158604</v>
      </c>
      <c r="J14" s="33" t="s">
        <v>120</v>
      </c>
      <c r="K14" s="8"/>
      <c r="L14" s="190" t="s">
        <v>121</v>
      </c>
      <c r="O14">
        <v>3406.1510483874499</v>
      </c>
      <c r="P14">
        <v>5767.9779941158604</v>
      </c>
    </row>
    <row r="15" spans="2:16" x14ac:dyDescent="0.3">
      <c r="B15" s="8" t="s">
        <v>22</v>
      </c>
      <c r="C15" s="34" t="s">
        <v>24</v>
      </c>
      <c r="F15" t="s">
        <v>23</v>
      </c>
      <c r="G15">
        <v>2010</v>
      </c>
      <c r="H15" s="12">
        <v>1309.5941166248001</v>
      </c>
      <c r="I15" s="12">
        <v>2217.6673725293399</v>
      </c>
      <c r="J15" s="33" t="s">
        <v>122</v>
      </c>
      <c r="K15" s="8"/>
      <c r="L15" s="190" t="s">
        <v>123</v>
      </c>
      <c r="O15">
        <v>1309.5941166248001</v>
      </c>
      <c r="P15">
        <v>2217.6673725293399</v>
      </c>
    </row>
    <row r="16" spans="2:16" x14ac:dyDescent="0.3">
      <c r="B16" s="8" t="s">
        <v>22</v>
      </c>
      <c r="C16" s="34" t="s">
        <v>24</v>
      </c>
      <c r="F16" t="s">
        <v>23</v>
      </c>
      <c r="G16">
        <v>2010</v>
      </c>
      <c r="H16" s="12">
        <v>1479.1329196756101</v>
      </c>
      <c r="I16" s="12">
        <v>2504.76447164618</v>
      </c>
      <c r="J16" s="33" t="s">
        <v>124</v>
      </c>
      <c r="K16" s="8"/>
      <c r="L16" s="190" t="s">
        <v>125</v>
      </c>
      <c r="O16">
        <v>1479.1329196756101</v>
      </c>
      <c r="P16">
        <v>2504.76447164618</v>
      </c>
    </row>
    <row r="17" spans="2:16" x14ac:dyDescent="0.3">
      <c r="B17" s="8" t="s">
        <v>22</v>
      </c>
      <c r="C17" s="34" t="s">
        <v>24</v>
      </c>
      <c r="F17" t="s">
        <v>23</v>
      </c>
      <c r="G17">
        <v>2010</v>
      </c>
      <c r="H17" s="12">
        <v>2993.6792718049301</v>
      </c>
      <c r="I17" s="12">
        <v>2020.92910460078</v>
      </c>
      <c r="J17" s="33" t="s">
        <v>126</v>
      </c>
      <c r="K17" s="8"/>
      <c r="L17" s="190" t="s">
        <v>127</v>
      </c>
      <c r="O17">
        <v>2993.6792718049301</v>
      </c>
      <c r="P17">
        <v>2020.92910460078</v>
      </c>
    </row>
    <row r="18" spans="2:16" x14ac:dyDescent="0.3">
      <c r="B18" s="8" t="s">
        <v>22</v>
      </c>
      <c r="C18" s="34" t="s">
        <v>24</v>
      </c>
      <c r="F18" t="s">
        <v>23</v>
      </c>
      <c r="G18">
        <v>2010</v>
      </c>
      <c r="H18" s="12">
        <v>2777.8386922081299</v>
      </c>
      <c r="I18" s="12">
        <v>1875.22261113327</v>
      </c>
      <c r="J18" s="33" t="s">
        <v>128</v>
      </c>
      <c r="K18" s="8"/>
      <c r="L18" s="190" t="s">
        <v>129</v>
      </c>
      <c r="O18">
        <v>2777.8386922081299</v>
      </c>
      <c r="P18">
        <v>1875.22261113327</v>
      </c>
    </row>
    <row r="19" spans="2:16" x14ac:dyDescent="0.3">
      <c r="B19" s="8" t="s">
        <v>22</v>
      </c>
      <c r="C19" s="34" t="s">
        <v>24</v>
      </c>
      <c r="F19" t="s">
        <v>23</v>
      </c>
      <c r="G19">
        <v>2010</v>
      </c>
      <c r="H19" s="12">
        <v>2899.92659995951</v>
      </c>
      <c r="I19" s="12">
        <v>1957.6399256459999</v>
      </c>
      <c r="J19" s="33" t="s">
        <v>130</v>
      </c>
      <c r="K19" s="8"/>
      <c r="L19" s="190" t="s">
        <v>131</v>
      </c>
      <c r="O19">
        <v>2899.92659995951</v>
      </c>
      <c r="P19">
        <v>1957.6399256459999</v>
      </c>
    </row>
    <row r="20" spans="2:16" x14ac:dyDescent="0.3">
      <c r="B20" s="8" t="s">
        <v>22</v>
      </c>
      <c r="C20" s="34" t="s">
        <v>24</v>
      </c>
      <c r="F20" t="s">
        <v>23</v>
      </c>
      <c r="G20">
        <v>2010</v>
      </c>
      <c r="H20" s="12">
        <v>9707.8982147418992</v>
      </c>
      <c r="I20" s="12">
        <v>6553.4655737671401</v>
      </c>
      <c r="J20" s="33" t="s">
        <v>132</v>
      </c>
      <c r="K20" s="8"/>
      <c r="L20" s="190" t="s">
        <v>133</v>
      </c>
      <c r="O20">
        <v>9707.8982147418992</v>
      </c>
      <c r="P20">
        <v>6553.4655737671401</v>
      </c>
    </row>
    <row r="21" spans="2:16" x14ac:dyDescent="0.3">
      <c r="B21" s="8" t="s">
        <v>22</v>
      </c>
      <c r="C21" s="34" t="s">
        <v>24</v>
      </c>
      <c r="F21" t="s">
        <v>23</v>
      </c>
      <c r="G21">
        <v>2010</v>
      </c>
      <c r="H21" s="12">
        <v>2178.6359872784401</v>
      </c>
      <c r="I21" s="12">
        <v>1470.7216355769201</v>
      </c>
      <c r="J21" s="33" t="s">
        <v>134</v>
      </c>
      <c r="K21" s="8"/>
      <c r="L21" s="190" t="s">
        <v>135</v>
      </c>
      <c r="O21">
        <v>2178.6359872784401</v>
      </c>
      <c r="P21">
        <v>1470.7216355769201</v>
      </c>
    </row>
    <row r="22" spans="2:16" x14ac:dyDescent="0.3">
      <c r="B22" s="8" t="s">
        <v>22</v>
      </c>
      <c r="C22" s="34" t="s">
        <v>24</v>
      </c>
      <c r="F22" t="s">
        <v>23</v>
      </c>
      <c r="G22">
        <v>2010</v>
      </c>
      <c r="H22" s="12">
        <v>1006.76325140699</v>
      </c>
      <c r="I22" s="12">
        <v>679.63097295463297</v>
      </c>
      <c r="J22" s="33" t="s">
        <v>136</v>
      </c>
      <c r="K22" s="8"/>
      <c r="L22" s="190" t="s">
        <v>137</v>
      </c>
      <c r="O22">
        <v>1006.76325140699</v>
      </c>
      <c r="P22">
        <v>679.63097295463297</v>
      </c>
    </row>
    <row r="23" spans="2:16" x14ac:dyDescent="0.3">
      <c r="B23" s="192" t="s">
        <v>22</v>
      </c>
      <c r="C23" s="34" t="s">
        <v>24</v>
      </c>
      <c r="D23" s="10"/>
      <c r="E23" s="10"/>
      <c r="F23" s="10" t="s">
        <v>23</v>
      </c>
      <c r="G23">
        <v>2010</v>
      </c>
      <c r="H23" s="12">
        <v>782.91488774980701</v>
      </c>
      <c r="I23" s="12">
        <v>528.51870204682905</v>
      </c>
      <c r="J23" s="191" t="s">
        <v>138</v>
      </c>
      <c r="K23" s="8"/>
      <c r="L23" s="190" t="s">
        <v>139</v>
      </c>
      <c r="O23">
        <v>782.91488774980701</v>
      </c>
      <c r="P23">
        <v>528.51870204682905</v>
      </c>
    </row>
    <row r="24" spans="2:16" x14ac:dyDescent="0.3">
      <c r="H24" s="28"/>
      <c r="I24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B113"/>
  <sheetViews>
    <sheetView tabSelected="1" topLeftCell="A37" zoomScale="80" zoomScaleNormal="80" workbookViewId="0">
      <selection activeCell="C59" sqref="C59:K113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12.109375" customWidth="1"/>
    <col min="5" max="5" width="5.77734375" customWidth="1"/>
    <col min="6" max="8" width="10.77734375" customWidth="1"/>
    <col min="9" max="9" width="8.77734375" bestFit="1" customWidth="1"/>
    <col min="11" max="11" width="18" bestFit="1" customWidth="1"/>
    <col min="12" max="15" width="18" customWidth="1"/>
    <col min="17" max="17" width="25.77734375" bestFit="1" customWidth="1"/>
    <col min="18" max="18" width="9" bestFit="1" customWidth="1"/>
    <col min="19" max="19" width="8.5546875" bestFit="1" customWidth="1"/>
    <col min="20" max="24" width="10" bestFit="1" customWidth="1"/>
    <col min="25" max="25" width="8.5546875" bestFit="1" customWidth="1"/>
    <col min="26" max="27" width="10" bestFit="1" customWidth="1"/>
    <col min="28" max="31" width="9.88671875" bestFit="1" customWidth="1"/>
  </cols>
  <sheetData>
    <row r="1" spans="1:27" x14ac:dyDescent="0.3">
      <c r="A1" t="s">
        <v>7</v>
      </c>
    </row>
    <row r="2" spans="1:27" x14ac:dyDescent="0.3">
      <c r="B2" s="1" t="s">
        <v>4</v>
      </c>
      <c r="I2" s="2"/>
    </row>
    <row r="3" spans="1:27" ht="15" thickBot="1" x14ac:dyDescent="0.35">
      <c r="B3" s="35" t="s">
        <v>5</v>
      </c>
      <c r="C3" s="35" t="s">
        <v>3</v>
      </c>
      <c r="D3" s="35" t="s">
        <v>2</v>
      </c>
      <c r="E3" s="35" t="s">
        <v>0</v>
      </c>
      <c r="F3" s="36" t="s">
        <v>9</v>
      </c>
      <c r="G3" s="36" t="s">
        <v>8</v>
      </c>
      <c r="H3" s="37" t="s">
        <v>6</v>
      </c>
      <c r="I3" s="37" t="s">
        <v>1</v>
      </c>
      <c r="J3" s="38" t="s">
        <v>34</v>
      </c>
      <c r="K3" s="38" t="s">
        <v>35</v>
      </c>
      <c r="Q3" s="34" t="s">
        <v>105</v>
      </c>
    </row>
    <row r="4" spans="1:27" x14ac:dyDescent="0.3">
      <c r="D4" t="s">
        <v>16</v>
      </c>
      <c r="E4">
        <v>2012</v>
      </c>
      <c r="F4" s="29">
        <f>BY_Demands!H4*LOOKUP(Mm2_PROJ!E4,Mm2_PROJ!$M$5:$M$14,Mm2_PROJ!$N$5:$N$14)/100</f>
        <v>30.12948309451485</v>
      </c>
      <c r="G4" s="29">
        <f>BY_Demands!I4*LOOKUP(Mm2_PROJ!E4,Mm2_PROJ!$M$5:$M$14,Mm2_PROJ!$N$5:$N$14)/100</f>
        <v>51.233387039944176</v>
      </c>
      <c r="H4" t="s">
        <v>17</v>
      </c>
      <c r="I4" s="33" t="s">
        <v>10</v>
      </c>
      <c r="J4" s="39" t="s">
        <v>36</v>
      </c>
      <c r="K4" s="40" t="s">
        <v>37</v>
      </c>
      <c r="M4" s="187" t="s">
        <v>0</v>
      </c>
      <c r="N4" s="188" t="s">
        <v>106</v>
      </c>
    </row>
    <row r="5" spans="1:27" x14ac:dyDescent="0.3">
      <c r="D5" t="s">
        <v>16</v>
      </c>
      <c r="E5">
        <v>2012</v>
      </c>
      <c r="F5" s="29">
        <f>BY_Demands!H5*LOOKUP(Mm2_PROJ!E5,Mm2_PROJ!$M$5:$M$14,Mm2_PROJ!$N$5:$N$14)/100</f>
        <v>24.481371494153226</v>
      </c>
      <c r="G5" s="29">
        <f>BY_Demands!I5*LOOKUP(Mm2_PROJ!E5,Mm2_PROJ!$M$5:$M$14,Mm2_PROJ!$N$5:$N$14)/100</f>
        <v>39.165819343415684</v>
      </c>
      <c r="H5" t="s">
        <v>17</v>
      </c>
      <c r="I5" s="33" t="s">
        <v>11</v>
      </c>
      <c r="J5" s="39" t="s">
        <v>36</v>
      </c>
      <c r="K5" s="40" t="s">
        <v>37</v>
      </c>
      <c r="M5" s="182">
        <v>2010</v>
      </c>
      <c r="N5" s="183">
        <v>100</v>
      </c>
      <c r="Q5" s="166"/>
      <c r="R5" s="167">
        <v>2010</v>
      </c>
      <c r="S5" s="168">
        <v>2012</v>
      </c>
      <c r="T5" s="168">
        <v>2015</v>
      </c>
      <c r="U5" s="169">
        <v>2020</v>
      </c>
      <c r="V5" s="169">
        <v>2025</v>
      </c>
      <c r="W5" s="169">
        <v>2030</v>
      </c>
      <c r="X5" s="169">
        <v>2035</v>
      </c>
      <c r="Y5" s="169">
        <v>2040</v>
      </c>
      <c r="Z5" s="169">
        <v>2045</v>
      </c>
      <c r="AA5" s="170">
        <v>2050</v>
      </c>
    </row>
    <row r="6" spans="1:27" x14ac:dyDescent="0.3">
      <c r="D6" t="s">
        <v>16</v>
      </c>
      <c r="E6">
        <v>2012</v>
      </c>
      <c r="F6" s="29">
        <f>BY_Demands!H6*LOOKUP(Mm2_PROJ!E6,Mm2_PROJ!$M$5:$M$14,Mm2_PROJ!$N$5:$N$14)/100</f>
        <v>26.540450371913245</v>
      </c>
      <c r="G6" s="29">
        <f>BY_Demands!I6*LOOKUP(Mm2_PROJ!E6,Mm2_PROJ!$M$5:$M$14,Mm2_PROJ!$N$5:$N$14)/100</f>
        <v>56.07081096032136</v>
      </c>
      <c r="H6" t="s">
        <v>17</v>
      </c>
      <c r="I6" s="33" t="s">
        <v>12</v>
      </c>
      <c r="J6" s="39" t="s">
        <v>36</v>
      </c>
      <c r="K6" s="40" t="s">
        <v>37</v>
      </c>
      <c r="M6" s="184">
        <v>2012</v>
      </c>
      <c r="N6" s="183">
        <v>109.44598489899928</v>
      </c>
      <c r="Q6" s="171" t="s">
        <v>56</v>
      </c>
      <c r="R6" s="68">
        <v>5550.9589999999998</v>
      </c>
      <c r="S6" s="68">
        <v>5597.76</v>
      </c>
      <c r="T6" s="68">
        <v>5661.723</v>
      </c>
      <c r="U6" s="68">
        <v>5775.08</v>
      </c>
      <c r="V6" s="68">
        <v>5894.2960000000003</v>
      </c>
      <c r="W6" s="68">
        <v>6009.4579999999996</v>
      </c>
      <c r="X6" s="68">
        <v>6109.87</v>
      </c>
      <c r="Y6" s="68">
        <v>6196.5540000000001</v>
      </c>
      <c r="Z6" s="68">
        <v>6277.393</v>
      </c>
      <c r="AA6" s="172">
        <v>6361.2389999999996</v>
      </c>
    </row>
    <row r="7" spans="1:27" x14ac:dyDescent="0.3">
      <c r="D7" t="s">
        <v>16</v>
      </c>
      <c r="E7">
        <v>2012</v>
      </c>
      <c r="F7" s="29">
        <f>BY_Demands!H7*LOOKUP(Mm2_PROJ!E7,Mm2_PROJ!$M$5:$M$14,Mm2_PROJ!$N$5:$N$14)/100</f>
        <v>10.742742545759686</v>
      </c>
      <c r="G7" s="29">
        <f>BY_Demands!I7*LOOKUP(Mm2_PROJ!E7,Mm2_PROJ!$M$5:$M$14,Mm2_PROJ!$N$5:$N$14)/100</f>
        <v>12.269698930351849</v>
      </c>
      <c r="H7" t="s">
        <v>17</v>
      </c>
      <c r="I7" s="33" t="s">
        <v>13</v>
      </c>
      <c r="J7" s="39" t="s">
        <v>36</v>
      </c>
      <c r="K7" s="40" t="s">
        <v>37</v>
      </c>
      <c r="M7" s="182">
        <v>2015</v>
      </c>
      <c r="N7" s="183">
        <v>110.89932210205649</v>
      </c>
      <c r="Q7" s="171" t="s">
        <v>57</v>
      </c>
      <c r="R7" s="68">
        <v>247.06846701300029</v>
      </c>
      <c r="S7" s="68">
        <v>248.29007174833507</v>
      </c>
      <c r="T7" s="68">
        <v>253.61175698999998</v>
      </c>
      <c r="U7" s="68">
        <v>281.93993650494332</v>
      </c>
      <c r="V7" s="68">
        <v>314.40427558053807</v>
      </c>
      <c r="W7" s="68">
        <v>346.80381539208213</v>
      </c>
      <c r="X7" s="68">
        <v>378.71081426040439</v>
      </c>
      <c r="Y7" s="68">
        <v>409.9444499848226</v>
      </c>
      <c r="Z7" s="68">
        <v>440.77714253609696</v>
      </c>
      <c r="AA7" s="172">
        <v>473.92384605553178</v>
      </c>
    </row>
    <row r="8" spans="1:27" x14ac:dyDescent="0.3">
      <c r="D8" t="s">
        <v>16</v>
      </c>
      <c r="E8">
        <v>2012</v>
      </c>
      <c r="F8" s="29">
        <f>BY_Demands!H8*LOOKUP(Mm2_PROJ!E8,Mm2_PROJ!$M$5:$M$14,Mm2_PROJ!$N$5:$N$14)/100</f>
        <v>40.372958925268136</v>
      </c>
      <c r="G8" s="29">
        <f>BY_Demands!I8*LOOKUP(Mm2_PROJ!E8,Mm2_PROJ!$M$5:$M$14,Mm2_PROJ!$N$5:$N$14)/100</f>
        <v>22.77336080388125</v>
      </c>
      <c r="H8" t="s">
        <v>17</v>
      </c>
      <c r="I8" s="33" t="s">
        <v>14</v>
      </c>
      <c r="J8" s="39" t="s">
        <v>36</v>
      </c>
      <c r="K8" s="40" t="s">
        <v>37</v>
      </c>
      <c r="M8" s="182">
        <v>2020</v>
      </c>
      <c r="N8" s="183">
        <v>115.02068372360266</v>
      </c>
      <c r="Q8" s="173"/>
      <c r="R8" s="73"/>
      <c r="S8" s="73"/>
      <c r="T8" s="73"/>
      <c r="U8" s="73"/>
      <c r="V8" s="73"/>
      <c r="W8" s="73"/>
      <c r="X8" s="73"/>
      <c r="Y8" s="73"/>
      <c r="Z8" s="73"/>
      <c r="AA8" s="174"/>
    </row>
    <row r="9" spans="1:27" x14ac:dyDescent="0.3">
      <c r="D9" t="s">
        <v>16</v>
      </c>
      <c r="E9">
        <v>2012</v>
      </c>
      <c r="F9" s="29">
        <f>BY_Demands!H9*LOOKUP(Mm2_PROJ!E9,Mm2_PROJ!$M$5:$M$14,Mm2_PROJ!$N$5:$N$14)/100</f>
        <v>1.1433759872279279</v>
      </c>
      <c r="G9" s="29">
        <f>BY_Demands!I9*LOOKUP(Mm2_PROJ!E9,Mm2_PROJ!$M$5:$M$14,Mm2_PROJ!$N$5:$N$14)/100</f>
        <v>1.7531195539326521</v>
      </c>
      <c r="H9" t="s">
        <v>17</v>
      </c>
      <c r="I9" s="33" t="s">
        <v>15</v>
      </c>
      <c r="J9" s="39" t="s">
        <v>36</v>
      </c>
      <c r="K9" s="40" t="s">
        <v>37</v>
      </c>
      <c r="M9" s="182">
        <v>2025</v>
      </c>
      <c r="N9" s="183">
        <v>119.08915027564251</v>
      </c>
      <c r="Q9" s="171" t="s">
        <v>58</v>
      </c>
      <c r="R9" s="68">
        <v>2666.631771421195</v>
      </c>
      <c r="S9" s="68">
        <v>2660.4690310248798</v>
      </c>
      <c r="T9" s="68">
        <v>2696.633751722024</v>
      </c>
      <c r="U9" s="68">
        <v>2753.4003788777495</v>
      </c>
      <c r="V9" s="68">
        <v>2812.0837472850112</v>
      </c>
      <c r="W9" s="68">
        <v>2867.932421680513</v>
      </c>
      <c r="X9" s="68">
        <v>2916.3102694604027</v>
      </c>
      <c r="Y9" s="68">
        <v>2957.9170402533246</v>
      </c>
      <c r="Z9" s="68">
        <v>2996.6227082629907</v>
      </c>
      <c r="AA9" s="172">
        <v>3036.7060382615173</v>
      </c>
    </row>
    <row r="10" spans="1:27" ht="16.2" x14ac:dyDescent="0.3">
      <c r="D10" t="s">
        <v>16</v>
      </c>
      <c r="E10">
        <v>2015</v>
      </c>
      <c r="F10" s="29">
        <f>BY_Demands!H4*LOOKUP(Mm2_PROJ!E10,Mm2_PROJ!$M$5:$M$14,Mm2_PROJ!$N$5:$N$14)/100</f>
        <v>30.529573593317071</v>
      </c>
      <c r="G10" s="29">
        <f>BY_Demands!I4*LOOKUP(Mm2_PROJ!E10,Mm2_PROJ!$M$5:$M$14,Mm2_PROJ!$N$5:$N$14)/100</f>
        <v>51.913717044672019</v>
      </c>
      <c r="H10" t="s">
        <v>17</v>
      </c>
      <c r="I10" s="33" t="s">
        <v>10</v>
      </c>
      <c r="J10" s="39" t="s">
        <v>36</v>
      </c>
      <c r="K10" s="40" t="s">
        <v>37</v>
      </c>
      <c r="M10" s="182">
        <v>2030</v>
      </c>
      <c r="N10" s="183">
        <v>122.68353477321259</v>
      </c>
      <c r="Q10" s="175" t="s">
        <v>59</v>
      </c>
      <c r="R10" s="68">
        <f t="shared" ref="R10:AA10" si="0">R11+R12</f>
        <v>407.98983507690002</v>
      </c>
      <c r="S10" s="68">
        <f t="shared" si="0"/>
        <v>435.71500000744999</v>
      </c>
      <c r="T10" s="68">
        <f t="shared" si="0"/>
        <v>440.9169131031548</v>
      </c>
      <c r="U10" s="68">
        <f t="shared" si="0"/>
        <v>454.54897313169454</v>
      </c>
      <c r="V10" s="68">
        <f t="shared" si="0"/>
        <v>468.05864638395724</v>
      </c>
      <c r="W10" s="68">
        <f t="shared" si="0"/>
        <v>480.24561713478329</v>
      </c>
      <c r="X10" s="68">
        <f t="shared" si="0"/>
        <v>489.50715637124142</v>
      </c>
      <c r="Y10" s="68">
        <f t="shared" si="0"/>
        <v>497.37297405168044</v>
      </c>
      <c r="Z10" s="68">
        <f t="shared" si="0"/>
        <v>504.44339614314765</v>
      </c>
      <c r="AA10" s="172">
        <f t="shared" si="0"/>
        <v>511.3923620323863</v>
      </c>
    </row>
    <row r="11" spans="1:27" x14ac:dyDescent="0.3">
      <c r="D11" t="s">
        <v>16</v>
      </c>
      <c r="E11">
        <v>2015</v>
      </c>
      <c r="F11" s="29">
        <f>BY_Demands!H5*LOOKUP(Mm2_PROJ!E11,Mm2_PROJ!$M$5:$M$14,Mm2_PROJ!$N$5:$N$14)/100</f>
        <v>24.806460514158402</v>
      </c>
      <c r="G11" s="29">
        <f>BY_Demands!I5*LOOKUP(Mm2_PROJ!E11,Mm2_PROJ!$M$5:$M$14,Mm2_PROJ!$N$5:$N$14)/100</f>
        <v>39.68590367901313</v>
      </c>
      <c r="H11" t="s">
        <v>17</v>
      </c>
      <c r="I11" s="33" t="s">
        <v>11</v>
      </c>
      <c r="J11" s="39" t="s">
        <v>36</v>
      </c>
      <c r="K11" s="40" t="s">
        <v>37</v>
      </c>
      <c r="M11" s="182">
        <v>2035</v>
      </c>
      <c r="N11" s="183">
        <v>125.70289622923252</v>
      </c>
      <c r="Q11" s="176" t="s">
        <v>60</v>
      </c>
      <c r="R11" s="82">
        <v>285.08583507690003</v>
      </c>
      <c r="S11" s="82">
        <v>312.01500000745</v>
      </c>
      <c r="T11" s="82">
        <v>316.15825850926888</v>
      </c>
      <c r="U11" s="82">
        <v>327.90767670459263</v>
      </c>
      <c r="V11" s="82">
        <v>339.50629854929986</v>
      </c>
      <c r="W11" s="82">
        <v>349.75337961007216</v>
      </c>
      <c r="X11" s="82">
        <v>358.36115143095662</v>
      </c>
      <c r="Y11" s="82">
        <v>365.56992631452897</v>
      </c>
      <c r="Z11" s="82">
        <v>371.98001381814356</v>
      </c>
      <c r="AA11" s="177">
        <v>378.26533683663769</v>
      </c>
    </row>
    <row r="12" spans="1:27" x14ac:dyDescent="0.3">
      <c r="D12" t="s">
        <v>16</v>
      </c>
      <c r="E12">
        <v>2015</v>
      </c>
      <c r="F12" s="29">
        <f>BY_Demands!H6*LOOKUP(Mm2_PROJ!E12,Mm2_PROJ!$M$5:$M$14,Mm2_PROJ!$N$5:$N$14)/100</f>
        <v>26.892881975018565</v>
      </c>
      <c r="G12" s="29">
        <f>BY_Demands!I6*LOOKUP(Mm2_PROJ!E12,Mm2_PROJ!$M$5:$M$14,Mm2_PROJ!$N$5:$N$14)/100</f>
        <v>56.815377292740258</v>
      </c>
      <c r="H12" t="s">
        <v>17</v>
      </c>
      <c r="I12" s="33" t="s">
        <v>12</v>
      </c>
      <c r="J12" s="39" t="s">
        <v>36</v>
      </c>
      <c r="K12" s="40" t="s">
        <v>37</v>
      </c>
      <c r="M12" s="182">
        <v>2040</v>
      </c>
      <c r="N12" s="183">
        <v>128.23152936234763</v>
      </c>
      <c r="Q12" s="178" t="s">
        <v>61</v>
      </c>
      <c r="R12" s="179">
        <v>122.90399999999998</v>
      </c>
      <c r="S12" s="179">
        <v>123.7</v>
      </c>
      <c r="T12" s="179">
        <v>124.75865459388594</v>
      </c>
      <c r="U12" s="179">
        <v>126.64129642710191</v>
      </c>
      <c r="V12" s="179">
        <v>128.55234783465735</v>
      </c>
      <c r="W12" s="179">
        <v>130.4922375247111</v>
      </c>
      <c r="X12" s="179">
        <v>131.1460049402848</v>
      </c>
      <c r="Y12" s="179">
        <v>131.80304773715145</v>
      </c>
      <c r="Z12" s="179">
        <v>132.46338232500412</v>
      </c>
      <c r="AA12" s="180">
        <v>133.12702519574862</v>
      </c>
    </row>
    <row r="13" spans="1:27" x14ac:dyDescent="0.3">
      <c r="D13" t="s">
        <v>16</v>
      </c>
      <c r="E13">
        <v>2015</v>
      </c>
      <c r="F13" s="29">
        <f>BY_Demands!H7*LOOKUP(Mm2_PROJ!E13,Mm2_PROJ!$M$5:$M$14,Mm2_PROJ!$N$5:$N$14)/100</f>
        <v>10.885395813661894</v>
      </c>
      <c r="G13" s="29">
        <f>BY_Demands!I7*LOOKUP(Mm2_PROJ!E13,Mm2_PROJ!$M$5:$M$14,Mm2_PROJ!$N$5:$N$14)/100</f>
        <v>12.432628707467451</v>
      </c>
      <c r="H13" t="s">
        <v>17</v>
      </c>
      <c r="I13" s="33" t="s">
        <v>13</v>
      </c>
      <c r="J13" s="39" t="s">
        <v>36</v>
      </c>
      <c r="K13" s="40" t="s">
        <v>37</v>
      </c>
      <c r="M13" s="182">
        <v>2045</v>
      </c>
      <c r="N13" s="183">
        <v>130.48000568593821</v>
      </c>
      <c r="S13" s="11"/>
    </row>
    <row r="14" spans="1:27" x14ac:dyDescent="0.3">
      <c r="D14" t="s">
        <v>16</v>
      </c>
      <c r="E14">
        <v>2015</v>
      </c>
      <c r="F14" s="29">
        <f>BY_Demands!H8*LOOKUP(Mm2_PROJ!E14,Mm2_PROJ!$M$5:$M$14,Mm2_PROJ!$N$5:$N$14)/100</f>
        <v>40.909072911155697</v>
      </c>
      <c r="G14" s="29">
        <f>BY_Demands!I8*LOOKUP(Mm2_PROJ!E14,Mm2_PROJ!$M$5:$M$14,Mm2_PROJ!$N$5:$N$14)/100</f>
        <v>23.075769087981111</v>
      </c>
      <c r="H14" t="s">
        <v>17</v>
      </c>
      <c r="I14" s="33" t="s">
        <v>14</v>
      </c>
      <c r="J14" s="39" t="s">
        <v>36</v>
      </c>
      <c r="K14" s="40" t="s">
        <v>37</v>
      </c>
      <c r="M14" s="185">
        <v>2050</v>
      </c>
      <c r="N14" s="186">
        <v>132.68471817780886</v>
      </c>
      <c r="R14" s="167">
        <v>2010</v>
      </c>
      <c r="S14" s="168">
        <v>2012</v>
      </c>
      <c r="T14" s="168">
        <v>2015</v>
      </c>
      <c r="U14" s="169">
        <v>2020</v>
      </c>
      <c r="V14" s="169">
        <v>2025</v>
      </c>
      <c r="W14" s="169">
        <v>2030</v>
      </c>
      <c r="X14" s="169">
        <v>2035</v>
      </c>
      <c r="Y14" s="169">
        <v>2040</v>
      </c>
      <c r="Z14" s="169">
        <v>2045</v>
      </c>
      <c r="AA14" s="170">
        <v>2050</v>
      </c>
    </row>
    <row r="15" spans="1:27" x14ac:dyDescent="0.3">
      <c r="D15" t="s">
        <v>16</v>
      </c>
      <c r="E15">
        <v>2015</v>
      </c>
      <c r="F15" s="29">
        <f>BY_Demands!H9*LOOKUP(Mm2_PROJ!E15,Mm2_PROJ!$M$5:$M$14,Mm2_PROJ!$N$5:$N$14)/100</f>
        <v>1.1585589184323397</v>
      </c>
      <c r="G15" s="29">
        <f>BY_Demands!I9*LOOKUP(Mm2_PROJ!E15,Mm2_PROJ!$M$5:$M$14,Mm2_PROJ!$N$5:$N$14)/100</f>
        <v>1.7763992920746099</v>
      </c>
      <c r="H15" t="s">
        <v>17</v>
      </c>
      <c r="I15" s="33" t="s">
        <v>15</v>
      </c>
      <c r="J15" s="39" t="s">
        <v>36</v>
      </c>
      <c r="K15" s="40" t="s">
        <v>37</v>
      </c>
      <c r="Q15" t="s">
        <v>106</v>
      </c>
      <c r="R15" s="29">
        <f t="shared" ref="R15:AA15" si="1">R11/$R$11*100</f>
        <v>100</v>
      </c>
      <c r="S15" s="29">
        <f t="shared" si="1"/>
        <v>109.44598489899928</v>
      </c>
      <c r="T15" s="29">
        <f t="shared" si="1"/>
        <v>110.89932210205649</v>
      </c>
      <c r="U15" s="29">
        <f t="shared" si="1"/>
        <v>115.02068372360266</v>
      </c>
      <c r="V15" s="29">
        <f t="shared" si="1"/>
        <v>119.08915027564251</v>
      </c>
      <c r="W15" s="29">
        <f t="shared" si="1"/>
        <v>122.68353477321259</v>
      </c>
      <c r="X15" s="29">
        <f t="shared" si="1"/>
        <v>125.70289622923252</v>
      </c>
      <c r="Y15" s="29">
        <f t="shared" si="1"/>
        <v>128.23152936234763</v>
      </c>
      <c r="Z15" s="29">
        <f t="shared" si="1"/>
        <v>130.48000568593821</v>
      </c>
      <c r="AA15" s="29">
        <f t="shared" si="1"/>
        <v>132.68471817780886</v>
      </c>
    </row>
    <row r="16" spans="1:27" x14ac:dyDescent="0.3">
      <c r="D16" t="s">
        <v>16</v>
      </c>
      <c r="E16">
        <v>2020</v>
      </c>
      <c r="F16" s="29">
        <f>BY_Demands!H4*LOOKUP(Mm2_PROJ!E16,Mm2_PROJ!$M$5:$M$14,Mm2_PROJ!$N$5:$N$14)/100</f>
        <v>31.664146921131252</v>
      </c>
      <c r="G16" s="29">
        <f>BY_Demands!I4*LOOKUP(Mm2_PROJ!E16,Mm2_PROJ!$M$5:$M$14,Mm2_PROJ!$N$5:$N$14)/100</f>
        <v>53.842991245850847</v>
      </c>
      <c r="H16" t="s">
        <v>17</v>
      </c>
      <c r="I16" s="33" t="s">
        <v>10</v>
      </c>
      <c r="J16" s="39" t="s">
        <v>36</v>
      </c>
      <c r="K16" s="40" t="s">
        <v>37</v>
      </c>
      <c r="S16" s="11"/>
    </row>
    <row r="17" spans="4:25" x14ac:dyDescent="0.3">
      <c r="D17" t="s">
        <v>16</v>
      </c>
      <c r="E17">
        <v>2020</v>
      </c>
      <c r="F17" s="29">
        <f>BY_Demands!H5*LOOKUP(Mm2_PROJ!E17,Mm2_PROJ!$M$5:$M$14,Mm2_PROJ!$N$5:$N$14)/100</f>
        <v>25.728345268651029</v>
      </c>
      <c r="G17" s="29">
        <f>BY_Demands!I5*LOOKUP(Mm2_PROJ!E17,Mm2_PROJ!$M$5:$M$14,Mm2_PROJ!$N$5:$N$14)/100</f>
        <v>41.160754536879914</v>
      </c>
      <c r="H17" t="s">
        <v>17</v>
      </c>
      <c r="I17" s="33" t="s">
        <v>11</v>
      </c>
      <c r="J17" s="39" t="s">
        <v>36</v>
      </c>
      <c r="K17" s="40" t="s">
        <v>37</v>
      </c>
      <c r="S17" s="11"/>
    </row>
    <row r="18" spans="4:25" x14ac:dyDescent="0.3">
      <c r="D18" t="s">
        <v>16</v>
      </c>
      <c r="E18">
        <v>2020</v>
      </c>
      <c r="F18" s="29">
        <f>BY_Demands!H6*LOOKUP(Mm2_PROJ!E18,Mm2_PROJ!$M$5:$M$14,Mm2_PROJ!$N$5:$N$14)/100</f>
        <v>27.892304600547458</v>
      </c>
      <c r="G18" s="29">
        <f>BY_Demands!I6*LOOKUP(Mm2_PROJ!E18,Mm2_PROJ!$M$5:$M$14,Mm2_PROJ!$N$5:$N$14)/100</f>
        <v>58.926812340760478</v>
      </c>
      <c r="H18" t="s">
        <v>17</v>
      </c>
      <c r="I18" s="33" t="s">
        <v>12</v>
      </c>
      <c r="J18" s="39" t="s">
        <v>36</v>
      </c>
      <c r="K18" s="40" t="s">
        <v>37</v>
      </c>
      <c r="R18" s="213" t="s">
        <v>108</v>
      </c>
      <c r="S18" s="213"/>
      <c r="T18" s="213" t="s">
        <v>109</v>
      </c>
      <c r="U18" s="213"/>
      <c r="V18" t="s">
        <v>107</v>
      </c>
      <c r="W18" t="s">
        <v>107</v>
      </c>
      <c r="Y18" t="s">
        <v>110</v>
      </c>
    </row>
    <row r="19" spans="4:25" x14ac:dyDescent="0.3">
      <c r="D19" t="s">
        <v>16</v>
      </c>
      <c r="E19">
        <v>2020</v>
      </c>
      <c r="F19" s="29">
        <f>BY_Demands!H7*LOOKUP(Mm2_PROJ!E19,Mm2_PROJ!$M$5:$M$14,Mm2_PROJ!$N$5:$N$14)/100</f>
        <v>11.289930771057575</v>
      </c>
      <c r="G19" s="29">
        <f>BY_Demands!I7*LOOKUP(Mm2_PROJ!E19,Mm2_PROJ!$M$5:$M$14,Mm2_PROJ!$N$5:$N$14)/100</f>
        <v>12.89466362200675</v>
      </c>
      <c r="H19" t="s">
        <v>17</v>
      </c>
      <c r="I19" s="33" t="s">
        <v>13</v>
      </c>
      <c r="J19" s="39" t="s">
        <v>36</v>
      </c>
      <c r="K19" s="40" t="s">
        <v>37</v>
      </c>
      <c r="Q19">
        <v>2012</v>
      </c>
      <c r="R19" s="29">
        <v>27.960422253811785</v>
      </c>
      <c r="S19" s="29">
        <v>48.668018218139594</v>
      </c>
      <c r="T19" s="29">
        <v>30.12948309451485</v>
      </c>
      <c r="U19" s="29">
        <v>51.233387039944176</v>
      </c>
      <c r="V19" s="29">
        <f>T19-R19</f>
        <v>2.1690608407030645</v>
      </c>
      <c r="W19" s="29">
        <f>U19-S19</f>
        <v>2.5653688218045829</v>
      </c>
      <c r="Y19" s="189">
        <f>SUM(V19:W72)</f>
        <v>47.637830327141018</v>
      </c>
    </row>
    <row r="20" spans="4:25" x14ac:dyDescent="0.3">
      <c r="D20" t="s">
        <v>16</v>
      </c>
      <c r="E20">
        <v>2020</v>
      </c>
      <c r="F20" s="29">
        <f>BY_Demands!H8*LOOKUP(Mm2_PROJ!E20,Mm2_PROJ!$M$5:$M$14,Mm2_PROJ!$N$5:$N$14)/100</f>
        <v>42.429380518752374</v>
      </c>
      <c r="G20" s="29">
        <f>BY_Demands!I8*LOOKUP(Mm2_PROJ!E20,Mm2_PROJ!$M$5:$M$14,Mm2_PROJ!$N$5:$N$14)/100</f>
        <v>23.933335999159763</v>
      </c>
      <c r="H20" t="s">
        <v>17</v>
      </c>
      <c r="I20" s="33" t="s">
        <v>14</v>
      </c>
      <c r="J20" s="39" t="s">
        <v>36</v>
      </c>
      <c r="K20" s="40" t="s">
        <v>37</v>
      </c>
      <c r="Q20">
        <v>2012</v>
      </c>
      <c r="R20" s="29">
        <v>23.199349810479916</v>
      </c>
      <c r="S20" s="29">
        <v>35.415409771443521</v>
      </c>
      <c r="T20" s="29">
        <v>24.481371494153226</v>
      </c>
      <c r="U20" s="29">
        <v>39.165819343415684</v>
      </c>
      <c r="V20" s="29">
        <f t="shared" ref="V20:V72" si="2">T20-R20</f>
        <v>1.2820216836733103</v>
      </c>
      <c r="W20" s="29">
        <f t="shared" ref="W20:W72" si="3">U20-S20</f>
        <v>3.7504095719721633</v>
      </c>
    </row>
    <row r="21" spans="4:25" x14ac:dyDescent="0.3">
      <c r="D21" t="s">
        <v>16</v>
      </c>
      <c r="E21">
        <v>2020</v>
      </c>
      <c r="F21" s="29">
        <f>BY_Demands!H9*LOOKUP(Mm2_PROJ!E21,Mm2_PROJ!$M$5:$M$14,Mm2_PROJ!$N$5:$N$14)/100</f>
        <v>1.2016145491812182</v>
      </c>
      <c r="G21" s="29">
        <f>BY_Demands!I9*LOOKUP(Mm2_PROJ!E21,Mm2_PROJ!$M$5:$M$14,Mm2_PROJ!$N$5:$N$14)/100</f>
        <v>1.842415780977587</v>
      </c>
      <c r="H21" t="s">
        <v>17</v>
      </c>
      <c r="I21" s="33" t="s">
        <v>15</v>
      </c>
      <c r="J21" s="39" t="s">
        <v>36</v>
      </c>
      <c r="K21" s="40" t="s">
        <v>37</v>
      </c>
      <c r="Q21">
        <v>2012</v>
      </c>
      <c r="R21" s="29">
        <v>24.317227539560491</v>
      </c>
      <c r="S21" s="29">
        <v>51.395796460154088</v>
      </c>
      <c r="T21" s="29">
        <v>26.540450371913245</v>
      </c>
      <c r="U21" s="29">
        <v>56.07081096032136</v>
      </c>
      <c r="V21" s="29">
        <f t="shared" si="2"/>
        <v>2.2232228323527536</v>
      </c>
      <c r="W21" s="29">
        <f t="shared" si="3"/>
        <v>4.675014500167272</v>
      </c>
    </row>
    <row r="22" spans="4:25" x14ac:dyDescent="0.3">
      <c r="D22" t="s">
        <v>16</v>
      </c>
      <c r="E22">
        <v>2025</v>
      </c>
      <c r="F22" s="29">
        <f>BY_Demands!H4*LOOKUP(Mm2_PROJ!E22,Mm2_PROJ!$M$5:$M$14,Mm2_PROJ!$N$5:$N$14)/100</f>
        <v>32.784158717940478</v>
      </c>
      <c r="G22" s="29">
        <f>BY_Demands!I4*LOOKUP(Mm2_PROJ!E22,Mm2_PROJ!$M$5:$M$14,Mm2_PROJ!$N$5:$N$14)/100</f>
        <v>55.747504432991356</v>
      </c>
      <c r="H22" t="s">
        <v>17</v>
      </c>
      <c r="I22" s="33" t="s">
        <v>10</v>
      </c>
      <c r="J22" s="39" t="s">
        <v>36</v>
      </c>
      <c r="K22" s="40" t="s">
        <v>37</v>
      </c>
      <c r="Q22">
        <v>2012</v>
      </c>
      <c r="R22" s="29">
        <v>10.128612560108273</v>
      </c>
      <c r="S22" s="29">
        <v>12.147589606616769</v>
      </c>
      <c r="T22" s="29">
        <v>10.742742545759686</v>
      </c>
      <c r="U22" s="29">
        <v>12.269698930351849</v>
      </c>
      <c r="V22" s="29">
        <f t="shared" si="2"/>
        <v>0.61412998565141308</v>
      </c>
      <c r="W22" s="29">
        <f t="shared" si="3"/>
        <v>0.12210932373507966</v>
      </c>
    </row>
    <row r="23" spans="4:25" x14ac:dyDescent="0.3">
      <c r="D23" t="s">
        <v>16</v>
      </c>
      <c r="E23">
        <v>2025</v>
      </c>
      <c r="F23" s="29">
        <f>BY_Demands!H5*LOOKUP(Mm2_PROJ!E23,Mm2_PROJ!$M$5:$M$14,Mm2_PROJ!$N$5:$N$14)/100</f>
        <v>26.63839821544428</v>
      </c>
      <c r="G23" s="29">
        <f>BY_Demands!I5*LOOKUP(Mm2_PROJ!E23,Mm2_PROJ!$M$5:$M$14,Mm2_PROJ!$N$5:$N$14)/100</f>
        <v>42.61667661688103</v>
      </c>
      <c r="H23" t="s">
        <v>17</v>
      </c>
      <c r="I23" s="33" t="s">
        <v>11</v>
      </c>
      <c r="J23" s="39" t="s">
        <v>36</v>
      </c>
      <c r="K23" s="40" t="s">
        <v>37</v>
      </c>
      <c r="Q23">
        <v>2012</v>
      </c>
      <c r="R23" s="29">
        <v>37.754763530538483</v>
      </c>
      <c r="S23" s="29">
        <v>20.294061671731328</v>
      </c>
      <c r="T23" s="29">
        <v>40.372958925268136</v>
      </c>
      <c r="U23" s="29">
        <v>22.77336080388125</v>
      </c>
      <c r="V23" s="29">
        <f t="shared" si="2"/>
        <v>2.6181953947296535</v>
      </c>
      <c r="W23" s="29">
        <f t="shared" si="3"/>
        <v>2.4792991321499223</v>
      </c>
    </row>
    <row r="24" spans="4:25" x14ac:dyDescent="0.3">
      <c r="D24" t="s">
        <v>16</v>
      </c>
      <c r="E24">
        <v>2025</v>
      </c>
      <c r="F24" s="29">
        <f>BY_Demands!H6*LOOKUP(Mm2_PROJ!E24,Mm2_PROJ!$M$5:$M$14,Mm2_PROJ!$N$5:$N$14)/100</f>
        <v>28.878900268847669</v>
      </c>
      <c r="G24" s="29">
        <f>BY_Demands!I6*LOOKUP(Mm2_PROJ!E24,Mm2_PROJ!$M$5:$M$14,Mm2_PROJ!$N$5:$N$14)/100</f>
        <v>61.011148455496311</v>
      </c>
      <c r="H24" t="s">
        <v>17</v>
      </c>
      <c r="I24" s="33" t="s">
        <v>12</v>
      </c>
      <c r="J24" s="39" t="s">
        <v>36</v>
      </c>
      <c r="K24" s="40" t="s">
        <v>37</v>
      </c>
      <c r="Q24">
        <v>2012</v>
      </c>
      <c r="R24" s="29">
        <v>1.0554585507439416</v>
      </c>
      <c r="S24" s="29">
        <v>1.6749495785429529</v>
      </c>
      <c r="T24" s="29">
        <v>1.1433759872279279</v>
      </c>
      <c r="U24" s="29">
        <v>1.7531195539326521</v>
      </c>
      <c r="V24" s="29">
        <f t="shared" si="2"/>
        <v>8.7917436483986311E-2</v>
      </c>
      <c r="W24" s="29">
        <f t="shared" si="3"/>
        <v>7.8169975389699164E-2</v>
      </c>
    </row>
    <row r="25" spans="4:25" x14ac:dyDescent="0.3">
      <c r="D25" t="s">
        <v>16</v>
      </c>
      <c r="E25">
        <v>2025</v>
      </c>
      <c r="F25" s="29">
        <f>BY_Demands!H7*LOOKUP(Mm2_PROJ!E25,Mm2_PROJ!$M$5:$M$14,Mm2_PROJ!$N$5:$N$14)/100</f>
        <v>11.689273778157679</v>
      </c>
      <c r="G25" s="29">
        <f>BY_Demands!I7*LOOKUP(Mm2_PROJ!E25,Mm2_PROJ!$M$5:$M$14,Mm2_PROJ!$N$5:$N$14)/100</f>
        <v>13.35076861067127</v>
      </c>
      <c r="H25" t="s">
        <v>17</v>
      </c>
      <c r="I25" s="33" t="s">
        <v>13</v>
      </c>
      <c r="J25" s="39" t="s">
        <v>36</v>
      </c>
      <c r="K25" s="40" t="s">
        <v>37</v>
      </c>
      <c r="Q25">
        <v>2015</v>
      </c>
      <c r="R25" s="29">
        <v>28.607421442759694</v>
      </c>
      <c r="S25" s="29">
        <v>51.452686150359462</v>
      </c>
      <c r="T25" s="29">
        <v>30.529573593317071</v>
      </c>
      <c r="U25" s="29">
        <v>51.913717044672019</v>
      </c>
      <c r="V25" s="29">
        <f t="shared" si="2"/>
        <v>1.9221521505573769</v>
      </c>
      <c r="W25" s="29">
        <f t="shared" si="3"/>
        <v>0.46103089431255739</v>
      </c>
    </row>
    <row r="26" spans="4:25" x14ac:dyDescent="0.3">
      <c r="D26" t="s">
        <v>16</v>
      </c>
      <c r="E26">
        <v>2025</v>
      </c>
      <c r="F26" s="29">
        <f>BY_Demands!H8*LOOKUP(Mm2_PROJ!E26,Mm2_PROJ!$M$5:$M$14,Mm2_PROJ!$N$5:$N$14)/100</f>
        <v>43.930175939853605</v>
      </c>
      <c r="G26" s="29">
        <f>BY_Demands!I8*LOOKUP(Mm2_PROJ!E26,Mm2_PROJ!$M$5:$M$14,Mm2_PROJ!$N$5:$N$14)/100</f>
        <v>24.779896581474677</v>
      </c>
      <c r="H26" t="s">
        <v>17</v>
      </c>
      <c r="I26" s="33" t="s">
        <v>14</v>
      </c>
      <c r="J26" s="39" t="s">
        <v>36</v>
      </c>
      <c r="K26" s="40" t="s">
        <v>37</v>
      </c>
      <c r="Q26">
        <v>2015</v>
      </c>
      <c r="R26" s="29">
        <v>24.445698039147086</v>
      </c>
      <c r="S26" s="29">
        <v>34.860238222551054</v>
      </c>
      <c r="T26" s="29">
        <v>24.806460514158402</v>
      </c>
      <c r="U26" s="29">
        <v>39.68590367901313</v>
      </c>
      <c r="V26" s="29">
        <f t="shared" si="2"/>
        <v>0.36076247501131675</v>
      </c>
      <c r="W26" s="29">
        <f t="shared" si="3"/>
        <v>4.825665456462076</v>
      </c>
    </row>
    <row r="27" spans="4:25" x14ac:dyDescent="0.3">
      <c r="D27" t="s">
        <v>16</v>
      </c>
      <c r="E27">
        <v>2025</v>
      </c>
      <c r="F27" s="29">
        <f>BY_Demands!H9*LOOKUP(Mm2_PROJ!E27,Mm2_PROJ!$M$5:$M$14,Mm2_PROJ!$N$5:$N$14)/100</f>
        <v>1.2441175881436362</v>
      </c>
      <c r="G27" s="29">
        <f>BY_Demands!I9*LOOKUP(Mm2_PROJ!E27,Mm2_PROJ!$M$5:$M$14,Mm2_PROJ!$N$5:$N$14)/100</f>
        <v>1.907584990003246</v>
      </c>
      <c r="H27" t="s">
        <v>17</v>
      </c>
      <c r="I27" s="33" t="s">
        <v>15</v>
      </c>
      <c r="J27" s="39" t="s">
        <v>36</v>
      </c>
      <c r="K27" s="40" t="s">
        <v>37</v>
      </c>
      <c r="Q27">
        <v>2015</v>
      </c>
      <c r="R27" s="29">
        <v>24.418344280787892</v>
      </c>
      <c r="S27" s="29">
        <v>51.642253201822406</v>
      </c>
      <c r="T27" s="29">
        <v>26.892881975018565</v>
      </c>
      <c r="U27" s="29">
        <v>56.815377292740258</v>
      </c>
      <c r="V27" s="29">
        <f t="shared" si="2"/>
        <v>2.4745376942306727</v>
      </c>
      <c r="W27" s="29">
        <f t="shared" si="3"/>
        <v>5.1731240909178524</v>
      </c>
    </row>
    <row r="28" spans="4:25" x14ac:dyDescent="0.3">
      <c r="D28" t="s">
        <v>16</v>
      </c>
      <c r="E28">
        <v>2030</v>
      </c>
      <c r="F28" s="29">
        <f>BY_Demands!H4*LOOKUP(Mm2_PROJ!E28,Mm2_PROJ!$M$5:$M$14,Mm2_PROJ!$N$5:$N$14)/100</f>
        <v>33.773660041855322</v>
      </c>
      <c r="G28" s="29">
        <f>BY_Demands!I4*LOOKUP(Mm2_PROJ!E28,Mm2_PROJ!$M$5:$M$14,Mm2_PROJ!$N$5:$N$14)/100</f>
        <v>57.430092353455727</v>
      </c>
      <c r="H28" t="s">
        <v>17</v>
      </c>
      <c r="I28" s="33" t="s">
        <v>10</v>
      </c>
      <c r="J28" s="39" t="s">
        <v>36</v>
      </c>
      <c r="K28" s="40" t="s">
        <v>37</v>
      </c>
      <c r="Q28">
        <v>2015</v>
      </c>
      <c r="R28" s="29">
        <v>10.598182861253724</v>
      </c>
      <c r="S28" s="29">
        <v>13.552872071356626</v>
      </c>
      <c r="T28" s="29">
        <v>10.885395813661894</v>
      </c>
      <c r="U28" s="29">
        <v>12.432628707467451</v>
      </c>
      <c r="V28" s="29">
        <f t="shared" si="2"/>
        <v>0.28721295240817035</v>
      </c>
      <c r="W28" s="29">
        <f t="shared" si="3"/>
        <v>-1.1202433638891751</v>
      </c>
    </row>
    <row r="29" spans="4:25" x14ac:dyDescent="0.3">
      <c r="D29" t="s">
        <v>16</v>
      </c>
      <c r="E29">
        <v>2030</v>
      </c>
      <c r="F29" s="29">
        <f>BY_Demands!H5*LOOKUP(Mm2_PROJ!E29,Mm2_PROJ!$M$5:$M$14,Mm2_PROJ!$N$5:$N$14)/100</f>
        <v>27.442406350224591</v>
      </c>
      <c r="G29" s="29">
        <f>BY_Demands!I5*LOOKUP(Mm2_PROJ!E29,Mm2_PROJ!$M$5:$M$14,Mm2_PROJ!$N$5:$N$14)/100</f>
        <v>43.902945948848917</v>
      </c>
      <c r="H29" t="s">
        <v>17</v>
      </c>
      <c r="I29" s="33" t="s">
        <v>11</v>
      </c>
      <c r="J29" s="39" t="s">
        <v>36</v>
      </c>
      <c r="K29" s="40" t="s">
        <v>37</v>
      </c>
      <c r="Q29">
        <v>2015</v>
      </c>
      <c r="R29" s="29">
        <v>39.054190642313607</v>
      </c>
      <c r="S29" s="29">
        <v>19.523373100884964</v>
      </c>
      <c r="T29" s="29">
        <v>40.909072911155697</v>
      </c>
      <c r="U29" s="29">
        <v>23.075769087981111</v>
      </c>
      <c r="V29" s="29">
        <f t="shared" si="2"/>
        <v>1.8548822688420898</v>
      </c>
      <c r="W29" s="29">
        <f t="shared" si="3"/>
        <v>3.5523959870961477</v>
      </c>
    </row>
    <row r="30" spans="4:25" x14ac:dyDescent="0.3">
      <c r="D30" t="s">
        <v>16</v>
      </c>
      <c r="E30">
        <v>2030</v>
      </c>
      <c r="F30" s="29">
        <f>BY_Demands!H6*LOOKUP(Mm2_PROJ!E30,Mm2_PROJ!$M$5:$M$14,Mm2_PROJ!$N$5:$N$14)/100</f>
        <v>29.750531909454388</v>
      </c>
      <c r="G30" s="29">
        <f>BY_Demands!I6*LOOKUP(Mm2_PROJ!E30,Mm2_PROJ!$M$5:$M$14,Mm2_PROJ!$N$5:$N$14)/100</f>
        <v>62.852605260585598</v>
      </c>
      <c r="H30" t="s">
        <v>17</v>
      </c>
      <c r="I30" s="33" t="s">
        <v>12</v>
      </c>
      <c r="J30" s="39" t="s">
        <v>36</v>
      </c>
      <c r="K30" s="40" t="s">
        <v>37</v>
      </c>
      <c r="Q30">
        <v>2015</v>
      </c>
      <c r="R30" s="29">
        <v>1.0716048975176828</v>
      </c>
      <c r="S30" s="29">
        <v>1.7846550770213001</v>
      </c>
      <c r="T30" s="29">
        <v>1.1585589184323397</v>
      </c>
      <c r="U30" s="29">
        <v>1.7763992920746099</v>
      </c>
      <c r="V30" s="29">
        <f t="shared" si="2"/>
        <v>8.6954020914656871E-2</v>
      </c>
      <c r="W30" s="29">
        <f t="shared" si="3"/>
        <v>-8.2557849466902145E-3</v>
      </c>
    </row>
    <row r="31" spans="4:25" x14ac:dyDescent="0.3">
      <c r="D31" t="s">
        <v>16</v>
      </c>
      <c r="E31">
        <v>2030</v>
      </c>
      <c r="F31" s="29">
        <f>BY_Demands!H7*LOOKUP(Mm2_PROJ!E31,Mm2_PROJ!$M$5:$M$14,Mm2_PROJ!$N$5:$N$14)/100</f>
        <v>12.042082949764101</v>
      </c>
      <c r="G31" s="29">
        <f>BY_Demands!I7*LOOKUP(Mm2_PROJ!E31,Mm2_PROJ!$M$5:$M$14,Mm2_PROJ!$N$5:$N$14)/100</f>
        <v>13.753725518280151</v>
      </c>
      <c r="H31" t="s">
        <v>17</v>
      </c>
      <c r="I31" s="33" t="s">
        <v>13</v>
      </c>
      <c r="J31" s="39" t="s">
        <v>36</v>
      </c>
      <c r="K31" s="40" t="s">
        <v>37</v>
      </c>
      <c r="Q31">
        <v>2020</v>
      </c>
      <c r="R31" s="181">
        <v>29.154133407820222</v>
      </c>
      <c r="S31" s="181">
        <v>52.41233362694598</v>
      </c>
      <c r="T31" s="181">
        <v>31.664146921131252</v>
      </c>
      <c r="U31" s="181">
        <v>53.842991245850847</v>
      </c>
      <c r="V31" s="29">
        <f t="shared" si="2"/>
        <v>2.51001351331103</v>
      </c>
      <c r="W31" s="29">
        <f t="shared" si="3"/>
        <v>1.430657618904867</v>
      </c>
    </row>
    <row r="32" spans="4:25" x14ac:dyDescent="0.3">
      <c r="D32" t="s">
        <v>16</v>
      </c>
      <c r="E32">
        <v>2030</v>
      </c>
      <c r="F32" s="29">
        <f>BY_Demands!H8*LOOKUP(Mm2_PROJ!E32,Mm2_PROJ!$M$5:$M$14,Mm2_PROJ!$N$5:$N$14)/100</f>
        <v>45.256089702847611</v>
      </c>
      <c r="G32" s="29">
        <f>BY_Demands!I8*LOOKUP(Mm2_PROJ!E32,Mm2_PROJ!$M$5:$M$14,Mm2_PROJ!$N$5:$N$14)/100</f>
        <v>25.527810861807396</v>
      </c>
      <c r="H32" t="s">
        <v>17</v>
      </c>
      <c r="I32" s="33" t="s">
        <v>14</v>
      </c>
      <c r="J32" s="39" t="s">
        <v>36</v>
      </c>
      <c r="K32" s="40" t="s">
        <v>37</v>
      </c>
      <c r="Q32">
        <v>2020</v>
      </c>
      <c r="R32" s="181">
        <v>26.286732068009293</v>
      </c>
      <c r="S32" s="181">
        <v>35.664397768211941</v>
      </c>
      <c r="T32" s="181">
        <v>25.728345268651029</v>
      </c>
      <c r="U32" s="181">
        <v>41.160754536879914</v>
      </c>
      <c r="V32" s="29">
        <f t="shared" si="2"/>
        <v>-0.55838679935826363</v>
      </c>
      <c r="W32" s="29">
        <f t="shared" si="3"/>
        <v>5.4963567686679724</v>
      </c>
    </row>
    <row r="33" spans="4:23" x14ac:dyDescent="0.3">
      <c r="D33" t="s">
        <v>16</v>
      </c>
      <c r="E33">
        <v>2030</v>
      </c>
      <c r="F33" s="29">
        <f>BY_Demands!H9*LOOKUP(Mm2_PROJ!E33,Mm2_PROJ!$M$5:$M$14,Mm2_PROJ!$N$5:$N$14)/100</f>
        <v>1.2816679188129481</v>
      </c>
      <c r="G33" s="29">
        <f>BY_Demands!I9*LOOKUP(Mm2_PROJ!E33,Mm2_PROJ!$M$5:$M$14,Mm2_PROJ!$N$5:$N$14)/100</f>
        <v>1.9651602930429843</v>
      </c>
      <c r="H33" t="s">
        <v>17</v>
      </c>
      <c r="I33" s="33" t="s">
        <v>15</v>
      </c>
      <c r="J33" s="39" t="s">
        <v>36</v>
      </c>
      <c r="K33" s="40" t="s">
        <v>37</v>
      </c>
      <c r="Q33">
        <v>2020</v>
      </c>
      <c r="R33" s="181">
        <v>24.629880904290498</v>
      </c>
      <c r="S33" s="181">
        <v>52.26912384017227</v>
      </c>
      <c r="T33" s="181">
        <v>27.892304600547458</v>
      </c>
      <c r="U33" s="181">
        <v>58.926812340760478</v>
      </c>
      <c r="V33" s="29">
        <f t="shared" si="2"/>
        <v>3.2624236962569597</v>
      </c>
      <c r="W33" s="29">
        <f t="shared" si="3"/>
        <v>6.6576885005882076</v>
      </c>
    </row>
    <row r="34" spans="4:23" x14ac:dyDescent="0.3">
      <c r="D34" t="s">
        <v>16</v>
      </c>
      <c r="E34">
        <v>2035</v>
      </c>
      <c r="F34" s="29">
        <f>BY_Demands!H4*LOOKUP(Mm2_PROJ!E34,Mm2_PROJ!$M$5:$M$14,Mm2_PROJ!$N$5:$N$14)/100</f>
        <v>34.604862758239435</v>
      </c>
      <c r="G34" s="29">
        <f>BY_Demands!I4*LOOKUP(Mm2_PROJ!E34,Mm2_PROJ!$M$5:$M$14,Mm2_PROJ!$N$5:$N$14)/100</f>
        <v>58.843502943460599</v>
      </c>
      <c r="H34" t="s">
        <v>17</v>
      </c>
      <c r="I34" s="33" t="s">
        <v>10</v>
      </c>
      <c r="J34" s="39" t="s">
        <v>36</v>
      </c>
      <c r="K34" s="40" t="s">
        <v>37</v>
      </c>
      <c r="Q34">
        <v>2020</v>
      </c>
      <c r="R34" s="181">
        <v>12.097310123497513</v>
      </c>
      <c r="S34" s="181">
        <v>14.761081731344238</v>
      </c>
      <c r="T34" s="181">
        <v>11.289930771057575</v>
      </c>
      <c r="U34" s="181">
        <v>12.89466362200675</v>
      </c>
      <c r="V34" s="29">
        <f t="shared" si="2"/>
        <v>-0.80737935243993775</v>
      </c>
      <c r="W34" s="29">
        <f t="shared" si="3"/>
        <v>-1.8664181093374879</v>
      </c>
    </row>
    <row r="35" spans="4:23" x14ac:dyDescent="0.3">
      <c r="D35" t="s">
        <v>16</v>
      </c>
      <c r="E35">
        <v>2035</v>
      </c>
      <c r="F35" s="29">
        <f>BY_Demands!H5*LOOKUP(Mm2_PROJ!E35,Mm2_PROJ!$M$5:$M$14,Mm2_PROJ!$N$5:$N$14)/100</f>
        <v>28.117790737766683</v>
      </c>
      <c r="G35" s="29">
        <f>BY_Demands!I5*LOOKUP(Mm2_PROJ!E35,Mm2_PROJ!$M$5:$M$14,Mm2_PROJ!$N$5:$N$14)/100</f>
        <v>44.983440271487432</v>
      </c>
      <c r="H35" t="s">
        <v>17</v>
      </c>
      <c r="I35" s="33" t="s">
        <v>11</v>
      </c>
      <c r="J35" s="39" t="s">
        <v>36</v>
      </c>
      <c r="K35" s="40" t="s">
        <v>37</v>
      </c>
      <c r="Q35">
        <v>2020</v>
      </c>
      <c r="R35" s="181">
        <v>41.858839929911184</v>
      </c>
      <c r="S35" s="181">
        <v>21.256015338170634</v>
      </c>
      <c r="T35" s="181">
        <v>42.429380518752374</v>
      </c>
      <c r="U35" s="181">
        <v>23.933335999159763</v>
      </c>
      <c r="V35" s="29">
        <f t="shared" si="2"/>
        <v>0.5705405888411903</v>
      </c>
      <c r="W35" s="29">
        <f t="shared" si="3"/>
        <v>2.6773206609891282</v>
      </c>
    </row>
    <row r="36" spans="4:23" x14ac:dyDescent="0.3">
      <c r="D36" t="s">
        <v>16</v>
      </c>
      <c r="E36">
        <v>2035</v>
      </c>
      <c r="F36" s="29">
        <f>BY_Demands!H6*LOOKUP(Mm2_PROJ!E36,Mm2_PROJ!$M$5:$M$14,Mm2_PROJ!$N$5:$N$14)/100</f>
        <v>30.482721518349742</v>
      </c>
      <c r="G36" s="29">
        <f>BY_Demands!I6*LOOKUP(Mm2_PROJ!E36,Mm2_PROJ!$M$5:$M$14,Mm2_PROJ!$N$5:$N$14)/100</f>
        <v>64.399469182342159</v>
      </c>
      <c r="H36" t="s">
        <v>17</v>
      </c>
      <c r="I36" s="33" t="s">
        <v>12</v>
      </c>
      <c r="J36" s="39" t="s">
        <v>36</v>
      </c>
      <c r="K36" s="40" t="s">
        <v>37</v>
      </c>
      <c r="Q36">
        <v>2020</v>
      </c>
      <c r="R36" s="181">
        <v>1.2172457125176919</v>
      </c>
      <c r="S36" s="181">
        <v>1.9430958620298175</v>
      </c>
      <c r="T36" s="181">
        <v>1.2016145491812182</v>
      </c>
      <c r="U36" s="181">
        <v>1.842415780977587</v>
      </c>
      <c r="V36" s="29">
        <f t="shared" si="2"/>
        <v>-1.563116333647363E-2</v>
      </c>
      <c r="W36" s="29">
        <f t="shared" si="3"/>
        <v>-0.10068008105223059</v>
      </c>
    </row>
    <row r="37" spans="4:23" x14ac:dyDescent="0.3">
      <c r="D37" t="s">
        <v>16</v>
      </c>
      <c r="E37">
        <v>2035</v>
      </c>
      <c r="F37" s="29">
        <f>BY_Demands!H7*LOOKUP(Mm2_PROJ!E37,Mm2_PROJ!$M$5:$M$14,Mm2_PROJ!$N$5:$N$14)/100</f>
        <v>12.338450356979136</v>
      </c>
      <c r="G37" s="29">
        <f>BY_Demands!I7*LOOKUP(Mm2_PROJ!E37,Mm2_PROJ!$M$5:$M$14,Mm2_PROJ!$N$5:$N$14)/100</f>
        <v>14.092218118638778</v>
      </c>
      <c r="H37" t="s">
        <v>17</v>
      </c>
      <c r="I37" s="33" t="s">
        <v>13</v>
      </c>
      <c r="J37" s="39" t="s">
        <v>36</v>
      </c>
      <c r="K37" s="40" t="s">
        <v>37</v>
      </c>
      <c r="Q37">
        <v>2025</v>
      </c>
      <c r="R37" s="181">
        <v>29.596163289187402</v>
      </c>
      <c r="S37" s="181">
        <v>52.947072818856768</v>
      </c>
      <c r="T37" s="181">
        <v>32.784158717940478</v>
      </c>
      <c r="U37" s="181">
        <v>55.747504432991356</v>
      </c>
      <c r="V37" s="29">
        <f t="shared" si="2"/>
        <v>3.1879954287530765</v>
      </c>
      <c r="W37" s="29">
        <f t="shared" si="3"/>
        <v>2.8004316141345882</v>
      </c>
    </row>
    <row r="38" spans="4:23" x14ac:dyDescent="0.3">
      <c r="D38" t="s">
        <v>16</v>
      </c>
      <c r="E38">
        <v>2035</v>
      </c>
      <c r="F38" s="29">
        <f>BY_Demands!H8*LOOKUP(Mm2_PROJ!E38,Mm2_PROJ!$M$5:$M$14,Mm2_PROJ!$N$5:$N$14)/100</f>
        <v>46.36988621312549</v>
      </c>
      <c r="G38" s="29">
        <f>BY_Demands!I8*LOOKUP(Mm2_PROJ!E38,Mm2_PROJ!$M$5:$M$14,Mm2_PROJ!$N$5:$N$14)/100</f>
        <v>26.156075186887293</v>
      </c>
      <c r="H38" t="s">
        <v>17</v>
      </c>
      <c r="I38" s="33" t="s">
        <v>14</v>
      </c>
      <c r="J38" s="39" t="s">
        <v>36</v>
      </c>
      <c r="K38" s="40" t="s">
        <v>37</v>
      </c>
      <c r="Q38">
        <v>2025</v>
      </c>
      <c r="R38" s="181">
        <v>27.685561739326051</v>
      </c>
      <c r="S38" s="181">
        <v>36.185261323588378</v>
      </c>
      <c r="T38" s="181">
        <v>26.63839821544428</v>
      </c>
      <c r="U38" s="181">
        <v>42.61667661688103</v>
      </c>
      <c r="V38" s="29">
        <f t="shared" si="2"/>
        <v>-1.0471635238817711</v>
      </c>
      <c r="W38" s="29">
        <f t="shared" si="3"/>
        <v>6.4314152932926518</v>
      </c>
    </row>
    <row r="39" spans="4:23" x14ac:dyDescent="0.3">
      <c r="D39" t="s">
        <v>16</v>
      </c>
      <c r="E39">
        <v>2035</v>
      </c>
      <c r="F39" s="29">
        <f>BY_Demands!H9*LOOKUP(Mm2_PROJ!E39,Mm2_PROJ!$M$5:$M$14,Mm2_PROJ!$N$5:$N$14)/100</f>
        <v>1.3132110164310162</v>
      </c>
      <c r="G39" s="29">
        <f>BY_Demands!I9*LOOKUP(Mm2_PROJ!E39,Mm2_PROJ!$M$5:$M$14,Mm2_PROJ!$N$5:$N$14)/100</f>
        <v>2.0135248046678185</v>
      </c>
      <c r="H39" t="s">
        <v>17</v>
      </c>
      <c r="I39" s="33" t="s">
        <v>15</v>
      </c>
      <c r="J39" s="39" t="s">
        <v>36</v>
      </c>
      <c r="K39" s="40" t="s">
        <v>37</v>
      </c>
      <c r="Q39">
        <v>2025</v>
      </c>
      <c r="R39" s="181">
        <v>24.822482457066908</v>
      </c>
      <c r="S39" s="181">
        <v>52.589542255076822</v>
      </c>
      <c r="T39" s="181">
        <v>28.878900268847669</v>
      </c>
      <c r="U39" s="181">
        <v>61.011148455496311</v>
      </c>
      <c r="V39" s="29">
        <f t="shared" si="2"/>
        <v>4.0564178117807614</v>
      </c>
      <c r="W39" s="29">
        <f t="shared" si="3"/>
        <v>8.4216062004194896</v>
      </c>
    </row>
    <row r="40" spans="4:23" x14ac:dyDescent="0.3">
      <c r="D40" t="s">
        <v>16</v>
      </c>
      <c r="E40">
        <v>2040</v>
      </c>
      <c r="F40" s="29">
        <f>BY_Demands!H4*LOOKUP(Mm2_PROJ!E40,Mm2_PROJ!$M$5:$M$14,Mm2_PROJ!$N$5:$N$14)/100</f>
        <v>35.300972435599725</v>
      </c>
      <c r="G40" s="29">
        <f>BY_Demands!I4*LOOKUP(Mm2_PROJ!E40,Mm2_PROJ!$M$5:$M$14,Mm2_PROJ!$N$5:$N$14)/100</f>
        <v>60.027195886700746</v>
      </c>
      <c r="H40" t="s">
        <v>17</v>
      </c>
      <c r="I40" s="33" t="s">
        <v>10</v>
      </c>
      <c r="J40" s="39" t="s">
        <v>36</v>
      </c>
      <c r="K40" s="40" t="s">
        <v>37</v>
      </c>
      <c r="Q40">
        <v>2025</v>
      </c>
      <c r="R40" s="181">
        <v>13.124481797940716</v>
      </c>
      <c r="S40" s="181">
        <v>15.419900755174362</v>
      </c>
      <c r="T40" s="181">
        <v>11.689273778157679</v>
      </c>
      <c r="U40" s="181">
        <v>13.35076861067127</v>
      </c>
      <c r="V40" s="29">
        <f t="shared" si="2"/>
        <v>-1.4352080197830368</v>
      </c>
      <c r="W40" s="29">
        <f t="shared" si="3"/>
        <v>-2.0691321445030919</v>
      </c>
    </row>
    <row r="41" spans="4:23" x14ac:dyDescent="0.3">
      <c r="D41" t="s">
        <v>16</v>
      </c>
      <c r="E41">
        <v>2040</v>
      </c>
      <c r="F41" s="29">
        <f>BY_Demands!H5*LOOKUP(Mm2_PROJ!E41,Mm2_PROJ!$M$5:$M$14,Mm2_PROJ!$N$5:$N$14)/100</f>
        <v>28.683406800899039</v>
      </c>
      <c r="G41" s="29">
        <f>BY_Demands!I5*LOOKUP(Mm2_PROJ!E41,Mm2_PROJ!$M$5:$M$14,Mm2_PROJ!$N$5:$N$14)/100</f>
        <v>45.888324891683922</v>
      </c>
      <c r="H41" t="s">
        <v>17</v>
      </c>
      <c r="I41" s="33" t="s">
        <v>11</v>
      </c>
      <c r="J41" s="39" t="s">
        <v>36</v>
      </c>
      <c r="K41" s="40" t="s">
        <v>37</v>
      </c>
      <c r="Q41">
        <v>2025</v>
      </c>
      <c r="R41" s="181">
        <v>43.944069962598192</v>
      </c>
      <c r="S41" s="181">
        <v>22.230246412567819</v>
      </c>
      <c r="T41" s="181">
        <v>43.930175939853605</v>
      </c>
      <c r="U41" s="181">
        <v>24.779896581474677</v>
      </c>
      <c r="V41" s="29">
        <f t="shared" si="2"/>
        <v>-1.3894022744587176E-2</v>
      </c>
      <c r="W41" s="29">
        <f t="shared" si="3"/>
        <v>2.549650168906858</v>
      </c>
    </row>
    <row r="42" spans="4:23" x14ac:dyDescent="0.3">
      <c r="D42" t="s">
        <v>16</v>
      </c>
      <c r="E42">
        <v>2040</v>
      </c>
      <c r="F42" s="29">
        <f>BY_Demands!H6*LOOKUP(Mm2_PROJ!E42,Mm2_PROJ!$M$5:$M$14,Mm2_PROJ!$N$5:$N$14)/100</f>
        <v>31.095910410022189</v>
      </c>
      <c r="G42" s="29">
        <f>BY_Demands!I6*LOOKUP(Mm2_PROJ!E42,Mm2_PROJ!$M$5:$M$14,Mm2_PROJ!$N$5:$N$14)/100</f>
        <v>65.694925662776257</v>
      </c>
      <c r="H42" t="s">
        <v>17</v>
      </c>
      <c r="I42" s="33" t="s">
        <v>12</v>
      </c>
      <c r="J42" s="39" t="s">
        <v>36</v>
      </c>
      <c r="K42" s="40" t="s">
        <v>37</v>
      </c>
      <c r="Q42">
        <v>2025</v>
      </c>
      <c r="R42" s="181">
        <v>1.3136241155122428</v>
      </c>
      <c r="S42" s="181">
        <v>2.0321248234469746</v>
      </c>
      <c r="T42" s="181">
        <v>1.2441175881436362</v>
      </c>
      <c r="U42" s="181">
        <v>1.907584990003246</v>
      </c>
      <c r="V42" s="29">
        <f t="shared" si="2"/>
        <v>-6.950652736860663E-2</v>
      </c>
      <c r="W42" s="29">
        <f t="shared" si="3"/>
        <v>-0.12453983344372865</v>
      </c>
    </row>
    <row r="43" spans="4:23" x14ac:dyDescent="0.3">
      <c r="D43" t="s">
        <v>16</v>
      </c>
      <c r="E43">
        <v>2040</v>
      </c>
      <c r="F43" s="29">
        <f>BY_Demands!H7*LOOKUP(Mm2_PROJ!E43,Mm2_PROJ!$M$5:$M$14,Mm2_PROJ!$N$5:$N$14)/100</f>
        <v>12.58665000328687</v>
      </c>
      <c r="G43" s="29">
        <f>BY_Demands!I7*LOOKUP(Mm2_PROJ!E43,Mm2_PROJ!$M$5:$M$14,Mm2_PROJ!$N$5:$N$14)/100</f>
        <v>14.375696468961689</v>
      </c>
      <c r="H43" t="s">
        <v>17</v>
      </c>
      <c r="I43" s="33" t="s">
        <v>13</v>
      </c>
      <c r="J43" s="39" t="s">
        <v>36</v>
      </c>
      <c r="K43" s="40" t="s">
        <v>37</v>
      </c>
      <c r="Q43">
        <v>2030</v>
      </c>
      <c r="R43" s="181">
        <v>30.005732870547302</v>
      </c>
      <c r="S43" s="181">
        <v>53.282130270730285</v>
      </c>
      <c r="T43" s="181">
        <v>33.773660041855322</v>
      </c>
      <c r="U43" s="181">
        <v>57.430092353455727</v>
      </c>
      <c r="V43" s="29">
        <f t="shared" si="2"/>
        <v>3.7679271713080205</v>
      </c>
      <c r="W43" s="29">
        <f t="shared" si="3"/>
        <v>4.1479620827254422</v>
      </c>
    </row>
    <row r="44" spans="4:23" x14ac:dyDescent="0.3">
      <c r="D44" t="s">
        <v>16</v>
      </c>
      <c r="E44">
        <v>2040</v>
      </c>
      <c r="F44" s="29">
        <f>BY_Demands!H8*LOOKUP(Mm2_PROJ!E44,Mm2_PROJ!$M$5:$M$14,Mm2_PROJ!$N$5:$N$14)/100</f>
        <v>47.302660510095258</v>
      </c>
      <c r="G44" s="29">
        <f>BY_Demands!I8*LOOKUP(Mm2_PROJ!E44,Mm2_PROJ!$M$5:$M$14,Mm2_PROJ!$N$5:$N$14)/100</f>
        <v>26.682229478743874</v>
      </c>
      <c r="H44" t="s">
        <v>17</v>
      </c>
      <c r="I44" s="33" t="s">
        <v>14</v>
      </c>
      <c r="J44" s="39" t="s">
        <v>36</v>
      </c>
      <c r="K44" s="40" t="s">
        <v>37</v>
      </c>
      <c r="Q44">
        <v>2030</v>
      </c>
      <c r="R44" s="181">
        <v>28.936911793756998</v>
      </c>
      <c r="S44" s="181">
        <v>36.599312457751829</v>
      </c>
      <c r="T44" s="181">
        <v>27.442406350224591</v>
      </c>
      <c r="U44" s="181">
        <v>43.902945948848917</v>
      </c>
      <c r="V44" s="29">
        <f t="shared" si="2"/>
        <v>-1.4945054435324074</v>
      </c>
      <c r="W44" s="29">
        <f t="shared" si="3"/>
        <v>7.3036334910970879</v>
      </c>
    </row>
    <row r="45" spans="4:23" x14ac:dyDescent="0.3">
      <c r="D45" t="s">
        <v>16</v>
      </c>
      <c r="E45">
        <v>2040</v>
      </c>
      <c r="F45" s="29">
        <f>BY_Demands!H9*LOOKUP(Mm2_PROJ!E45,Mm2_PROJ!$M$5:$M$14,Mm2_PROJ!$N$5:$N$14)/100</f>
        <v>1.3396275031352183</v>
      </c>
      <c r="G45" s="29">
        <f>BY_Demands!I9*LOOKUP(Mm2_PROJ!E45,Mm2_PROJ!$M$5:$M$14,Mm2_PROJ!$N$5:$N$14)/100</f>
        <v>2.0540287682849128</v>
      </c>
      <c r="H45" t="s">
        <v>17</v>
      </c>
      <c r="I45" s="33" t="s">
        <v>15</v>
      </c>
      <c r="J45" s="39" t="s">
        <v>36</v>
      </c>
      <c r="K45" s="40" t="s">
        <v>37</v>
      </c>
      <c r="Q45">
        <v>2030</v>
      </c>
      <c r="R45" s="181">
        <v>24.967883252439261</v>
      </c>
      <c r="S45" s="181">
        <v>52.73026409005687</v>
      </c>
      <c r="T45" s="181">
        <v>29.750531909454388</v>
      </c>
      <c r="U45" s="181">
        <v>62.852605260585598</v>
      </c>
      <c r="V45" s="29">
        <f t="shared" si="2"/>
        <v>4.7826486570151268</v>
      </c>
      <c r="W45" s="29">
        <f t="shared" si="3"/>
        <v>10.122341170528728</v>
      </c>
    </row>
    <row r="46" spans="4:23" x14ac:dyDescent="0.3">
      <c r="D46" t="s">
        <v>16</v>
      </c>
      <c r="E46">
        <v>2045</v>
      </c>
      <c r="F46" s="29">
        <f>BY_Demands!H4*LOOKUP(Mm2_PROJ!E46,Mm2_PROJ!$M$5:$M$14,Mm2_PROJ!$N$5:$N$14)/100</f>
        <v>35.919957494234424</v>
      </c>
      <c r="G46" s="29">
        <f>BY_Demands!I4*LOOKUP(Mm2_PROJ!E46,Mm2_PROJ!$M$5:$M$14,Mm2_PROJ!$N$5:$N$14)/100</f>
        <v>61.079743020731975</v>
      </c>
      <c r="H46" t="s">
        <v>17</v>
      </c>
      <c r="I46" s="33" t="s">
        <v>10</v>
      </c>
      <c r="J46" s="39" t="s">
        <v>36</v>
      </c>
      <c r="K46" s="40" t="s">
        <v>37</v>
      </c>
      <c r="Q46">
        <v>2030</v>
      </c>
      <c r="R46" s="181">
        <v>13.852793837701856</v>
      </c>
      <c r="S46" s="181">
        <v>15.896285443761348</v>
      </c>
      <c r="T46" s="181">
        <v>12.042082949764101</v>
      </c>
      <c r="U46" s="181">
        <v>13.753725518280151</v>
      </c>
      <c r="V46" s="29">
        <f t="shared" si="2"/>
        <v>-1.8107108879377556</v>
      </c>
      <c r="W46" s="29">
        <f t="shared" si="3"/>
        <v>-2.1425599254811978</v>
      </c>
    </row>
    <row r="47" spans="4:23" x14ac:dyDescent="0.3">
      <c r="D47" t="s">
        <v>16</v>
      </c>
      <c r="E47">
        <v>2045</v>
      </c>
      <c r="F47" s="29">
        <f>BY_Demands!H5*LOOKUP(Mm2_PROJ!E47,Mm2_PROJ!$M$5:$M$14,Mm2_PROJ!$N$5:$N$14)/100</f>
        <v>29.186356125393921</v>
      </c>
      <c r="G47" s="29">
        <f>BY_Demands!I5*LOOKUP(Mm2_PROJ!E47,Mm2_PROJ!$M$5:$M$14,Mm2_PROJ!$N$5:$N$14)/100</f>
        <v>46.692953929185514</v>
      </c>
      <c r="H47" t="s">
        <v>17</v>
      </c>
      <c r="I47" s="33" t="s">
        <v>11</v>
      </c>
      <c r="J47" s="39" t="s">
        <v>36</v>
      </c>
      <c r="K47" s="40" t="s">
        <v>37</v>
      </c>
      <c r="Q47">
        <v>2030</v>
      </c>
      <c r="R47" s="29">
        <v>45.856449824870253</v>
      </c>
      <c r="S47" s="29">
        <v>22.950434865053897</v>
      </c>
      <c r="T47" s="29">
        <v>45.256089702847611</v>
      </c>
      <c r="U47" s="29">
        <v>25.527810861807396</v>
      </c>
      <c r="V47" s="29">
        <f t="shared" si="2"/>
        <v>-0.60036012202264288</v>
      </c>
      <c r="W47" s="29">
        <f t="shared" si="3"/>
        <v>2.5773759967534993</v>
      </c>
    </row>
    <row r="48" spans="4:23" x14ac:dyDescent="0.3">
      <c r="D48" t="s">
        <v>16</v>
      </c>
      <c r="E48">
        <v>2045</v>
      </c>
      <c r="F48" s="29">
        <f>BY_Demands!H6*LOOKUP(Mm2_PROJ!E48,Mm2_PROJ!$M$5:$M$14,Mm2_PROJ!$N$5:$N$14)/100</f>
        <v>31.641161789812394</v>
      </c>
      <c r="G48" s="29">
        <f>BY_Demands!I6*LOOKUP(Mm2_PROJ!E48,Mm2_PROJ!$M$5:$M$14,Mm2_PROJ!$N$5:$N$14)/100</f>
        <v>66.846853629847431</v>
      </c>
      <c r="H48" t="s">
        <v>17</v>
      </c>
      <c r="I48" s="33" t="s">
        <v>12</v>
      </c>
      <c r="J48" s="39" t="s">
        <v>36</v>
      </c>
      <c r="K48" s="40" t="s">
        <v>37</v>
      </c>
      <c r="Q48">
        <v>2030</v>
      </c>
      <c r="R48" s="29">
        <v>1.3749301272337984</v>
      </c>
      <c r="S48" s="29">
        <v>2.096876880908821</v>
      </c>
      <c r="T48" s="29">
        <v>1.2816679188129481</v>
      </c>
      <c r="U48" s="29">
        <v>1.9651602930429843</v>
      </c>
      <c r="V48" s="29">
        <f t="shared" si="2"/>
        <v>-9.3262208420850312E-2</v>
      </c>
      <c r="W48" s="29">
        <f t="shared" si="3"/>
        <v>-0.13171658786583662</v>
      </c>
    </row>
    <row r="49" spans="4:23" x14ac:dyDescent="0.3">
      <c r="D49" t="s">
        <v>16</v>
      </c>
      <c r="E49">
        <v>2045</v>
      </c>
      <c r="F49" s="29">
        <f>BY_Demands!H7*LOOKUP(Mm2_PROJ!E49,Mm2_PROJ!$M$5:$M$14,Mm2_PROJ!$N$5:$N$14)/100</f>
        <v>12.807350673913215</v>
      </c>
      <c r="G49" s="29">
        <f>BY_Demands!I7*LOOKUP(Mm2_PROJ!E49,Mm2_PROJ!$M$5:$M$14,Mm2_PROJ!$N$5:$N$14)/100</f>
        <v>14.627767182820588</v>
      </c>
      <c r="H49" t="s">
        <v>17</v>
      </c>
      <c r="I49" s="33" t="s">
        <v>13</v>
      </c>
      <c r="J49" s="39" t="s">
        <v>36</v>
      </c>
      <c r="K49" s="40" t="s">
        <v>37</v>
      </c>
      <c r="Q49">
        <v>2035</v>
      </c>
      <c r="R49" s="29">
        <v>30.1543205391038</v>
      </c>
      <c r="S49" s="29">
        <v>53.159282174983836</v>
      </c>
      <c r="T49" s="29">
        <v>34.604862758239435</v>
      </c>
      <c r="U49" s="29">
        <v>58.843502943460599</v>
      </c>
      <c r="V49" s="29">
        <f t="shared" si="2"/>
        <v>4.4505422191356345</v>
      </c>
      <c r="W49" s="29">
        <f t="shared" si="3"/>
        <v>5.6842207684767629</v>
      </c>
    </row>
    <row r="50" spans="4:23" x14ac:dyDescent="0.3">
      <c r="D50" t="s">
        <v>16</v>
      </c>
      <c r="E50">
        <v>2045</v>
      </c>
      <c r="F50" s="29">
        <f>BY_Demands!H8*LOOKUP(Mm2_PROJ!E50,Mm2_PROJ!$M$5:$M$14,Mm2_PROJ!$N$5:$N$14)/100</f>
        <v>48.132089221806645</v>
      </c>
      <c r="G50" s="29">
        <f>BY_Demands!I8*LOOKUP(Mm2_PROJ!E50,Mm2_PROJ!$M$5:$M$14,Mm2_PROJ!$N$5:$N$14)/100</f>
        <v>27.150089150557022</v>
      </c>
      <c r="H50" t="s">
        <v>17</v>
      </c>
      <c r="I50" s="33" t="s">
        <v>14</v>
      </c>
      <c r="J50" s="39" t="s">
        <v>36</v>
      </c>
      <c r="K50" s="40" t="s">
        <v>37</v>
      </c>
      <c r="Q50">
        <v>2035</v>
      </c>
      <c r="R50" s="29">
        <v>29.782227247149251</v>
      </c>
      <c r="S50" s="29">
        <v>36.653096206877073</v>
      </c>
      <c r="T50" s="29">
        <v>28.117790737766683</v>
      </c>
      <c r="U50" s="29">
        <v>44.983440271487432</v>
      </c>
      <c r="V50" s="29">
        <f t="shared" si="2"/>
        <v>-1.6644365093825684</v>
      </c>
      <c r="W50" s="29">
        <f t="shared" si="3"/>
        <v>8.3303440646103581</v>
      </c>
    </row>
    <row r="51" spans="4:23" x14ac:dyDescent="0.3">
      <c r="D51" t="s">
        <v>16</v>
      </c>
      <c r="E51">
        <v>2045</v>
      </c>
      <c r="F51" s="29">
        <f>BY_Demands!H9*LOOKUP(Mm2_PROJ!E51,Mm2_PROJ!$M$5:$M$14,Mm2_PROJ!$N$5:$N$14)/100</f>
        <v>1.3631172075644533</v>
      </c>
      <c r="G51" s="29">
        <f>BY_Demands!I9*LOOKUP(Mm2_PROJ!E51,Mm2_PROJ!$M$5:$M$14,Mm2_PROJ!$N$5:$N$14)/100</f>
        <v>2.0900451448845563</v>
      </c>
      <c r="H51" t="s">
        <v>17</v>
      </c>
      <c r="I51" s="33" t="s">
        <v>15</v>
      </c>
      <c r="J51" s="39" t="s">
        <v>36</v>
      </c>
      <c r="K51" s="40" t="s">
        <v>37</v>
      </c>
      <c r="Q51">
        <v>2035</v>
      </c>
      <c r="R51" s="29">
        <v>24.910293945098008</v>
      </c>
      <c r="S51" s="29">
        <v>52.490789431569027</v>
      </c>
      <c r="T51" s="29">
        <v>30.482721518349742</v>
      </c>
      <c r="U51" s="29">
        <v>64.399469182342159</v>
      </c>
      <c r="V51" s="29">
        <f t="shared" si="2"/>
        <v>5.5724275732517334</v>
      </c>
      <c r="W51" s="29">
        <f t="shared" si="3"/>
        <v>11.908679750773132</v>
      </c>
    </row>
    <row r="52" spans="4:23" x14ac:dyDescent="0.3">
      <c r="D52" t="s">
        <v>16</v>
      </c>
      <c r="E52">
        <v>2050</v>
      </c>
      <c r="F52" s="29">
        <f>BY_Demands!H4*LOOKUP(Mm2_PROJ!E52,Mm2_PROJ!$M$5:$M$14,Mm2_PROJ!$N$5:$N$14)/100</f>
        <v>36.526894768483295</v>
      </c>
      <c r="G52" s="29">
        <f>BY_Demands!I4*LOOKUP(Mm2_PROJ!E52,Mm2_PROJ!$M$5:$M$14,Mm2_PROJ!$N$5:$N$14)/100</f>
        <v>62.111803616760675</v>
      </c>
      <c r="H52" t="s">
        <v>17</v>
      </c>
      <c r="I52" s="33" t="s">
        <v>10</v>
      </c>
      <c r="J52" s="39" t="s">
        <v>36</v>
      </c>
      <c r="K52" s="40" t="s">
        <v>37</v>
      </c>
      <c r="Q52">
        <v>2035</v>
      </c>
      <c r="R52" s="29">
        <v>14.381136972843427</v>
      </c>
      <c r="S52" s="29">
        <v>16.162912760809878</v>
      </c>
      <c r="T52" s="29">
        <v>12.338450356979136</v>
      </c>
      <c r="U52" s="29">
        <v>14.092218118638778</v>
      </c>
      <c r="V52" s="29">
        <f t="shared" si="2"/>
        <v>-2.0426866158642909</v>
      </c>
      <c r="W52" s="29">
        <f t="shared" si="3"/>
        <v>-2.0706946421710999</v>
      </c>
    </row>
    <row r="53" spans="4:23" x14ac:dyDescent="0.3">
      <c r="D53" t="s">
        <v>16</v>
      </c>
      <c r="E53">
        <v>2050</v>
      </c>
      <c r="F53" s="29">
        <f>BY_Demands!H5*LOOKUP(Mm2_PROJ!E53,Mm2_PROJ!$M$5:$M$14,Mm2_PROJ!$N$5:$N$14)/100</f>
        <v>29.679516158638588</v>
      </c>
      <c r="G53" s="29">
        <f>BY_Demands!I5*LOOKUP(Mm2_PROJ!E53,Mm2_PROJ!$M$5:$M$14,Mm2_PROJ!$N$5:$N$14)/100</f>
        <v>47.481921850123541</v>
      </c>
      <c r="H53" t="s">
        <v>17</v>
      </c>
      <c r="I53" s="33" t="s">
        <v>11</v>
      </c>
      <c r="J53" s="39" t="s">
        <v>36</v>
      </c>
      <c r="K53" s="40" t="s">
        <v>37</v>
      </c>
      <c r="Q53">
        <v>2035</v>
      </c>
      <c r="R53" s="29">
        <v>47.541018544428226</v>
      </c>
      <c r="S53" s="29">
        <v>23.378977752406172</v>
      </c>
      <c r="T53" s="29">
        <v>46.36988621312549</v>
      </c>
      <c r="U53" s="29">
        <v>26.156075186887293</v>
      </c>
      <c r="V53" s="29">
        <f t="shared" si="2"/>
        <v>-1.1711323313027364</v>
      </c>
      <c r="W53" s="29">
        <f t="shared" si="3"/>
        <v>2.7770974344811208</v>
      </c>
    </row>
    <row r="54" spans="4:23" x14ac:dyDescent="0.3">
      <c r="D54" t="s">
        <v>16</v>
      </c>
      <c r="E54">
        <v>2050</v>
      </c>
      <c r="F54" s="29">
        <f>BY_Demands!H6*LOOKUP(Mm2_PROJ!E54,Mm2_PROJ!$M$5:$M$14,Mm2_PROJ!$N$5:$N$14)/100</f>
        <v>32.175800520770224</v>
      </c>
      <c r="G54" s="29">
        <f>BY_Demands!I6*LOOKUP(Mm2_PROJ!E54,Mm2_PROJ!$M$5:$M$14,Mm2_PROJ!$N$5:$N$14)/100</f>
        <v>67.976360732987118</v>
      </c>
      <c r="H54" t="s">
        <v>17</v>
      </c>
      <c r="I54" s="33" t="s">
        <v>12</v>
      </c>
      <c r="J54" s="39" t="s">
        <v>36</v>
      </c>
      <c r="K54" s="40" t="s">
        <v>37</v>
      </c>
      <c r="Q54">
        <v>2035</v>
      </c>
      <c r="R54" s="29">
        <v>1.419386020470738</v>
      </c>
      <c r="S54" s="29">
        <v>2.1353382663699989</v>
      </c>
      <c r="T54" s="29">
        <v>1.3132110164310162</v>
      </c>
      <c r="U54" s="29">
        <v>2.0135248046678185</v>
      </c>
      <c r="V54" s="29">
        <f t="shared" si="2"/>
        <v>-0.1061750040397218</v>
      </c>
      <c r="W54" s="29">
        <f t="shared" si="3"/>
        <v>-0.12181346170218044</v>
      </c>
    </row>
    <row r="55" spans="4:23" x14ac:dyDescent="0.3">
      <c r="D55" t="s">
        <v>16</v>
      </c>
      <c r="E55">
        <v>2050</v>
      </c>
      <c r="F55" s="29">
        <f>BY_Demands!H7*LOOKUP(Mm2_PROJ!E55,Mm2_PROJ!$M$5:$M$14,Mm2_PROJ!$N$5:$N$14)/100</f>
        <v>13.023755676887456</v>
      </c>
      <c r="G55" s="29">
        <f>BY_Demands!I7*LOOKUP(Mm2_PROJ!E55,Mm2_PROJ!$M$5:$M$14,Mm2_PROJ!$N$5:$N$14)/100</f>
        <v>14.87493164964139</v>
      </c>
      <c r="H55" t="s">
        <v>17</v>
      </c>
      <c r="I55" s="33" t="s">
        <v>13</v>
      </c>
      <c r="J55" s="39" t="s">
        <v>36</v>
      </c>
      <c r="K55" s="40" t="s">
        <v>37</v>
      </c>
      <c r="Q55">
        <v>2040</v>
      </c>
      <c r="R55" s="29">
        <v>30.214432429188228</v>
      </c>
      <c r="S55" s="29">
        <v>52.714143413476506</v>
      </c>
      <c r="T55" s="29">
        <v>35.300972435599725</v>
      </c>
      <c r="U55" s="29">
        <v>0</v>
      </c>
      <c r="V55" s="29">
        <f t="shared" si="2"/>
        <v>5.0865400064114965</v>
      </c>
      <c r="W55" s="29">
        <f t="shared" si="3"/>
        <v>-52.714143413476506</v>
      </c>
    </row>
    <row r="56" spans="4:23" x14ac:dyDescent="0.3">
      <c r="D56" t="s">
        <v>16</v>
      </c>
      <c r="E56">
        <v>2050</v>
      </c>
      <c r="F56" s="29">
        <f>BY_Demands!H8*LOOKUP(Mm2_PROJ!E56,Mm2_PROJ!$M$5:$M$14,Mm2_PROJ!$N$5:$N$14)/100</f>
        <v>48.945374121736613</v>
      </c>
      <c r="G56" s="29">
        <f>BY_Demands!I8*LOOKUP(Mm2_PROJ!E56,Mm2_PROJ!$M$5:$M$14,Mm2_PROJ!$N$5:$N$14)/100</f>
        <v>27.608842508138196</v>
      </c>
      <c r="H56" t="s">
        <v>17</v>
      </c>
      <c r="I56" s="33" t="s">
        <v>14</v>
      </c>
      <c r="J56" s="39" t="s">
        <v>36</v>
      </c>
      <c r="K56" s="40" t="s">
        <v>37</v>
      </c>
      <c r="Q56">
        <v>2040</v>
      </c>
      <c r="R56" s="29">
        <v>30.514303273639779</v>
      </c>
      <c r="S56" s="29">
        <v>36.503469914042036</v>
      </c>
      <c r="T56" s="29">
        <v>28.683406800899039</v>
      </c>
      <c r="U56" s="29">
        <v>0</v>
      </c>
      <c r="V56" s="29">
        <f t="shared" si="2"/>
        <v>-1.83089647274074</v>
      </c>
      <c r="W56" s="29">
        <f t="shared" si="3"/>
        <v>-36.503469914042036</v>
      </c>
    </row>
    <row r="57" spans="4:23" x14ac:dyDescent="0.3">
      <c r="D57" t="s">
        <v>16</v>
      </c>
      <c r="E57">
        <v>2050</v>
      </c>
      <c r="F57" s="29">
        <f>BY_Demands!H9*LOOKUP(Mm2_PROJ!E57,Mm2_PROJ!$M$5:$M$14,Mm2_PROJ!$N$5:$N$14)/100</f>
        <v>1.3861497137296876</v>
      </c>
      <c r="G57" s="29">
        <f>BY_Demands!I9*LOOKUP(Mm2_PROJ!E57,Mm2_PROJ!$M$5:$M$14,Mm2_PROJ!$N$5:$N$14)/100</f>
        <v>2.1253605069224135</v>
      </c>
      <c r="H57" t="s">
        <v>17</v>
      </c>
      <c r="I57" s="33" t="s">
        <v>15</v>
      </c>
      <c r="J57" s="39" t="s">
        <v>36</v>
      </c>
      <c r="K57" s="40" t="s">
        <v>37</v>
      </c>
      <c r="Q57">
        <v>2040</v>
      </c>
      <c r="R57" s="29">
        <v>24.833406285077519</v>
      </c>
      <c r="S57" s="29">
        <v>51.945749086593601</v>
      </c>
      <c r="T57" s="29">
        <v>31.095910410022189</v>
      </c>
      <c r="U57" s="29">
        <v>0</v>
      </c>
      <c r="V57" s="29">
        <f t="shared" si="2"/>
        <v>6.2625041249446696</v>
      </c>
      <c r="W57" s="29">
        <f t="shared" si="3"/>
        <v>-51.945749086593601</v>
      </c>
    </row>
    <row r="58" spans="4:23" x14ac:dyDescent="0.3">
      <c r="D58" t="s">
        <v>16</v>
      </c>
      <c r="E58">
        <v>0</v>
      </c>
      <c r="F58" s="11">
        <v>5</v>
      </c>
      <c r="G58" s="11">
        <v>5</v>
      </c>
      <c r="H58" t="s">
        <v>17</v>
      </c>
      <c r="I58" s="33" t="s">
        <v>18</v>
      </c>
      <c r="Q58">
        <v>2040</v>
      </c>
      <c r="R58" s="29">
        <v>14.77400709451393</v>
      </c>
      <c r="S58" s="29">
        <v>16.342686296310792</v>
      </c>
      <c r="T58" s="29">
        <v>12.58665000328687</v>
      </c>
      <c r="U58" s="29">
        <v>0</v>
      </c>
      <c r="V58" s="29">
        <f t="shared" si="2"/>
        <v>-2.1873570912270601</v>
      </c>
      <c r="W58" s="29">
        <f t="shared" si="3"/>
        <v>-16.342686296310792</v>
      </c>
    </row>
    <row r="59" spans="4:23" x14ac:dyDescent="0.3">
      <c r="F59" s="29"/>
      <c r="G59" s="29"/>
      <c r="J59" s="39"/>
      <c r="K59" s="40"/>
      <c r="Q59">
        <v>2040</v>
      </c>
      <c r="R59" s="29">
        <v>49.101735974931579</v>
      </c>
      <c r="S59" s="29">
        <v>23.63351389388734</v>
      </c>
      <c r="T59" s="29">
        <v>47.302660510095258</v>
      </c>
      <c r="U59" s="29">
        <v>0</v>
      </c>
      <c r="V59" s="29">
        <f t="shared" si="2"/>
        <v>-1.7990754648363207</v>
      </c>
      <c r="W59" s="29">
        <f t="shared" si="3"/>
        <v>-23.63351389388734</v>
      </c>
    </row>
    <row r="60" spans="4:23" x14ac:dyDescent="0.3">
      <c r="F60" s="29"/>
      <c r="G60" s="29"/>
      <c r="J60" s="39"/>
      <c r="K60" s="40"/>
      <c r="Q60">
        <v>2040</v>
      </c>
      <c r="R60" s="29">
        <v>1.4469491437781621</v>
      </c>
      <c r="S60" s="29">
        <v>2.1617894631986778</v>
      </c>
      <c r="T60" s="29">
        <v>1.3396275031352183</v>
      </c>
      <c r="U60" s="29">
        <v>0</v>
      </c>
      <c r="V60" s="29">
        <f t="shared" si="2"/>
        <v>-0.10732164064294381</v>
      </c>
      <c r="W60" s="29">
        <f t="shared" si="3"/>
        <v>-2.1617894631986778</v>
      </c>
    </row>
    <row r="61" spans="4:23" x14ac:dyDescent="0.3">
      <c r="F61" s="29"/>
      <c r="G61" s="29"/>
      <c r="J61" s="39"/>
      <c r="K61" s="40"/>
      <c r="Q61">
        <v>2045</v>
      </c>
      <c r="R61" s="29">
        <v>30.306769734150809</v>
      </c>
      <c r="S61" s="29">
        <v>52.293897499676874</v>
      </c>
      <c r="T61" s="29">
        <v>35.919957494234424</v>
      </c>
      <c r="U61" s="29">
        <v>61.079743020731975</v>
      </c>
      <c r="V61" s="29">
        <f t="shared" si="2"/>
        <v>5.6131877600836155</v>
      </c>
      <c r="W61" s="29">
        <f t="shared" si="3"/>
        <v>8.7858455210551014</v>
      </c>
    </row>
    <row r="62" spans="4:23" x14ac:dyDescent="0.3">
      <c r="F62" s="29"/>
      <c r="G62" s="29"/>
      <c r="J62" s="39"/>
      <c r="K62" s="40"/>
      <c r="Q62">
        <v>2045</v>
      </c>
      <c r="R62" s="29">
        <v>31.252594123658891</v>
      </c>
      <c r="S62" s="29">
        <v>36.323945835380073</v>
      </c>
      <c r="T62" s="29">
        <v>29.186356125393921</v>
      </c>
      <c r="U62" s="29">
        <v>46.692953929185514</v>
      </c>
      <c r="V62" s="29">
        <f t="shared" si="2"/>
        <v>-2.0662379982649703</v>
      </c>
      <c r="W62" s="29">
        <f t="shared" si="3"/>
        <v>10.369008093805441</v>
      </c>
    </row>
    <row r="63" spans="4:23" x14ac:dyDescent="0.3">
      <c r="F63" s="29"/>
      <c r="G63" s="29"/>
      <c r="J63" s="39"/>
      <c r="K63" s="40"/>
      <c r="Q63">
        <v>2045</v>
      </c>
      <c r="R63" s="29">
        <v>24.791825735040987</v>
      </c>
      <c r="S63" s="29">
        <v>51.447064122299466</v>
      </c>
      <c r="T63" s="29">
        <v>31.641161789812394</v>
      </c>
      <c r="U63" s="29">
        <v>66.846853629847431</v>
      </c>
      <c r="V63" s="29">
        <f t="shared" si="2"/>
        <v>6.8493360547714062</v>
      </c>
      <c r="W63" s="29">
        <f t="shared" si="3"/>
        <v>15.399789507547965</v>
      </c>
    </row>
    <row r="64" spans="4:23" x14ac:dyDescent="0.3">
      <c r="F64" s="29"/>
      <c r="G64" s="29"/>
      <c r="J64" s="39"/>
      <c r="K64" s="40"/>
      <c r="Q64">
        <v>2045</v>
      </c>
      <c r="R64" s="29">
        <v>15.241561494084118</v>
      </c>
      <c r="S64" s="29">
        <v>16.695403877441066</v>
      </c>
      <c r="T64" s="29">
        <v>12.807350673913215</v>
      </c>
      <c r="U64" s="29">
        <v>14.627767182820588</v>
      </c>
      <c r="V64" s="29">
        <f t="shared" si="2"/>
        <v>-2.4342108201709038</v>
      </c>
      <c r="W64" s="29">
        <f t="shared" si="3"/>
        <v>-2.0676366946204787</v>
      </c>
    </row>
    <row r="65" spans="6:28" x14ac:dyDescent="0.3">
      <c r="F65" s="29"/>
      <c r="G65" s="29"/>
      <c r="J65" s="39"/>
      <c r="K65" s="40"/>
      <c r="Q65">
        <v>2045</v>
      </c>
      <c r="R65" s="29">
        <v>51.018820340891978</v>
      </c>
      <c r="S65" s="29">
        <v>24.216923828728913</v>
      </c>
      <c r="T65" s="29">
        <v>48.132089221806645</v>
      </c>
      <c r="U65" s="29">
        <v>27.150089150557022</v>
      </c>
      <c r="V65" s="29">
        <f t="shared" si="2"/>
        <v>-2.8867311190853329</v>
      </c>
      <c r="W65" s="29">
        <f t="shared" si="3"/>
        <v>2.9331653218281097</v>
      </c>
    </row>
    <row r="66" spans="6:28" x14ac:dyDescent="0.3">
      <c r="F66" s="29"/>
      <c r="G66" s="29"/>
      <c r="J66" s="39"/>
      <c r="K66" s="40"/>
      <c r="Q66">
        <v>2045</v>
      </c>
      <c r="R66" s="29">
        <v>1.4861507114828671</v>
      </c>
      <c r="S66" s="29">
        <v>2.2141455203075902</v>
      </c>
      <c r="T66" s="29">
        <v>1.3631172075644533</v>
      </c>
      <c r="U66" s="29">
        <v>2.0900451448845563</v>
      </c>
      <c r="V66" s="29">
        <f t="shared" si="2"/>
        <v>-0.12303350391841383</v>
      </c>
      <c r="W66" s="29">
        <f t="shared" si="3"/>
        <v>-0.12410037542303387</v>
      </c>
    </row>
    <row r="67" spans="6:28" x14ac:dyDescent="0.3">
      <c r="F67" s="29"/>
      <c r="G67" s="29"/>
      <c r="J67" s="39"/>
      <c r="K67" s="40"/>
      <c r="Q67">
        <v>2050</v>
      </c>
      <c r="R67" s="29">
        <v>30.446675407142603</v>
      </c>
      <c r="S67" s="29">
        <v>51.981421955233046</v>
      </c>
      <c r="T67" s="29">
        <v>36.526894768483295</v>
      </c>
      <c r="U67" s="29">
        <v>62.111803616760675</v>
      </c>
      <c r="V67" s="29">
        <f t="shared" si="2"/>
        <v>6.0802193613406921</v>
      </c>
      <c r="W67" s="29">
        <f t="shared" si="3"/>
        <v>10.130381661527629</v>
      </c>
    </row>
    <row r="68" spans="6:28" x14ac:dyDescent="0.3">
      <c r="F68" s="29"/>
      <c r="G68" s="29"/>
      <c r="J68" s="39"/>
      <c r="K68" s="40"/>
      <c r="Q68">
        <v>2050</v>
      </c>
      <c r="R68" s="29">
        <v>31.921393361754838</v>
      </c>
      <c r="S68" s="29">
        <v>36.211953636005966</v>
      </c>
      <c r="T68" s="29">
        <v>29.679516158638588</v>
      </c>
      <c r="U68" s="29">
        <v>47.481921850123541</v>
      </c>
      <c r="V68" s="29">
        <f t="shared" si="2"/>
        <v>-2.2418772031162497</v>
      </c>
      <c r="W68" s="29">
        <f t="shared" si="3"/>
        <v>11.269968214117576</v>
      </c>
    </row>
    <row r="69" spans="6:28" x14ac:dyDescent="0.3">
      <c r="F69" s="29"/>
      <c r="G69" s="29"/>
      <c r="J69" s="39"/>
      <c r="K69" s="40"/>
      <c r="Q69">
        <v>2050</v>
      </c>
      <c r="R69" s="29">
        <v>24.815296123158877</v>
      </c>
      <c r="S69" s="29">
        <v>51.121861856640415</v>
      </c>
      <c r="T69" s="29">
        <v>32.175800520770224</v>
      </c>
      <c r="U69" s="29">
        <v>67.976360732987118</v>
      </c>
      <c r="V69" s="29">
        <f t="shared" si="2"/>
        <v>7.3605043976113471</v>
      </c>
      <c r="W69" s="29">
        <f t="shared" si="3"/>
        <v>16.854498876346703</v>
      </c>
    </row>
    <row r="70" spans="6:28" x14ac:dyDescent="0.3">
      <c r="F70" s="29"/>
      <c r="G70" s="29"/>
      <c r="J70" s="39"/>
      <c r="K70" s="40"/>
      <c r="Q70">
        <v>2050</v>
      </c>
      <c r="R70" s="29">
        <v>15.757831889123503</v>
      </c>
      <c r="S70" s="29">
        <v>17.084809757123285</v>
      </c>
      <c r="T70" s="29">
        <v>13.023755676887456</v>
      </c>
      <c r="U70" s="29">
        <v>14.87493164964139</v>
      </c>
      <c r="V70" s="29">
        <f t="shared" si="2"/>
        <v>-2.7340762122360474</v>
      </c>
      <c r="W70" s="29">
        <f t="shared" si="3"/>
        <v>-2.2098781074818952</v>
      </c>
    </row>
    <row r="71" spans="6:28" x14ac:dyDescent="0.3">
      <c r="F71" s="29"/>
      <c r="G71" s="29"/>
      <c r="J71" s="39"/>
      <c r="K71" s="40"/>
      <c r="Q71">
        <v>2050</v>
      </c>
      <c r="R71" s="29">
        <v>53.142562494525961</v>
      </c>
      <c r="S71" s="29">
        <v>24.819492016281195</v>
      </c>
      <c r="T71" s="29">
        <v>48.945374121736613</v>
      </c>
      <c r="U71" s="29">
        <v>27.608842508138196</v>
      </c>
      <c r="V71" s="29">
        <f t="shared" si="2"/>
        <v>-4.1971883727893484</v>
      </c>
      <c r="W71" s="29">
        <f t="shared" si="3"/>
        <v>2.7893504918570002</v>
      </c>
    </row>
    <row r="72" spans="6:28" x14ac:dyDescent="0.3">
      <c r="F72" s="29"/>
      <c r="G72" s="29"/>
      <c r="J72" s="39"/>
      <c r="K72" s="40"/>
      <c r="Q72">
        <v>2050</v>
      </c>
      <c r="R72" s="29">
        <v>1.5297318794723809</v>
      </c>
      <c r="S72" s="29">
        <v>2.2721375319855923</v>
      </c>
      <c r="T72" s="29">
        <v>1.3861497137296876</v>
      </c>
      <c r="U72" s="29">
        <v>2.1253605069224135</v>
      </c>
      <c r="V72" s="29">
        <f t="shared" si="2"/>
        <v>-0.14358216574269322</v>
      </c>
      <c r="W72" s="29">
        <f t="shared" si="3"/>
        <v>-0.1467770250631788</v>
      </c>
    </row>
    <row r="73" spans="6:28" x14ac:dyDescent="0.3">
      <c r="F73" s="29"/>
      <c r="G73" s="29"/>
      <c r="J73" s="39"/>
      <c r="K73" s="40"/>
      <c r="Z73" s="29"/>
      <c r="AA73" s="29"/>
      <c r="AB73" s="29"/>
    </row>
    <row r="74" spans="6:28" x14ac:dyDescent="0.3">
      <c r="F74" s="29"/>
      <c r="G74" s="29"/>
      <c r="J74" s="39"/>
      <c r="K74" s="40"/>
    </row>
    <row r="75" spans="6:28" x14ac:dyDescent="0.3">
      <c r="F75" s="29"/>
      <c r="G75" s="29"/>
      <c r="J75" s="39"/>
      <c r="K75" s="40"/>
    </row>
    <row r="76" spans="6:28" x14ac:dyDescent="0.3">
      <c r="F76" s="29"/>
      <c r="G76" s="29"/>
      <c r="J76" s="39"/>
      <c r="K76" s="40"/>
    </row>
    <row r="77" spans="6:28" x14ac:dyDescent="0.3">
      <c r="F77" s="29"/>
      <c r="G77" s="29"/>
      <c r="J77" s="39"/>
      <c r="K77" s="40"/>
    </row>
    <row r="78" spans="6:28" x14ac:dyDescent="0.3">
      <c r="F78" s="29"/>
      <c r="G78" s="29"/>
      <c r="J78" s="39"/>
      <c r="K78" s="40"/>
    </row>
    <row r="79" spans="6:28" x14ac:dyDescent="0.3">
      <c r="F79" s="29"/>
      <c r="G79" s="29"/>
      <c r="J79" s="39"/>
      <c r="K79" s="40"/>
    </row>
    <row r="80" spans="6:28" x14ac:dyDescent="0.3">
      <c r="F80" s="29"/>
      <c r="G80" s="29"/>
      <c r="J80" s="39"/>
      <c r="K80" s="40"/>
    </row>
    <row r="81" spans="6:11" x14ac:dyDescent="0.3">
      <c r="F81" s="29"/>
      <c r="G81" s="29"/>
      <c r="J81" s="39"/>
      <c r="K81" s="40"/>
    </row>
    <row r="82" spans="6:11" x14ac:dyDescent="0.3">
      <c r="F82" s="29"/>
      <c r="G82" s="29"/>
      <c r="J82" s="39"/>
      <c r="K82" s="40"/>
    </row>
    <row r="83" spans="6:11" x14ac:dyDescent="0.3">
      <c r="F83" s="29"/>
      <c r="G83" s="29"/>
      <c r="J83" s="39"/>
      <c r="K83" s="40"/>
    </row>
    <row r="84" spans="6:11" x14ac:dyDescent="0.3">
      <c r="F84" s="29"/>
      <c r="G84" s="29"/>
      <c r="J84" s="39"/>
      <c r="K84" s="40"/>
    </row>
    <row r="85" spans="6:11" x14ac:dyDescent="0.3">
      <c r="F85" s="29"/>
      <c r="G85" s="29"/>
      <c r="J85" s="39"/>
      <c r="K85" s="40"/>
    </row>
    <row r="86" spans="6:11" x14ac:dyDescent="0.3">
      <c r="F86" s="29"/>
      <c r="G86" s="29"/>
      <c r="J86" s="39"/>
      <c r="K86" s="40"/>
    </row>
    <row r="87" spans="6:11" x14ac:dyDescent="0.3">
      <c r="F87" s="29"/>
      <c r="G87" s="29"/>
      <c r="J87" s="39"/>
      <c r="K87" s="40"/>
    </row>
    <row r="88" spans="6:11" x14ac:dyDescent="0.3">
      <c r="F88" s="29"/>
      <c r="G88" s="29"/>
      <c r="J88" s="39"/>
      <c r="K88" s="40"/>
    </row>
    <row r="89" spans="6:11" x14ac:dyDescent="0.3">
      <c r="F89" s="29"/>
      <c r="G89" s="29"/>
      <c r="J89" s="39"/>
      <c r="K89" s="40"/>
    </row>
    <row r="90" spans="6:11" x14ac:dyDescent="0.3">
      <c r="F90" s="29"/>
      <c r="G90" s="29"/>
      <c r="J90" s="39"/>
      <c r="K90" s="40"/>
    </row>
    <row r="91" spans="6:11" x14ac:dyDescent="0.3">
      <c r="F91" s="29"/>
      <c r="G91" s="29"/>
      <c r="J91" s="39"/>
      <c r="K91" s="40"/>
    </row>
    <row r="92" spans="6:11" x14ac:dyDescent="0.3">
      <c r="F92" s="29"/>
      <c r="G92" s="29"/>
      <c r="J92" s="39"/>
      <c r="K92" s="40"/>
    </row>
    <row r="93" spans="6:11" x14ac:dyDescent="0.3">
      <c r="F93" s="29"/>
      <c r="G93" s="29"/>
      <c r="J93" s="39"/>
      <c r="K93" s="40"/>
    </row>
    <row r="94" spans="6:11" x14ac:dyDescent="0.3">
      <c r="F94" s="29"/>
      <c r="G94" s="29"/>
      <c r="J94" s="39"/>
      <c r="K94" s="40"/>
    </row>
    <row r="95" spans="6:11" x14ac:dyDescent="0.3">
      <c r="F95" s="29"/>
      <c r="G95" s="29"/>
      <c r="J95" s="39"/>
      <c r="K95" s="40"/>
    </row>
    <row r="96" spans="6:11" x14ac:dyDescent="0.3">
      <c r="F96" s="29"/>
      <c r="G96" s="29"/>
      <c r="J96" s="39"/>
      <c r="K96" s="40"/>
    </row>
    <row r="97" spans="6:11" x14ac:dyDescent="0.3">
      <c r="F97" s="29"/>
      <c r="G97" s="29"/>
      <c r="J97" s="39"/>
      <c r="K97" s="40"/>
    </row>
    <row r="98" spans="6:11" x14ac:dyDescent="0.3">
      <c r="F98" s="29"/>
      <c r="G98" s="29"/>
      <c r="J98" s="39"/>
      <c r="K98" s="40"/>
    </row>
    <row r="99" spans="6:11" x14ac:dyDescent="0.3">
      <c r="F99" s="29"/>
      <c r="G99" s="29"/>
      <c r="J99" s="39"/>
      <c r="K99" s="40"/>
    </row>
    <row r="100" spans="6:11" x14ac:dyDescent="0.3">
      <c r="F100" s="29"/>
      <c r="G100" s="29"/>
      <c r="J100" s="39"/>
      <c r="K100" s="40"/>
    </row>
    <row r="101" spans="6:11" x14ac:dyDescent="0.3">
      <c r="F101" s="29"/>
      <c r="G101" s="29"/>
      <c r="J101" s="39"/>
      <c r="K101" s="40"/>
    </row>
    <row r="102" spans="6:11" x14ac:dyDescent="0.3">
      <c r="F102" s="29"/>
      <c r="G102" s="29"/>
      <c r="J102" s="39"/>
      <c r="K102" s="40"/>
    </row>
    <row r="103" spans="6:11" x14ac:dyDescent="0.3">
      <c r="F103" s="29"/>
      <c r="G103" s="29"/>
      <c r="J103" s="39"/>
      <c r="K103" s="40"/>
    </row>
    <row r="104" spans="6:11" x14ac:dyDescent="0.3">
      <c r="F104" s="29"/>
      <c r="G104" s="29"/>
      <c r="J104" s="39"/>
      <c r="K104" s="40"/>
    </row>
    <row r="105" spans="6:11" x14ac:dyDescent="0.3">
      <c r="F105" s="29"/>
      <c r="G105" s="29"/>
      <c r="J105" s="39"/>
      <c r="K105" s="40"/>
    </row>
    <row r="106" spans="6:11" x14ac:dyDescent="0.3">
      <c r="F106" s="29"/>
      <c r="G106" s="29"/>
      <c r="J106" s="39"/>
      <c r="K106" s="40"/>
    </row>
    <row r="107" spans="6:11" x14ac:dyDescent="0.3">
      <c r="F107" s="29"/>
      <c r="G107" s="29"/>
      <c r="J107" s="39"/>
      <c r="K107" s="40"/>
    </row>
    <row r="108" spans="6:11" x14ac:dyDescent="0.3">
      <c r="F108" s="29"/>
      <c r="G108" s="29"/>
      <c r="J108" s="39"/>
      <c r="K108" s="40"/>
    </row>
    <row r="109" spans="6:11" x14ac:dyDescent="0.3">
      <c r="F109" s="29"/>
      <c r="G109" s="29"/>
      <c r="J109" s="39"/>
      <c r="K109" s="40"/>
    </row>
    <row r="110" spans="6:11" x14ac:dyDescent="0.3">
      <c r="F110" s="29"/>
      <c r="G110" s="29"/>
      <c r="J110" s="39"/>
      <c r="K110" s="40"/>
    </row>
    <row r="111" spans="6:11" x14ac:dyDescent="0.3">
      <c r="F111" s="29"/>
      <c r="G111" s="29"/>
      <c r="J111" s="39"/>
      <c r="K111" s="40"/>
    </row>
    <row r="112" spans="6:11" x14ac:dyDescent="0.3">
      <c r="F112" s="29"/>
      <c r="G112" s="29"/>
      <c r="J112" s="39"/>
      <c r="K112" s="40"/>
    </row>
    <row r="113" spans="6:11" x14ac:dyDescent="0.3">
      <c r="F113" s="29"/>
      <c r="G113" s="29"/>
      <c r="J113" s="39"/>
      <c r="K113" s="40"/>
    </row>
  </sheetData>
  <mergeCells count="2">
    <mergeCell ref="T18:U18"/>
    <mergeCell ref="R18:S18"/>
  </mergeCell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Y132"/>
  <sheetViews>
    <sheetView zoomScale="70" zoomScaleNormal="70" workbookViewId="0">
      <selection activeCell="U32" sqref="U3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12.109375" customWidth="1"/>
    <col min="5" max="5" width="5.77734375" customWidth="1"/>
    <col min="6" max="8" width="10.77734375" customWidth="1"/>
    <col min="9" max="9" width="11.88671875" customWidth="1"/>
    <col min="12" max="13" width="15.109375" customWidth="1"/>
    <col min="14" max="14" width="14" customWidth="1"/>
  </cols>
  <sheetData>
    <row r="1" spans="1:25" x14ac:dyDescent="0.3">
      <c r="A1" t="s">
        <v>7</v>
      </c>
      <c r="C1" s="201" t="s">
        <v>145</v>
      </c>
    </row>
    <row r="2" spans="1:25" x14ac:dyDescent="0.3">
      <c r="C2" s="201" t="s">
        <v>146</v>
      </c>
    </row>
    <row r="4" spans="1:25" x14ac:dyDescent="0.3">
      <c r="B4" s="1" t="s">
        <v>4</v>
      </c>
      <c r="I4" s="2"/>
      <c r="L4" s="202"/>
      <c r="M4" s="28"/>
    </row>
    <row r="5" spans="1:25" ht="15" thickBot="1" x14ac:dyDescent="0.35">
      <c r="B5" s="35" t="s">
        <v>5</v>
      </c>
      <c r="C5" s="35" t="s">
        <v>3</v>
      </c>
      <c r="D5" s="35" t="s">
        <v>2</v>
      </c>
      <c r="E5" s="35" t="s">
        <v>0</v>
      </c>
      <c r="F5" s="36" t="s">
        <v>9</v>
      </c>
      <c r="G5" s="36" t="s">
        <v>8</v>
      </c>
      <c r="H5" s="37" t="s">
        <v>6</v>
      </c>
      <c r="I5" s="37" t="s">
        <v>1</v>
      </c>
      <c r="L5" s="203" t="s">
        <v>147</v>
      </c>
      <c r="M5" s="203"/>
      <c r="N5" s="197"/>
      <c r="O5" s="195"/>
      <c r="P5" s="195"/>
      <c r="Q5" s="195"/>
      <c r="R5" s="195"/>
      <c r="S5" s="195"/>
      <c r="T5" s="195"/>
      <c r="U5" s="195"/>
    </row>
    <row r="6" spans="1:25" ht="15" thickBot="1" x14ac:dyDescent="0.35">
      <c r="B6" s="193" t="s">
        <v>140</v>
      </c>
      <c r="C6" s="193"/>
      <c r="D6" s="193"/>
      <c r="E6" s="193"/>
      <c r="F6" s="194" t="s">
        <v>141</v>
      </c>
      <c r="G6" s="194" t="s">
        <v>141</v>
      </c>
      <c r="H6" s="193"/>
      <c r="I6" s="193"/>
      <c r="L6" s="204"/>
      <c r="M6" s="205">
        <v>2012</v>
      </c>
      <c r="N6" s="205">
        <v>2015</v>
      </c>
      <c r="O6" s="205">
        <v>2020</v>
      </c>
      <c r="P6" s="205">
        <v>2025</v>
      </c>
      <c r="Q6" s="205">
        <v>2030</v>
      </c>
      <c r="R6" s="205">
        <v>2035</v>
      </c>
      <c r="S6" s="205">
        <v>2040</v>
      </c>
      <c r="T6" s="205">
        <v>2045</v>
      </c>
      <c r="U6" s="205">
        <v>2050</v>
      </c>
    </row>
    <row r="7" spans="1:25" x14ac:dyDescent="0.3">
      <c r="D7" s="195" t="s">
        <v>16</v>
      </c>
      <c r="E7" s="195">
        <v>2015</v>
      </c>
      <c r="F7" s="196">
        <f>$N7*BY_Demands!H10*$P$30</f>
        <v>3599.2306056742677</v>
      </c>
      <c r="G7" s="196">
        <f>$N7*BY_Demands!I10*$P$32</f>
        <v>6097.7881588672908</v>
      </c>
      <c r="H7" s="195" t="s">
        <v>17</v>
      </c>
      <c r="I7" s="197" t="s">
        <v>112</v>
      </c>
      <c r="L7" s="206" t="s">
        <v>143</v>
      </c>
      <c r="M7" s="207">
        <v>1</v>
      </c>
      <c r="N7" s="207">
        <v>0.99824707846410687</v>
      </c>
      <c r="O7" s="207">
        <v>0.97242070116861423</v>
      </c>
      <c r="P7" s="207">
        <v>0.94058430717863117</v>
      </c>
      <c r="Q7" s="207">
        <v>0.91120200333889823</v>
      </c>
      <c r="R7" s="207">
        <v>0.88582637729549274</v>
      </c>
      <c r="S7" s="207">
        <v>0.86410684474123522</v>
      </c>
      <c r="T7" s="207">
        <v>0.84534223706176959</v>
      </c>
      <c r="U7" s="207">
        <v>0.82886477462437402</v>
      </c>
      <c r="X7" s="196">
        <v>3542.1605520556946</v>
      </c>
      <c r="Y7" s="196">
        <v>5924.8303511987542</v>
      </c>
    </row>
    <row r="8" spans="1:25" x14ac:dyDescent="0.3">
      <c r="D8" s="195" t="s">
        <v>16</v>
      </c>
      <c r="E8" s="195">
        <v>2015</v>
      </c>
      <c r="F8" s="196">
        <f>$N8*BY_Demands!H11*$P$30</f>
        <v>3153.3822722646328</v>
      </c>
      <c r="G8" s="196">
        <f>$N8*BY_Demands!I11*$P$32</f>
        <v>5342.4354221379663</v>
      </c>
      <c r="H8" s="195" t="s">
        <v>17</v>
      </c>
      <c r="I8" s="197" t="s">
        <v>114</v>
      </c>
      <c r="L8" s="206" t="s">
        <v>32</v>
      </c>
      <c r="M8" s="207">
        <v>1</v>
      </c>
      <c r="N8" s="207">
        <v>1.0065711101717711</v>
      </c>
      <c r="O8" s="207">
        <v>1.0142374053721708</v>
      </c>
      <c r="P8" s="207">
        <v>1.0184260077623639</v>
      </c>
      <c r="Q8" s="207">
        <v>1.0204626676401645</v>
      </c>
      <c r="R8" s="207">
        <v>1.0213080736271762</v>
      </c>
      <c r="S8" s="207">
        <v>1.0216347077585215</v>
      </c>
      <c r="T8" s="207">
        <v>1.0217307766206816</v>
      </c>
      <c r="U8" s="207">
        <v>1.0218268454828423</v>
      </c>
      <c r="X8" s="196">
        <v>3077.717664312031</v>
      </c>
      <c r="Y8" s="196">
        <v>5147.975299807852</v>
      </c>
    </row>
    <row r="9" spans="1:25" x14ac:dyDescent="0.3">
      <c r="D9" s="195" t="s">
        <v>16</v>
      </c>
      <c r="E9" s="195">
        <v>2015</v>
      </c>
      <c r="F9" s="196">
        <f>$N9*BY_Demands!H12*$P$30</f>
        <v>3674.0503003452823</v>
      </c>
      <c r="G9" s="196">
        <f>$N9*BY_Demands!I12*$P$32</f>
        <v>6224.5470965957302</v>
      </c>
      <c r="H9" s="195" t="s">
        <v>17</v>
      </c>
      <c r="I9" s="197" t="s">
        <v>116</v>
      </c>
      <c r="L9" s="206" t="s">
        <v>148</v>
      </c>
      <c r="M9" s="207">
        <v>1</v>
      </c>
      <c r="N9" s="207">
        <v>0.94819256520590944</v>
      </c>
      <c r="O9" s="207">
        <v>0.93825050875367022</v>
      </c>
      <c r="P9" s="207">
        <v>0.92596274835723047</v>
      </c>
      <c r="Q9" s="207">
        <v>0.90286300156898092</v>
      </c>
      <c r="R9" s="207">
        <v>0.87507184689233075</v>
      </c>
      <c r="S9" s="207">
        <v>0.84633308996007661</v>
      </c>
      <c r="T9" s="207">
        <v>0.81806036692402107</v>
      </c>
      <c r="U9" s="207">
        <v>0.79057990151150359</v>
      </c>
      <c r="X9" s="196">
        <v>3806.6694694070306</v>
      </c>
      <c r="Y9" s="196">
        <v>6367.2638430336774</v>
      </c>
    </row>
    <row r="10" spans="1:25" x14ac:dyDescent="0.3">
      <c r="D10" s="195" t="s">
        <v>16</v>
      </c>
      <c r="E10" s="195">
        <v>2015</v>
      </c>
      <c r="F10" s="196">
        <f>$N10*BY_Demands!H13*$P$30</f>
        <v>14482.637020614615</v>
      </c>
      <c r="G10" s="196">
        <f>$N10*BY_Demands!I13*$P$32</f>
        <v>24536.369632512877</v>
      </c>
      <c r="H10" s="195" t="s">
        <v>17</v>
      </c>
      <c r="I10" s="197" t="s">
        <v>118</v>
      </c>
      <c r="L10" s="206" t="s">
        <v>33</v>
      </c>
      <c r="M10" s="207">
        <v>1</v>
      </c>
      <c r="N10" s="207">
        <v>0.86083720930232555</v>
      </c>
      <c r="O10" s="207">
        <v>0.77436135957066188</v>
      </c>
      <c r="P10" s="207">
        <v>0.77080500894454385</v>
      </c>
      <c r="Q10" s="207">
        <v>0.78279785330948126</v>
      </c>
      <c r="R10" s="207">
        <v>0.79708407871198561</v>
      </c>
      <c r="S10" s="207">
        <v>0.80593917710196772</v>
      </c>
      <c r="T10" s="207">
        <v>0.80578890876565301</v>
      </c>
      <c r="U10" s="207">
        <v>0.79574597495527744</v>
      </c>
      <c r="X10" s="196">
        <v>16528.111424032832</v>
      </c>
      <c r="Y10" s="196">
        <v>27645.911238064302</v>
      </c>
    </row>
    <row r="11" spans="1:25" x14ac:dyDescent="0.3">
      <c r="D11" s="195" t="s">
        <v>16</v>
      </c>
      <c r="E11" s="195">
        <v>2015</v>
      </c>
      <c r="F11" s="196">
        <f>$N11*BY_Demands!H14*$P$30</f>
        <v>3716.467962871292</v>
      </c>
      <c r="G11" s="196">
        <f>$N11*BY_Demands!I14*$P$32</f>
        <v>6296.4107665339952</v>
      </c>
      <c r="H11" s="195" t="s">
        <v>17</v>
      </c>
      <c r="I11" s="197" t="s">
        <v>120</v>
      </c>
      <c r="L11" s="206" t="s">
        <v>149</v>
      </c>
      <c r="M11" s="207">
        <v>1</v>
      </c>
      <c r="N11" s="207">
        <v>1.071921809027778</v>
      </c>
      <c r="O11" s="207">
        <v>1.2324026899393672</v>
      </c>
      <c r="P11" s="207">
        <v>1.4502568894568992</v>
      </c>
      <c r="Q11" s="207">
        <v>1.7363358347406821</v>
      </c>
      <c r="R11" s="207">
        <v>2.1056032335566903</v>
      </c>
      <c r="S11" s="207">
        <v>2.5779584006635501</v>
      </c>
      <c r="T11" s="207">
        <v>3.1793680383166891</v>
      </c>
      <c r="U11" s="207">
        <v>3.9433699620168672</v>
      </c>
      <c r="X11" s="196">
        <v>3406.1510483874454</v>
      </c>
      <c r="Y11" s="196">
        <v>5697.3326916368642</v>
      </c>
    </row>
    <row r="12" spans="1:25" x14ac:dyDescent="0.3">
      <c r="D12" s="195" t="s">
        <v>16</v>
      </c>
      <c r="E12" s="195">
        <v>2015</v>
      </c>
      <c r="F12" s="196">
        <f>$N12*BY_Demands!H15*$P$30</f>
        <v>1332.3082235303029</v>
      </c>
      <c r="G12" s="196">
        <f>$N12*BY_Demands!I15*$P$32</f>
        <v>2257.1861043292693</v>
      </c>
      <c r="H12" s="195" t="s">
        <v>17</v>
      </c>
      <c r="I12" s="197" t="s">
        <v>122</v>
      </c>
      <c r="L12" s="206" t="s">
        <v>150</v>
      </c>
      <c r="M12" s="207">
        <v>1</v>
      </c>
      <c r="N12" s="207">
        <v>0.99945814142508804</v>
      </c>
      <c r="O12" s="207">
        <v>1.0012643366747946</v>
      </c>
      <c r="P12" s="207">
        <v>1.0049218820554502</v>
      </c>
      <c r="Q12" s="207">
        <v>1.0094825250609591</v>
      </c>
      <c r="R12" s="207">
        <v>1.0146753364038652</v>
      </c>
      <c r="S12" s="207">
        <v>1.0200036123904994</v>
      </c>
      <c r="T12" s="207">
        <v>1.0254673530208616</v>
      </c>
      <c r="U12" s="207">
        <v>1.0309310936512237</v>
      </c>
      <c r="X12" s="196">
        <v>1309.5941166247983</v>
      </c>
      <c r="Y12" s="196">
        <v>2190.5057255032989</v>
      </c>
    </row>
    <row r="13" spans="1:25" x14ac:dyDescent="0.3">
      <c r="D13" s="195" t="s">
        <v>16</v>
      </c>
      <c r="E13" s="195">
        <v>2015</v>
      </c>
      <c r="F13" s="196">
        <f>$N13*BY_Demands!H16*$P$30</f>
        <v>1535.4590437351781</v>
      </c>
      <c r="G13" s="196">
        <f>$N13*BY_Demands!I16*$P$32</f>
        <v>2601.3626247101856</v>
      </c>
      <c r="H13" s="195" t="s">
        <v>17</v>
      </c>
      <c r="I13" s="197" t="s">
        <v>124</v>
      </c>
      <c r="L13" s="206" t="s">
        <v>151</v>
      </c>
      <c r="M13" s="207">
        <v>1</v>
      </c>
      <c r="N13" s="207">
        <v>1.0198296885619478</v>
      </c>
      <c r="O13" s="207">
        <v>1.0423779634590014</v>
      </c>
      <c r="P13" s="207">
        <v>1.055651061448047</v>
      </c>
      <c r="Q13" s="207">
        <v>1.0634470075560709</v>
      </c>
      <c r="R13" s="207">
        <v>1.0681645544316956</v>
      </c>
      <c r="S13" s="207">
        <v>1.0710030783992324</v>
      </c>
      <c r="T13" s="207">
        <v>1.0728021428856995</v>
      </c>
      <c r="U13" s="207">
        <v>1.0739615399992004</v>
      </c>
      <c r="X13" s="196">
        <v>1479.132919675611</v>
      </c>
      <c r="Y13" s="196">
        <v>2474.0865037484882</v>
      </c>
    </row>
    <row r="14" spans="1:25" x14ac:dyDescent="0.3">
      <c r="D14" s="198" t="s">
        <v>16</v>
      </c>
      <c r="E14" s="198">
        <v>2015</v>
      </c>
      <c r="F14" s="199">
        <f>$N19*BY_Demands!H17*$P$31</f>
        <v>3155.8626290454772</v>
      </c>
      <c r="G14" s="199">
        <f>$N19*BY_Demands!I17*$P$33</f>
        <v>2124.7801336438911</v>
      </c>
      <c r="H14" s="198" t="s">
        <v>17</v>
      </c>
      <c r="I14" s="200" t="s">
        <v>126</v>
      </c>
      <c r="L14" s="208"/>
      <c r="M14" s="208"/>
      <c r="N14" s="33"/>
      <c r="X14" s="199">
        <v>2940.7377850310263</v>
      </c>
      <c r="Y14" s="199">
        <v>1988.8471980164925</v>
      </c>
    </row>
    <row r="15" spans="1:25" x14ac:dyDescent="0.3">
      <c r="D15" s="198" t="s">
        <v>16</v>
      </c>
      <c r="E15" s="198">
        <v>2015</v>
      </c>
      <c r="F15" s="199">
        <f>$N20*BY_Demands!H18*$P$31</f>
        <v>2880.8652022543415</v>
      </c>
      <c r="G15" s="199">
        <f>$N20*BY_Demands!I18*$P$33</f>
        <v>1939.6297839831661</v>
      </c>
      <c r="H15" s="198" t="s">
        <v>17</v>
      </c>
      <c r="I15" s="200" t="s">
        <v>128</v>
      </c>
      <c r="L15" s="208"/>
      <c r="M15" s="208"/>
      <c r="N15" s="33"/>
      <c r="X15" s="199">
        <v>2728.7142212707645</v>
      </c>
      <c r="Y15" s="199">
        <v>1845.4537704064144</v>
      </c>
    </row>
    <row r="16" spans="1:25" x14ac:dyDescent="0.3">
      <c r="D16" s="198" t="s">
        <v>16</v>
      </c>
      <c r="E16" s="198">
        <v>2015</v>
      </c>
      <c r="F16" s="199">
        <f>$N21*BY_Demands!H19*$P$31</f>
        <v>2854.0546920314246</v>
      </c>
      <c r="G16" s="199">
        <f>$N21*BY_Demands!I19*$P$33</f>
        <v>1921.5787956511001</v>
      </c>
      <c r="H16" s="198" t="s">
        <v>17</v>
      </c>
      <c r="I16" s="200" t="s">
        <v>130</v>
      </c>
      <c r="L16" s="208"/>
      <c r="M16" s="208"/>
      <c r="N16" s="33"/>
      <c r="X16" s="199">
        <v>2848.6430749730589</v>
      </c>
      <c r="Y16" s="199">
        <v>1926.5627240374577</v>
      </c>
    </row>
    <row r="17" spans="4:25" x14ac:dyDescent="0.3">
      <c r="D17" s="198" t="s">
        <v>16</v>
      </c>
      <c r="E17" s="198">
        <v>2015</v>
      </c>
      <c r="F17" s="199">
        <f>$N22*BY_Demands!H20*$P$31</f>
        <v>7623.2271272735006</v>
      </c>
      <c r="G17" s="199">
        <f>$N22*BY_Demands!I20*$P$33</f>
        <v>5132.568637559838</v>
      </c>
      <c r="H17" s="198" t="s">
        <v>17</v>
      </c>
      <c r="I17" s="200" t="s">
        <v>132</v>
      </c>
      <c r="L17" s="208" t="s">
        <v>152</v>
      </c>
      <c r="M17" s="208"/>
      <c r="N17" s="33"/>
      <c r="X17" s="199">
        <v>9536.2196485779768</v>
      </c>
      <c r="Y17" s="199">
        <v>6449.4304199053331</v>
      </c>
    </row>
    <row r="18" spans="4:25" x14ac:dyDescent="0.3">
      <c r="D18" s="198" t="s">
        <v>16</v>
      </c>
      <c r="E18" s="198">
        <v>2015</v>
      </c>
      <c r="F18" s="199">
        <f>$N23*BY_Demands!H21*$P$31</f>
        <v>2397.2758013947073</v>
      </c>
      <c r="G18" s="199">
        <f>$N23*BY_Demands!I21*$P$33</f>
        <v>1614.0385677083057</v>
      </c>
      <c r="H18" s="198" t="s">
        <v>17</v>
      </c>
      <c r="I18" s="200" t="s">
        <v>134</v>
      </c>
      <c r="L18" s="209" t="s">
        <v>153</v>
      </c>
      <c r="M18" s="209">
        <v>2012</v>
      </c>
      <c r="N18" s="209">
        <v>2015</v>
      </c>
      <c r="O18" s="209">
        <v>2020</v>
      </c>
      <c r="P18" s="209">
        <v>2025</v>
      </c>
      <c r="Q18" s="209">
        <v>2030</v>
      </c>
      <c r="R18" s="209">
        <v>2035</v>
      </c>
      <c r="S18" s="209">
        <v>2040</v>
      </c>
      <c r="T18" s="209">
        <v>2045</v>
      </c>
      <c r="U18" s="209">
        <v>2050</v>
      </c>
      <c r="X18" s="199">
        <v>2140.1080696781996</v>
      </c>
      <c r="Y18" s="199">
        <v>1447.3741791932887</v>
      </c>
    </row>
    <row r="19" spans="4:25" x14ac:dyDescent="0.3">
      <c r="D19" s="198" t="s">
        <v>16</v>
      </c>
      <c r="E19" s="198">
        <v>2015</v>
      </c>
      <c r="F19" s="199">
        <f>$N24*BY_Demands!H22*$P$31</f>
        <v>1031.1929262151832</v>
      </c>
      <c r="G19" s="199">
        <f>$N24*BY_Demands!I22*$P$33</f>
        <v>694.28188141346436</v>
      </c>
      <c r="H19" s="198" t="s">
        <v>17</v>
      </c>
      <c r="I19" s="200" t="s">
        <v>136</v>
      </c>
      <c r="L19" s="209" t="s">
        <v>143</v>
      </c>
      <c r="M19" s="210">
        <v>1</v>
      </c>
      <c r="N19" s="210">
        <v>1.0269341563786007</v>
      </c>
      <c r="O19" s="210">
        <v>1.0330864197530862</v>
      </c>
      <c r="P19" s="210">
        <v>1.0189711934156378</v>
      </c>
      <c r="Q19" s="210">
        <v>0.99882716049382692</v>
      </c>
      <c r="R19" s="210">
        <v>0.9780864197530863</v>
      </c>
      <c r="S19" s="210">
        <v>0.95843621399176948</v>
      </c>
      <c r="T19" s="210">
        <v>0.94034979423868303</v>
      </c>
      <c r="U19" s="210">
        <v>0.92384773662551434</v>
      </c>
      <c r="X19" s="199">
        <v>988.95922548450812</v>
      </c>
      <c r="Y19" s="199">
        <v>668.84194659221305</v>
      </c>
    </row>
    <row r="20" spans="4:25" x14ac:dyDescent="0.3">
      <c r="D20" s="198" t="s">
        <v>16</v>
      </c>
      <c r="E20" s="198">
        <v>2015</v>
      </c>
      <c r="F20" s="199">
        <f>$N25*BY_Demands!H23*$P$31</f>
        <v>852.62481095692488</v>
      </c>
      <c r="G20" s="199">
        <f>$N25*BY_Demands!I23*$P$33</f>
        <v>574.05548742820338</v>
      </c>
      <c r="H20" s="198" t="s">
        <v>17</v>
      </c>
      <c r="I20" s="200" t="s">
        <v>138</v>
      </c>
      <c r="L20" s="209" t="s">
        <v>32</v>
      </c>
      <c r="M20" s="210">
        <v>1</v>
      </c>
      <c r="N20" s="210">
        <v>1.0102891609011886</v>
      </c>
      <c r="O20" s="210">
        <v>1.0221305659038493</v>
      </c>
      <c r="P20" s="210">
        <v>1.0290713145290049</v>
      </c>
      <c r="Q20" s="210">
        <v>1.0328410502040093</v>
      </c>
      <c r="R20" s="210">
        <v>1.0347259180415114</v>
      </c>
      <c r="S20" s="210">
        <v>1.0355685648394535</v>
      </c>
      <c r="T20" s="210">
        <v>1.0358790136597482</v>
      </c>
      <c r="U20" s="210">
        <v>1.0359677133226894</v>
      </c>
      <c r="X20" s="199">
        <v>769.06949069432801</v>
      </c>
      <c r="Y20" s="199">
        <v>520.12855734135007</v>
      </c>
    </row>
    <row r="21" spans="4:25" x14ac:dyDescent="0.3">
      <c r="D21" s="195" t="s">
        <v>16</v>
      </c>
      <c r="E21" s="195">
        <v>2020</v>
      </c>
      <c r="F21" s="196">
        <f>$O7*BY_Demands!H10*$Q$30</f>
        <v>3571.2515063510459</v>
      </c>
      <c r="G21" s="196">
        <f>$O7*BY_Demands!I10*$Q$32</f>
        <v>6048.3899799944775</v>
      </c>
      <c r="H21" s="195" t="s">
        <v>17</v>
      </c>
      <c r="I21" s="197" t="s">
        <v>112</v>
      </c>
      <c r="L21" s="209" t="s">
        <v>148</v>
      </c>
      <c r="M21" s="210">
        <v>1</v>
      </c>
      <c r="N21" s="210">
        <v>0.95874930965631511</v>
      </c>
      <c r="O21" s="210">
        <v>0.95316283614427133</v>
      </c>
      <c r="P21" s="210">
        <v>0.95934406729257815</v>
      </c>
      <c r="Q21" s="210">
        <v>0.9555206253451719</v>
      </c>
      <c r="R21" s="210">
        <v>0.93982327201665328</v>
      </c>
      <c r="S21" s="210">
        <v>0.91562938102723124</v>
      </c>
      <c r="T21" s="210">
        <v>0.8862738434088111</v>
      </c>
      <c r="U21" s="210">
        <v>0.85426313777135843</v>
      </c>
    </row>
    <row r="22" spans="4:25" x14ac:dyDescent="0.3">
      <c r="D22" s="195" t="s">
        <v>16</v>
      </c>
      <c r="E22" s="195">
        <v>2020</v>
      </c>
      <c r="F22" s="196">
        <f>$O8*BY_Demands!H11*$Q$30</f>
        <v>3236.4313498446786</v>
      </c>
      <c r="G22" s="196">
        <f>$O8*BY_Demands!I11*$Q$32</f>
        <v>5481.3274597233994</v>
      </c>
      <c r="H22" s="195" t="s">
        <v>17</v>
      </c>
      <c r="I22" s="197" t="s">
        <v>114</v>
      </c>
      <c r="L22" s="209" t="s">
        <v>33</v>
      </c>
      <c r="M22" s="210">
        <v>1</v>
      </c>
      <c r="N22" s="210">
        <v>0.76496827411167512</v>
      </c>
      <c r="O22" s="210">
        <v>0.7123159898477156</v>
      </c>
      <c r="P22" s="210">
        <v>0.71570431472081208</v>
      </c>
      <c r="Q22" s="210">
        <v>0.75053299492385805</v>
      </c>
      <c r="R22" s="210">
        <v>0.79805203045685291</v>
      </c>
      <c r="S22" s="210">
        <v>0.845717005076142</v>
      </c>
      <c r="T22" s="210">
        <v>0.88645304568527916</v>
      </c>
      <c r="U22" s="210">
        <v>0.91716370558375626</v>
      </c>
    </row>
    <row r="23" spans="4:25" x14ac:dyDescent="0.3">
      <c r="D23" s="195" t="s">
        <v>16</v>
      </c>
      <c r="E23" s="195">
        <v>2020</v>
      </c>
      <c r="F23" s="196">
        <f>$O9*BY_Demands!H12*$Q$30</f>
        <v>3703.0704656055268</v>
      </c>
      <c r="G23" s="196">
        <f>$O9*BY_Demands!I12*$Q$32</f>
        <v>6271.6429407311243</v>
      </c>
      <c r="H23" s="195" t="s">
        <v>17</v>
      </c>
      <c r="I23" s="197" t="s">
        <v>116</v>
      </c>
      <c r="L23" s="209" t="s">
        <v>149</v>
      </c>
      <c r="M23" s="210">
        <v>1</v>
      </c>
      <c r="N23" s="210">
        <v>1.0719218090277776</v>
      </c>
      <c r="O23" s="210">
        <v>1.2324026899393672</v>
      </c>
      <c r="P23" s="210">
        <v>1.4502568894568992</v>
      </c>
      <c r="Q23" s="210">
        <v>1.7363358347406821</v>
      </c>
      <c r="R23" s="210">
        <v>2.1056032335566903</v>
      </c>
      <c r="S23" s="210">
        <v>2.5779584006635501</v>
      </c>
      <c r="T23" s="210">
        <v>3.1793680383166882</v>
      </c>
      <c r="U23" s="210">
        <v>3.9433699620168676</v>
      </c>
    </row>
    <row r="24" spans="4:25" x14ac:dyDescent="0.3">
      <c r="D24" s="195" t="s">
        <v>16</v>
      </c>
      <c r="E24" s="195">
        <v>2020</v>
      </c>
      <c r="F24" s="196">
        <f>$O10*BY_Demands!H13*$Q$30</f>
        <v>13269.816105713189</v>
      </c>
      <c r="G24" s="196">
        <f>$O10*BY_Demands!I13*$Q$32</f>
        <v>22474.200606546601</v>
      </c>
      <c r="H24" s="195" t="s">
        <v>17</v>
      </c>
      <c r="I24" s="197" t="s">
        <v>118</v>
      </c>
      <c r="L24" s="209" t="s">
        <v>150</v>
      </c>
      <c r="M24" s="210">
        <v>1</v>
      </c>
      <c r="N24" s="210">
        <v>0.99779735682819382</v>
      </c>
      <c r="O24" s="210">
        <v>0.99296377875673025</v>
      </c>
      <c r="P24" s="210">
        <v>0.98770190895741539</v>
      </c>
      <c r="Q24" s="210">
        <v>0.98299069995105237</v>
      </c>
      <c r="R24" s="210">
        <v>0.97901370533529108</v>
      </c>
      <c r="S24" s="210">
        <v>0.97601566324033295</v>
      </c>
      <c r="T24" s="210">
        <v>0.97381302006852688</v>
      </c>
      <c r="U24" s="210">
        <v>0.97209985315712177</v>
      </c>
    </row>
    <row r="25" spans="4:25" x14ac:dyDescent="0.3">
      <c r="D25" s="195" t="s">
        <v>16</v>
      </c>
      <c r="E25" s="195">
        <v>2020</v>
      </c>
      <c r="F25" s="196">
        <f>$O11*BY_Demands!H14*$Q$30</f>
        <v>4352.2570708302173</v>
      </c>
      <c r="G25" s="196">
        <f>$O11*BY_Demands!I14*$Q$32</f>
        <v>7371.1269034833176</v>
      </c>
      <c r="H25" s="195" t="s">
        <v>17</v>
      </c>
      <c r="I25" s="197" t="s">
        <v>120</v>
      </c>
      <c r="L25" s="209" t="s">
        <v>151</v>
      </c>
      <c r="M25" s="210">
        <v>1</v>
      </c>
      <c r="N25" s="210">
        <v>1.0608969315499606</v>
      </c>
      <c r="O25" s="210">
        <v>1.1523996852871754</v>
      </c>
      <c r="P25" s="210">
        <v>1.2325727773406769</v>
      </c>
      <c r="Q25" s="210">
        <v>1.3021243115656964</v>
      </c>
      <c r="R25" s="210">
        <v>1.3620771046420144</v>
      </c>
      <c r="S25" s="210">
        <v>1.4136113296616839</v>
      </c>
      <c r="T25" s="210">
        <v>1.4577498033044847</v>
      </c>
      <c r="U25" s="210">
        <v>1.4955153422501966</v>
      </c>
    </row>
    <row r="26" spans="4:25" x14ac:dyDescent="0.3">
      <c r="D26" s="195" t="s">
        <v>16</v>
      </c>
      <c r="E26" s="195">
        <v>2020</v>
      </c>
      <c r="F26" s="196">
        <f>$O12*BY_Demands!H15*$Q$30</f>
        <v>1359.5133034924518</v>
      </c>
      <c r="G26" s="196">
        <f>$O12*BY_Demands!I15*$Q$32</f>
        <v>2302.5168145927346</v>
      </c>
      <c r="H26" s="195" t="s">
        <v>17</v>
      </c>
      <c r="I26" s="197" t="s">
        <v>122</v>
      </c>
      <c r="L26" s="208"/>
      <c r="M26" s="208"/>
    </row>
    <row r="27" spans="4:25" x14ac:dyDescent="0.3">
      <c r="D27" s="195" t="s">
        <v>16</v>
      </c>
      <c r="E27" s="195">
        <v>2020</v>
      </c>
      <c r="F27" s="196">
        <f>$O13*BY_Demands!H16*$Q$30</f>
        <v>1598.5654533218465</v>
      </c>
      <c r="G27" s="196">
        <f>$O13*BY_Demands!I16*$Q$32</f>
        <v>2707.3834629239777</v>
      </c>
      <c r="H27" s="195" t="s">
        <v>17</v>
      </c>
      <c r="I27" s="197" t="s">
        <v>124</v>
      </c>
      <c r="M27" s="208"/>
    </row>
    <row r="28" spans="4:25" x14ac:dyDescent="0.3">
      <c r="D28" s="198" t="s">
        <v>16</v>
      </c>
      <c r="E28" s="198">
        <v>2020</v>
      </c>
      <c r="F28" s="199">
        <f>$O19*BY_Demands!H17*Q$31</f>
        <v>3324.5318060381455</v>
      </c>
      <c r="G28" s="199">
        <f>$O19*BY_Demands!I17*Q$31</f>
        <v>2244.276181911338</v>
      </c>
      <c r="H28" s="198" t="s">
        <v>17</v>
      </c>
      <c r="I28" s="200" t="s">
        <v>126</v>
      </c>
      <c r="M28" s="208"/>
    </row>
    <row r="29" spans="4:25" x14ac:dyDescent="0.3">
      <c r="D29" s="198" t="s">
        <v>16</v>
      </c>
      <c r="E29" s="198">
        <v>2020</v>
      </c>
      <c r="F29" s="199">
        <f>$O20*BY_Demands!H18*Q$31</f>
        <v>3052.1225515360547</v>
      </c>
      <c r="G29" s="199">
        <f>$O20*BY_Demands!I18*Q$31</f>
        <v>2060.3821368909612</v>
      </c>
      <c r="H29" s="198" t="s">
        <v>17</v>
      </c>
      <c r="I29" s="200" t="s">
        <v>128</v>
      </c>
      <c r="L29" s="208" t="s">
        <v>154</v>
      </c>
      <c r="M29" s="208"/>
      <c r="N29" s="11">
        <v>2010</v>
      </c>
      <c r="O29" s="11">
        <v>2012</v>
      </c>
      <c r="P29" s="11">
        <v>2015</v>
      </c>
      <c r="Q29" s="11">
        <v>2020</v>
      </c>
      <c r="R29" s="11">
        <v>2025</v>
      </c>
      <c r="S29" s="11">
        <v>2030</v>
      </c>
      <c r="T29" s="11">
        <v>2035</v>
      </c>
      <c r="U29" s="11">
        <v>2040</v>
      </c>
      <c r="V29" s="11">
        <v>2045</v>
      </c>
      <c r="W29" s="11">
        <v>2050</v>
      </c>
    </row>
    <row r="30" spans="4:25" x14ac:dyDescent="0.3">
      <c r="D30" s="198" t="s">
        <v>16</v>
      </c>
      <c r="E30" s="198">
        <v>2020</v>
      </c>
      <c r="F30" s="199">
        <f>$O21*BY_Demands!H19*Q$31</f>
        <v>2971.2738155741995</v>
      </c>
      <c r="G30" s="199">
        <f>$O21*BY_Demands!I19*Q$31</f>
        <v>2005.8039577538952</v>
      </c>
      <c r="H30" s="198" t="s">
        <v>17</v>
      </c>
      <c r="I30" s="200" t="s">
        <v>130</v>
      </c>
      <c r="L30" s="208" t="s">
        <v>9</v>
      </c>
      <c r="M30" s="203" t="s">
        <v>155</v>
      </c>
      <c r="N30" s="203">
        <v>0.98806937170563958</v>
      </c>
      <c r="O30" s="203">
        <v>1</v>
      </c>
      <c r="P30" s="203">
        <v>1.0178959424415408</v>
      </c>
      <c r="Q30" s="203">
        <v>1.0368071864620032</v>
      </c>
      <c r="R30" s="203">
        <v>1.054852183869458</v>
      </c>
      <c r="S30" s="203">
        <v>1.069358728208718</v>
      </c>
      <c r="T30" s="203">
        <v>1.0802604336245571</v>
      </c>
      <c r="U30" s="203">
        <v>1.2174068535197016</v>
      </c>
      <c r="V30" s="203">
        <v>1.2478356784058295</v>
      </c>
      <c r="W30" s="203">
        <v>1.2784837305645957</v>
      </c>
    </row>
    <row r="31" spans="4:25" x14ac:dyDescent="0.3">
      <c r="D31" s="198" t="s">
        <v>16</v>
      </c>
      <c r="E31" s="198">
        <v>2020</v>
      </c>
      <c r="F31" s="199">
        <f>$O22*BY_Demands!H20*Q$31</f>
        <v>7433.3824306414854</v>
      </c>
      <c r="G31" s="199">
        <f>$O22*BY_Demands!I20*Q$31</f>
        <v>5018.0188108976417</v>
      </c>
      <c r="H31" s="198" t="s">
        <v>17</v>
      </c>
      <c r="I31" s="200" t="s">
        <v>132</v>
      </c>
      <c r="L31" s="208"/>
      <c r="M31" s="209" t="s">
        <v>156</v>
      </c>
      <c r="N31" s="209">
        <v>0.98231557826768057</v>
      </c>
      <c r="O31" s="209">
        <v>1</v>
      </c>
      <c r="P31" s="209">
        <v>1.026526632598479</v>
      </c>
      <c r="Q31" s="209">
        <v>1.0749507555301652</v>
      </c>
      <c r="R31" s="209">
        <v>1.117348539881609</v>
      </c>
      <c r="S31" s="209">
        <v>1.1562960577207382</v>
      </c>
      <c r="T31" s="209">
        <v>1.1871719645831615</v>
      </c>
      <c r="U31" s="209">
        <v>1.0864199418244509</v>
      </c>
      <c r="V31" s="209">
        <v>1.0951376727861695</v>
      </c>
      <c r="W31" s="209">
        <v>1.1071212019990386</v>
      </c>
    </row>
    <row r="32" spans="4:25" x14ac:dyDescent="0.3">
      <c r="D32" s="198" t="s">
        <v>16</v>
      </c>
      <c r="E32" s="198">
        <v>2020</v>
      </c>
      <c r="F32" s="199">
        <f>$O23*BY_Demands!H21*Q$31</f>
        <v>2886.1963956780451</v>
      </c>
      <c r="G32" s="199">
        <f>$O23*BY_Demands!I21*Q$31</f>
        <v>1948.3711406743239</v>
      </c>
      <c r="H32" s="198" t="s">
        <v>17</v>
      </c>
      <c r="I32" s="200" t="s">
        <v>134</v>
      </c>
      <c r="L32" s="208" t="s">
        <v>8</v>
      </c>
      <c r="M32" s="203" t="s">
        <v>155</v>
      </c>
      <c r="N32" s="203">
        <v>0.987752154645689</v>
      </c>
      <c r="O32" s="203">
        <v>1</v>
      </c>
      <c r="P32" s="203">
        <v>1.0183717680314668</v>
      </c>
      <c r="Q32" s="203">
        <v>1.0369496177197397</v>
      </c>
      <c r="R32" s="203">
        <v>1.051470987568867</v>
      </c>
      <c r="S32" s="203">
        <v>1.0603004632096686</v>
      </c>
      <c r="T32" s="203">
        <v>1.0646901197661374</v>
      </c>
      <c r="U32" s="203">
        <v>1.1465871440907782</v>
      </c>
      <c r="V32" s="203">
        <v>1.1627212774712143</v>
      </c>
      <c r="W32" s="203">
        <v>1.1788800847920069</v>
      </c>
    </row>
    <row r="33" spans="4:23" x14ac:dyDescent="0.3">
      <c r="D33" s="198" t="s">
        <v>16</v>
      </c>
      <c r="E33" s="198">
        <v>2020</v>
      </c>
      <c r="F33" s="199">
        <f>$O24*BY_Demands!H22*Q$31</f>
        <v>1074.6061719286367</v>
      </c>
      <c r="G33" s="199">
        <f>$O24*BY_Demands!I22*Q$31</f>
        <v>725.42937691680856</v>
      </c>
      <c r="H33" s="198" t="s">
        <v>17</v>
      </c>
      <c r="I33" s="200" t="s">
        <v>136</v>
      </c>
      <c r="M33" s="209" t="s">
        <v>156</v>
      </c>
      <c r="N33" s="209">
        <v>0.9841251696997928</v>
      </c>
      <c r="O33" s="209">
        <v>1</v>
      </c>
      <c r="P33" s="209">
        <v>1.0238122454503109</v>
      </c>
      <c r="Q33" s="209">
        <v>1.0641351135546686</v>
      </c>
      <c r="R33" s="209">
        <v>1.093545523903293</v>
      </c>
      <c r="S33" s="209">
        <v>1.119666544355856</v>
      </c>
      <c r="T33" s="209">
        <v>1.1332938901133505</v>
      </c>
      <c r="U33" s="209">
        <v>1.0621838562190011</v>
      </c>
      <c r="V33" s="209">
        <v>1.0599538049158781</v>
      </c>
      <c r="W33" s="209">
        <v>1.0579622153025048</v>
      </c>
    </row>
    <row r="34" spans="4:23" x14ac:dyDescent="0.3">
      <c r="D34" s="198" t="s">
        <v>16</v>
      </c>
      <c r="E34" s="198">
        <v>2020</v>
      </c>
      <c r="F34" s="199">
        <f>$O25*BY_Demands!H23*Q$31</f>
        <v>969.85375563736204</v>
      </c>
      <c r="G34" s="199">
        <f>$O25*BY_Demands!I23*Q$31</f>
        <v>654.71465177771154</v>
      </c>
      <c r="H34" s="198" t="s">
        <v>17</v>
      </c>
      <c r="I34" s="200" t="s">
        <v>138</v>
      </c>
    </row>
    <row r="35" spans="4:23" x14ac:dyDescent="0.3">
      <c r="D35" s="195" t="s">
        <v>16</v>
      </c>
      <c r="E35" s="195">
        <v>2025</v>
      </c>
      <c r="F35" s="196">
        <f>$P7*BY_Demands!H10*$R$30</f>
        <v>3514.4516842581029</v>
      </c>
      <c r="G35" s="196">
        <f>$P7*BY_Demands!I10*$R$32</f>
        <v>5932.2979647824368</v>
      </c>
      <c r="H35" s="195" t="s">
        <v>17</v>
      </c>
      <c r="I35" s="197" t="s">
        <v>112</v>
      </c>
    </row>
    <row r="36" spans="4:23" x14ac:dyDescent="0.3">
      <c r="D36" s="195" t="s">
        <v>16</v>
      </c>
      <c r="E36" s="195">
        <v>2025</v>
      </c>
      <c r="F36" s="196">
        <f>$P8*BY_Demands!H11*$R$30</f>
        <v>3306.3579191725535</v>
      </c>
      <c r="G36" s="196">
        <f>$P8*BY_Demands!I11*$R$32</f>
        <v>5581.0414018795018</v>
      </c>
      <c r="H36" s="195" t="s">
        <v>17</v>
      </c>
      <c r="I36" s="197" t="s">
        <v>114</v>
      </c>
    </row>
    <row r="37" spans="4:23" x14ac:dyDescent="0.3">
      <c r="D37" s="195" t="s">
        <v>16</v>
      </c>
      <c r="E37" s="195">
        <v>2025</v>
      </c>
      <c r="F37" s="196">
        <f>$P9*BY_Demands!H12*$R$30</f>
        <v>3718.1789734575682</v>
      </c>
      <c r="G37" s="196">
        <f>$P9*BY_Demands!I12*$R$32</f>
        <v>6276.1840362575495</v>
      </c>
      <c r="H37" s="195" t="s">
        <v>17</v>
      </c>
      <c r="I37" s="197" t="s">
        <v>116</v>
      </c>
      <c r="L37" s="208"/>
      <c r="M37" s="208"/>
    </row>
    <row r="38" spans="4:23" x14ac:dyDescent="0.3">
      <c r="D38" s="195" t="s">
        <v>16</v>
      </c>
      <c r="E38" s="195">
        <v>2025</v>
      </c>
      <c r="F38" s="196">
        <f>$P10*BY_Demands!H13*$R$30</f>
        <v>13438.765212839051</v>
      </c>
      <c r="G38" s="196">
        <f>$P10*BY_Demands!I13*$R$32</f>
        <v>22684.266760134353</v>
      </c>
      <c r="H38" s="195" t="s">
        <v>17</v>
      </c>
      <c r="I38" s="197" t="s">
        <v>118</v>
      </c>
      <c r="L38" s="208"/>
      <c r="M38" s="208"/>
    </row>
    <row r="39" spans="4:23" x14ac:dyDescent="0.3">
      <c r="D39" s="195" t="s">
        <v>16</v>
      </c>
      <c r="E39" s="195">
        <v>2025</v>
      </c>
      <c r="F39" s="196">
        <f>$P11*BY_Demands!H14*$R$30</f>
        <v>5210.7525145613799</v>
      </c>
      <c r="G39" s="196">
        <f>$P11*BY_Demands!I14*$R$32</f>
        <v>8795.6071997167837</v>
      </c>
      <c r="H39" s="195" t="s">
        <v>17</v>
      </c>
      <c r="I39" s="197" t="s">
        <v>120</v>
      </c>
      <c r="L39" s="208"/>
      <c r="M39" s="208"/>
    </row>
    <row r="40" spans="4:23" x14ac:dyDescent="0.3">
      <c r="D40" s="195" t="s">
        <v>16</v>
      </c>
      <c r="E40" s="195">
        <v>2025</v>
      </c>
      <c r="F40" s="196">
        <f>$P12*BY_Demands!H15*$R$30</f>
        <v>1388.2274406411721</v>
      </c>
      <c r="G40" s="196">
        <f>$P12*BY_Demands!I15*$R$32</f>
        <v>2343.2898103731413</v>
      </c>
      <c r="H40" s="195" t="s">
        <v>17</v>
      </c>
      <c r="I40" s="197" t="s">
        <v>122</v>
      </c>
      <c r="L40" s="208"/>
      <c r="M40" s="208"/>
    </row>
    <row r="41" spans="4:23" x14ac:dyDescent="0.3">
      <c r="D41" s="195" t="s">
        <v>16</v>
      </c>
      <c r="E41" s="195">
        <v>2025</v>
      </c>
      <c r="F41" s="196">
        <f>$P13*BY_Demands!H16*$R$30</f>
        <v>1647.0970824592259</v>
      </c>
      <c r="G41" s="196">
        <f>$P13*BY_Demands!I16*$R$32</f>
        <v>2780.254659308142</v>
      </c>
      <c r="H41" s="195" t="s">
        <v>17</v>
      </c>
      <c r="I41" s="197" t="s">
        <v>124</v>
      </c>
      <c r="L41" s="211"/>
      <c r="M41" s="211"/>
      <c r="N41" s="28"/>
      <c r="O41" s="28"/>
      <c r="P41" s="28"/>
      <c r="Q41" s="28"/>
      <c r="R41" s="28"/>
    </row>
    <row r="42" spans="4:23" x14ac:dyDescent="0.3">
      <c r="D42" s="198" t="s">
        <v>16</v>
      </c>
      <c r="E42" s="198">
        <v>2025</v>
      </c>
      <c r="F42" s="199">
        <f>$P19*BY_Demands!H17*R$31</f>
        <v>3408.4414857866723</v>
      </c>
      <c r="G42" s="199">
        <f>$P19*BY_Demands!I17*S$33</f>
        <v>2305.6940917882885</v>
      </c>
      <c r="H42" s="198" t="s">
        <v>17</v>
      </c>
      <c r="I42" s="200" t="s">
        <v>126</v>
      </c>
      <c r="L42" s="28"/>
      <c r="M42" s="212"/>
      <c r="N42" s="212"/>
      <c r="O42" s="212"/>
      <c r="P42" s="212"/>
      <c r="Q42" s="212"/>
      <c r="R42" s="28"/>
    </row>
    <row r="43" spans="4:23" x14ac:dyDescent="0.3">
      <c r="D43" s="198" t="s">
        <v>16</v>
      </c>
      <c r="E43" s="198">
        <v>2025</v>
      </c>
      <c r="F43" s="199">
        <f>$P20*BY_Demands!H18*R$31</f>
        <v>3194.0459599955998</v>
      </c>
      <c r="G43" s="199">
        <f>$P20*BY_Demands!I18*S$33</f>
        <v>2160.6628512099528</v>
      </c>
      <c r="H43" s="198" t="s">
        <v>17</v>
      </c>
      <c r="I43" s="200" t="s">
        <v>128</v>
      </c>
      <c r="L43" s="28"/>
      <c r="M43" s="212"/>
      <c r="N43" s="212"/>
      <c r="O43" s="212"/>
      <c r="P43" s="212"/>
      <c r="Q43" s="212"/>
      <c r="R43" s="28"/>
    </row>
    <row r="44" spans="4:23" x14ac:dyDescent="0.3">
      <c r="D44" s="198" t="s">
        <v>16</v>
      </c>
      <c r="E44" s="198">
        <v>2025</v>
      </c>
      <c r="F44" s="199">
        <f>$P21*BY_Demands!H19*R$31</f>
        <v>3108.4942301213378</v>
      </c>
      <c r="G44" s="199">
        <f>$P21*BY_Demands!I19*S$33</f>
        <v>2102.7900319358332</v>
      </c>
      <c r="H44" s="198" t="s">
        <v>17</v>
      </c>
      <c r="I44" s="200" t="s">
        <v>130</v>
      </c>
      <c r="L44" s="28"/>
      <c r="M44" s="212"/>
      <c r="N44" s="212"/>
      <c r="O44" s="212"/>
      <c r="P44" s="212"/>
      <c r="Q44" s="212"/>
      <c r="R44" s="28"/>
    </row>
    <row r="45" spans="4:23" x14ac:dyDescent="0.3">
      <c r="D45" s="198" t="s">
        <v>16</v>
      </c>
      <c r="E45" s="198">
        <v>2025</v>
      </c>
      <c r="F45" s="199">
        <f>$P22*BY_Demands!H20*R$31</f>
        <v>7763.3204916866662</v>
      </c>
      <c r="G45" s="199">
        <f>$P22*BY_Demands!I20*S$33</f>
        <v>5251.6207964795449</v>
      </c>
      <c r="H45" s="198" t="s">
        <v>17</v>
      </c>
      <c r="I45" s="200" t="s">
        <v>132</v>
      </c>
      <c r="L45" s="28"/>
      <c r="M45" s="212"/>
      <c r="N45" s="212"/>
      <c r="O45" s="212"/>
      <c r="P45" s="212"/>
      <c r="Q45" s="212"/>
      <c r="R45" s="28"/>
    </row>
    <row r="46" spans="4:23" x14ac:dyDescent="0.3">
      <c r="D46" s="198" t="s">
        <v>16</v>
      </c>
      <c r="E46" s="198">
        <v>2025</v>
      </c>
      <c r="F46" s="199">
        <f>$P23*BY_Demands!H21*R$31</f>
        <v>3530.3541669230899</v>
      </c>
      <c r="G46" s="199">
        <f>$P23*BY_Demands!I21*S$33</f>
        <v>2388.1638509971549</v>
      </c>
      <c r="H46" s="198" t="s">
        <v>17</v>
      </c>
      <c r="I46" s="200" t="s">
        <v>134</v>
      </c>
      <c r="L46" s="28"/>
      <c r="M46" s="212"/>
      <c r="N46" s="212"/>
      <c r="O46" s="212"/>
      <c r="P46" s="212"/>
      <c r="Q46" s="212"/>
      <c r="R46" s="28"/>
    </row>
    <row r="47" spans="4:23" x14ac:dyDescent="0.3">
      <c r="D47" s="198" t="s">
        <v>16</v>
      </c>
      <c r="E47" s="198">
        <v>2025</v>
      </c>
      <c r="F47" s="199">
        <f>$P24*BY_Demands!H22*R$31</f>
        <v>1111.0712593403773</v>
      </c>
      <c r="G47" s="199">
        <f>$P24*BY_Demands!I22*S$33</f>
        <v>751.60170679169551</v>
      </c>
      <c r="H47" s="198" t="s">
        <v>17</v>
      </c>
      <c r="I47" s="200" t="s">
        <v>136</v>
      </c>
      <c r="L47" s="28"/>
      <c r="M47" s="212"/>
      <c r="N47" s="212"/>
      <c r="O47" s="212"/>
      <c r="P47" s="212"/>
      <c r="Q47" s="212"/>
      <c r="R47" s="28"/>
    </row>
    <row r="48" spans="4:23" x14ac:dyDescent="0.3">
      <c r="D48" s="198" t="s">
        <v>16</v>
      </c>
      <c r="E48" s="198">
        <v>2025</v>
      </c>
      <c r="F48" s="199">
        <f>$P25*BY_Demands!H23*R$31</f>
        <v>1078.2408690346506</v>
      </c>
      <c r="G48" s="199">
        <f>$P25*BY_Demands!I23*S$33</f>
        <v>729.39307059398459</v>
      </c>
      <c r="H48" s="198" t="s">
        <v>17</v>
      </c>
      <c r="I48" s="200" t="s">
        <v>138</v>
      </c>
      <c r="L48" s="28"/>
      <c r="M48" s="212"/>
      <c r="N48" s="212"/>
      <c r="O48" s="212"/>
      <c r="P48" s="212"/>
      <c r="Q48" s="212"/>
      <c r="R48" s="28"/>
    </row>
    <row r="49" spans="4:13" x14ac:dyDescent="0.3">
      <c r="D49" s="195" t="s">
        <v>16</v>
      </c>
      <c r="E49" s="195">
        <v>2030</v>
      </c>
      <c r="F49" s="196">
        <f>$Q7*BY_Demands!H10*$S$30</f>
        <v>3451.4876724736887</v>
      </c>
      <c r="G49" s="196">
        <f>$Q7*BY_Demands!I10*$S$32</f>
        <v>5795.2416621756056</v>
      </c>
      <c r="H49" s="195" t="s">
        <v>17</v>
      </c>
      <c r="I49" s="197" t="s">
        <v>112</v>
      </c>
      <c r="L49" s="208"/>
      <c r="M49" s="208"/>
    </row>
    <row r="50" spans="4:13" x14ac:dyDescent="0.3">
      <c r="D50" s="195" t="s">
        <v>16</v>
      </c>
      <c r="E50" s="195">
        <v>2030</v>
      </c>
      <c r="F50" s="196">
        <f>$Q8*BY_Demands!H11*$S$30</f>
        <v>3358.5306566891454</v>
      </c>
      <c r="G50" s="196">
        <f>$Q8*BY_Demands!I11*$S$32</f>
        <v>5639.1616115462994</v>
      </c>
      <c r="H50" s="195" t="s">
        <v>17</v>
      </c>
      <c r="I50" s="197" t="s">
        <v>114</v>
      </c>
      <c r="L50" s="208"/>
      <c r="M50" s="208"/>
    </row>
    <row r="51" spans="4:13" x14ac:dyDescent="0.3">
      <c r="D51" s="195" t="s">
        <v>16</v>
      </c>
      <c r="E51" s="195">
        <v>2030</v>
      </c>
      <c r="F51" s="196">
        <f>$Q9*BY_Demands!H12*$S$30</f>
        <v>3675.2801070733581</v>
      </c>
      <c r="G51" s="196">
        <f>$Q9*BY_Demands!I12*$S$32</f>
        <v>6171.0017296430296</v>
      </c>
      <c r="H51" s="195" t="s">
        <v>17</v>
      </c>
      <c r="I51" s="197" t="s">
        <v>116</v>
      </c>
      <c r="L51" s="208"/>
      <c r="M51" s="208"/>
    </row>
    <row r="52" spans="4:13" x14ac:dyDescent="0.3">
      <c r="D52" s="195" t="s">
        <v>16</v>
      </c>
      <c r="E52" s="195">
        <v>2030</v>
      </c>
      <c r="F52" s="196">
        <f>$Q10*BY_Demands!H13*$S$30</f>
        <v>13835.545168389417</v>
      </c>
      <c r="G52" s="196">
        <f>$Q10*BY_Demands!I13*$S$32</f>
        <v>23230.657440331372</v>
      </c>
      <c r="H52" s="195" t="s">
        <v>17</v>
      </c>
      <c r="I52" s="197" t="s">
        <v>118</v>
      </c>
      <c r="L52" s="208"/>
      <c r="M52" s="208"/>
    </row>
    <row r="53" spans="4:13" x14ac:dyDescent="0.3">
      <c r="D53" s="195" t="s">
        <v>16</v>
      </c>
      <c r="E53" s="195">
        <v>2030</v>
      </c>
      <c r="F53" s="196">
        <f>$Q11*BY_Demands!H14*$S$30</f>
        <v>6324.4250487090958</v>
      </c>
      <c r="G53" s="196">
        <f>$Q11*BY_Demands!I14*$S$32</f>
        <v>10619.064881468214</v>
      </c>
      <c r="H53" s="195" t="s">
        <v>17</v>
      </c>
      <c r="I53" s="197" t="s">
        <v>120</v>
      </c>
      <c r="L53" s="208"/>
      <c r="M53" s="208"/>
    </row>
    <row r="54" spans="4:13" x14ac:dyDescent="0.3">
      <c r="D54" s="195" t="s">
        <v>16</v>
      </c>
      <c r="E54" s="195">
        <v>2030</v>
      </c>
      <c r="F54" s="196">
        <f>$Q12*BY_Demands!H15*$S$30</f>
        <v>1413.7054727070224</v>
      </c>
      <c r="G54" s="196">
        <f>$Q12*BY_Demands!I15*$S$32</f>
        <v>2373.6908924277286</v>
      </c>
      <c r="H54" s="195" t="s">
        <v>17</v>
      </c>
      <c r="I54" s="197" t="s">
        <v>122</v>
      </c>
      <c r="L54" s="208"/>
      <c r="M54" s="208"/>
    </row>
    <row r="55" spans="4:13" x14ac:dyDescent="0.3">
      <c r="D55" s="195" t="s">
        <v>16</v>
      </c>
      <c r="E55" s="195">
        <v>2030</v>
      </c>
      <c r="F55" s="196">
        <f>$Q13*BY_Demands!H16*$S$30</f>
        <v>1682.0793332441726</v>
      </c>
      <c r="G55" s="196">
        <f>$Q13*BY_Demands!I16*$S$32</f>
        <v>2824.3056780541019</v>
      </c>
      <c r="H55" s="195" t="s">
        <v>17</v>
      </c>
      <c r="I55" s="197" t="s">
        <v>124</v>
      </c>
      <c r="L55" s="208"/>
      <c r="M55" s="208"/>
    </row>
    <row r="56" spans="4:13" x14ac:dyDescent="0.3">
      <c r="D56" s="198" t="s">
        <v>16</v>
      </c>
      <c r="E56" s="198">
        <v>2030</v>
      </c>
      <c r="F56" s="199">
        <f>$Q19*BY_Demands!H17*S$31</f>
        <v>3457.5196628299782</v>
      </c>
      <c r="G56" s="199">
        <f>$Q19*BY_Demands!I17*T$33</f>
        <v>2287.6204445268427</v>
      </c>
      <c r="H56" s="198" t="s">
        <v>17</v>
      </c>
      <c r="I56" s="200" t="s">
        <v>126</v>
      </c>
      <c r="L56" s="208"/>
      <c r="M56" s="208"/>
    </row>
    <row r="57" spans="4:13" x14ac:dyDescent="0.3">
      <c r="D57" s="198" t="s">
        <v>16</v>
      </c>
      <c r="E57" s="198">
        <v>2030</v>
      </c>
      <c r="F57" s="199">
        <f>$Q20*BY_Demands!H18*S$31</f>
        <v>3317.489511065075</v>
      </c>
      <c r="G57" s="199">
        <f>$Q20*BY_Demands!I18*T$33</f>
        <v>2194.9714159554819</v>
      </c>
      <c r="H57" s="198" t="s">
        <v>17</v>
      </c>
      <c r="I57" s="200" t="s">
        <v>128</v>
      </c>
      <c r="L57" s="208"/>
      <c r="M57" s="208"/>
    </row>
    <row r="58" spans="4:13" x14ac:dyDescent="0.3">
      <c r="D58" s="198" t="s">
        <v>16</v>
      </c>
      <c r="E58" s="198">
        <v>2030</v>
      </c>
      <c r="F58" s="199">
        <f>$Q21*BY_Demands!H19*S$31</f>
        <v>3204.0266261406059</v>
      </c>
      <c r="G58" s="199">
        <f>$Q21*BY_Demands!I19*T$33</f>
        <v>2119.9002549614902</v>
      </c>
      <c r="H58" s="198" t="s">
        <v>17</v>
      </c>
      <c r="I58" s="200" t="s">
        <v>130</v>
      </c>
      <c r="L58" s="208"/>
      <c r="M58" s="208"/>
    </row>
    <row r="59" spans="4:13" x14ac:dyDescent="0.3">
      <c r="D59" s="198" t="s">
        <v>16</v>
      </c>
      <c r="E59" s="198">
        <v>2030</v>
      </c>
      <c r="F59" s="199">
        <f>$Q22*BY_Demands!H20*S$31</f>
        <v>8424.886302828023</v>
      </c>
      <c r="G59" s="199">
        <f>$Q22*BY_Demands!I20*T$33</f>
        <v>5574.2104249925487</v>
      </c>
      <c r="H59" s="198" t="s">
        <v>17</v>
      </c>
      <c r="I59" s="200" t="s">
        <v>132</v>
      </c>
      <c r="L59" s="208"/>
      <c r="M59" s="208"/>
    </row>
    <row r="60" spans="4:13" x14ac:dyDescent="0.3">
      <c r="D60" s="198" t="s">
        <v>16</v>
      </c>
      <c r="E60" s="198">
        <v>2030</v>
      </c>
      <c r="F60" s="199">
        <f>$Q23*BY_Demands!H21*S$31</f>
        <v>4374.0872984099442</v>
      </c>
      <c r="G60" s="199">
        <f>$Q23*BY_Demands!I21*T$33</f>
        <v>2894.0548444481433</v>
      </c>
      <c r="H60" s="198" t="s">
        <v>17</v>
      </c>
      <c r="I60" s="200" t="s">
        <v>134</v>
      </c>
      <c r="L60" s="208"/>
      <c r="M60" s="208"/>
    </row>
    <row r="61" spans="4:13" x14ac:dyDescent="0.3">
      <c r="D61" s="198" t="s">
        <v>16</v>
      </c>
      <c r="E61" s="198">
        <v>2030</v>
      </c>
      <c r="F61" s="199">
        <f>$Q24*BY_Demands!H22*S$31</f>
        <v>1144.3155738834923</v>
      </c>
      <c r="G61" s="199">
        <f>$Q24*BY_Demands!I22*T$33</f>
        <v>757.12069838634363</v>
      </c>
      <c r="H61" s="198" t="s">
        <v>17</v>
      </c>
      <c r="I61" s="200" t="s">
        <v>136</v>
      </c>
      <c r="L61" s="208"/>
      <c r="M61" s="208"/>
    </row>
    <row r="62" spans="4:13" x14ac:dyDescent="0.3">
      <c r="D62" s="198" t="s">
        <v>16</v>
      </c>
      <c r="E62" s="198">
        <v>2030</v>
      </c>
      <c r="F62" s="199">
        <f>$Q25*BY_Demands!H23*S$31</f>
        <v>1178.7889174512513</v>
      </c>
      <c r="G62" s="199">
        <f>$Q25*BY_Demands!I23*T$33</f>
        <v>779.92951315162281</v>
      </c>
      <c r="H62" s="198" t="s">
        <v>17</v>
      </c>
      <c r="I62" s="200" t="s">
        <v>138</v>
      </c>
      <c r="L62" s="208"/>
      <c r="M62" s="208"/>
    </row>
    <row r="63" spans="4:13" x14ac:dyDescent="0.3">
      <c r="D63" s="195" t="s">
        <v>16</v>
      </c>
      <c r="E63" s="195">
        <v>2035</v>
      </c>
      <c r="F63" s="196">
        <f>$R7*BY_Demands!H10*$T$30</f>
        <v>3389.5755624023095</v>
      </c>
      <c r="G63" s="196">
        <f>$R7*BY_Demands!I10*$T$32</f>
        <v>5657.1769838947484</v>
      </c>
      <c r="H63" s="195" t="s">
        <v>17</v>
      </c>
      <c r="I63" s="197" t="s">
        <v>112</v>
      </c>
      <c r="L63" s="208"/>
      <c r="M63" s="208"/>
    </row>
    <row r="64" spans="4:13" x14ac:dyDescent="0.3">
      <c r="D64" s="195" t="s">
        <v>16</v>
      </c>
      <c r="E64" s="195">
        <v>2035</v>
      </c>
      <c r="F64" s="196">
        <f>$R8*BY_Demands!H11*$T$30</f>
        <v>3395.5803512842754</v>
      </c>
      <c r="G64" s="196">
        <f>$R8*BY_Demands!I11*$T$32</f>
        <v>5667.1989329060025</v>
      </c>
      <c r="H64" s="195" t="s">
        <v>17</v>
      </c>
      <c r="I64" s="197" t="s">
        <v>114</v>
      </c>
      <c r="L64" s="208"/>
      <c r="M64" s="208"/>
    </row>
    <row r="65" spans="4:13" x14ac:dyDescent="0.3">
      <c r="D65" s="195" t="s">
        <v>16</v>
      </c>
      <c r="E65" s="195">
        <v>2035</v>
      </c>
      <c r="F65" s="196">
        <f>$R9*BY_Demands!H12*$T$30</f>
        <v>3598.4655586152658</v>
      </c>
      <c r="G65" s="196">
        <f>$R9*BY_Demands!I12*$T$32</f>
        <v>6005.8128697117463</v>
      </c>
      <c r="H65" s="195" t="s">
        <v>17</v>
      </c>
      <c r="I65" s="197" t="s">
        <v>116</v>
      </c>
      <c r="L65" s="208"/>
      <c r="M65" s="208"/>
    </row>
    <row r="66" spans="4:13" x14ac:dyDescent="0.3">
      <c r="D66" s="195" t="s">
        <v>16</v>
      </c>
      <c r="E66" s="195">
        <v>2035</v>
      </c>
      <c r="F66" s="196">
        <f>$R10*BY_Demands!H13*$T$30</f>
        <v>14231.669053915262</v>
      </c>
      <c r="G66" s="196">
        <f>$R10*BY_Demands!I13*$T$32</f>
        <v>23752.552239064338</v>
      </c>
      <c r="H66" s="195" t="s">
        <v>17</v>
      </c>
      <c r="I66" s="197" t="s">
        <v>118</v>
      </c>
      <c r="L66" s="208"/>
      <c r="M66" s="208"/>
    </row>
    <row r="67" spans="4:13" x14ac:dyDescent="0.3">
      <c r="D67" s="195" t="s">
        <v>16</v>
      </c>
      <c r="E67" s="195">
        <v>2035</v>
      </c>
      <c r="F67" s="196">
        <f>$R11*BY_Demands!H14*$T$30</f>
        <v>7747.6307050329542</v>
      </c>
      <c r="G67" s="196">
        <f>$R11*BY_Demands!I14*$T$32</f>
        <v>12930.739349904003</v>
      </c>
      <c r="H67" s="195" t="s">
        <v>17</v>
      </c>
      <c r="I67" s="197" t="s">
        <v>120</v>
      </c>
      <c r="L67" s="208"/>
      <c r="M67" s="208"/>
    </row>
    <row r="68" spans="4:13" x14ac:dyDescent="0.3">
      <c r="D68" s="195" t="s">
        <v>16</v>
      </c>
      <c r="E68" s="195">
        <v>2035</v>
      </c>
      <c r="F68" s="196">
        <f>$R12*BY_Demands!H15*$T$30</f>
        <v>1435.4639464529971</v>
      </c>
      <c r="G68" s="196">
        <f>$R12*BY_Demands!I15*$T$32</f>
        <v>2395.7788960837315</v>
      </c>
      <c r="H68" s="195" t="s">
        <v>17</v>
      </c>
      <c r="I68" s="197" t="s">
        <v>122</v>
      </c>
      <c r="L68" s="208"/>
      <c r="M68" s="208"/>
    </row>
    <row r="69" spans="4:13" x14ac:dyDescent="0.3">
      <c r="D69" s="195" t="s">
        <v>16</v>
      </c>
      <c r="E69" s="195">
        <v>2035</v>
      </c>
      <c r="F69" s="196">
        <f>$R13*BY_Demands!H16*$T$30</f>
        <v>1706.7654185986876</v>
      </c>
      <c r="G69" s="196">
        <f>$R13*BY_Demands!I16*$T$32</f>
        <v>2848.5790817304551</v>
      </c>
      <c r="H69" s="195" t="s">
        <v>17</v>
      </c>
      <c r="I69" s="197" t="s">
        <v>124</v>
      </c>
      <c r="L69" s="208"/>
      <c r="M69" s="208"/>
    </row>
    <row r="70" spans="4:13" x14ac:dyDescent="0.3">
      <c r="D70" s="198" t="s">
        <v>16</v>
      </c>
      <c r="E70" s="198">
        <v>2035</v>
      </c>
      <c r="F70" s="199">
        <f>$R19*BY_Demands!H17*T$31</f>
        <v>3476.1309730352141</v>
      </c>
      <c r="G70" s="199">
        <f>$R19*BY_Demands!I17*U$33</f>
        <v>2099.5586160341513</v>
      </c>
      <c r="H70" s="198" t="s">
        <v>17</v>
      </c>
      <c r="I70" s="200" t="s">
        <v>126</v>
      </c>
      <c r="L70" s="208"/>
      <c r="M70" s="208"/>
    </row>
    <row r="71" spans="4:13" x14ac:dyDescent="0.3">
      <c r="D71" s="198" t="s">
        <v>16</v>
      </c>
      <c r="E71" s="198">
        <v>2035</v>
      </c>
      <c r="F71" s="199">
        <f>$R20*BY_Demands!H18*T$31</f>
        <v>3412.2903852691525</v>
      </c>
      <c r="G71" s="199">
        <f>$R20*BY_Demands!I18*U$33</f>
        <v>2060.9993508233033</v>
      </c>
      <c r="H71" s="198" t="s">
        <v>17</v>
      </c>
      <c r="I71" s="200" t="s">
        <v>128</v>
      </c>
      <c r="L71" s="208"/>
      <c r="M71" s="208"/>
    </row>
    <row r="72" spans="4:13" x14ac:dyDescent="0.3">
      <c r="D72" s="198" t="s">
        <v>16</v>
      </c>
      <c r="E72" s="198">
        <v>2035</v>
      </c>
      <c r="F72" s="199">
        <f>$R21*BY_Demands!H19*T$31</f>
        <v>3235.5404418206108</v>
      </c>
      <c r="G72" s="199">
        <f>$R21*BY_Demands!I19*U$33</f>
        <v>1954.2436303025372</v>
      </c>
      <c r="H72" s="198" t="s">
        <v>17</v>
      </c>
      <c r="I72" s="200" t="s">
        <v>130</v>
      </c>
      <c r="L72" s="208"/>
      <c r="M72" s="208"/>
    </row>
    <row r="73" spans="4:13" x14ac:dyDescent="0.3">
      <c r="D73" s="198" t="s">
        <v>16</v>
      </c>
      <c r="E73" s="198">
        <v>2035</v>
      </c>
      <c r="F73" s="199">
        <f>$R22*BY_Demands!H20*T$31</f>
        <v>9197.5054353961805</v>
      </c>
      <c r="G73" s="199">
        <f>$R22*BY_Demands!I20*U$33</f>
        <v>5555.2284803715884</v>
      </c>
      <c r="H73" s="198" t="s">
        <v>17</v>
      </c>
      <c r="I73" s="200" t="s">
        <v>132</v>
      </c>
      <c r="L73" s="208"/>
      <c r="M73" s="208"/>
    </row>
    <row r="74" spans="4:13" x14ac:dyDescent="0.3">
      <c r="D74" s="198" t="s">
        <v>16</v>
      </c>
      <c r="E74" s="198">
        <v>2035</v>
      </c>
      <c r="F74" s="199">
        <f>$R23*BY_Demands!H21*T$31</f>
        <v>5445.9649772568118</v>
      </c>
      <c r="G74" s="199">
        <f>$R23*BY_Demands!I21*U$33</f>
        <v>3289.3244757794628</v>
      </c>
      <c r="H74" s="198" t="s">
        <v>17</v>
      </c>
      <c r="I74" s="200" t="s">
        <v>134</v>
      </c>
      <c r="L74" s="208"/>
      <c r="M74" s="208"/>
    </row>
    <row r="75" spans="4:13" x14ac:dyDescent="0.3">
      <c r="D75" s="198" t="s">
        <v>16</v>
      </c>
      <c r="E75" s="198">
        <v>2035</v>
      </c>
      <c r="F75" s="199">
        <f>$R24*BY_Demands!H22*T$31</f>
        <v>1170.1182644269777</v>
      </c>
      <c r="G75" s="199">
        <f>$R24*BY_Demands!I22*U$33</f>
        <v>706.74318744425079</v>
      </c>
      <c r="H75" s="198" t="s">
        <v>17</v>
      </c>
      <c r="I75" s="200" t="s">
        <v>136</v>
      </c>
      <c r="L75" s="208"/>
      <c r="M75" s="208"/>
    </row>
    <row r="76" spans="4:13" x14ac:dyDescent="0.3">
      <c r="D76" s="198" t="s">
        <v>16</v>
      </c>
      <c r="E76" s="198">
        <v>2035</v>
      </c>
      <c r="F76" s="199">
        <f>$R25*BY_Demands!H23*T$31</f>
        <v>1265.9888378076275</v>
      </c>
      <c r="G76" s="199">
        <f>$R25*BY_Demands!I23*U$33</f>
        <v>764.6483382935354</v>
      </c>
      <c r="H76" s="198" t="s">
        <v>17</v>
      </c>
      <c r="I76" s="200" t="s">
        <v>138</v>
      </c>
      <c r="L76" s="208"/>
      <c r="M76" s="208"/>
    </row>
    <row r="77" spans="4:13" x14ac:dyDescent="0.3">
      <c r="D77" s="195" t="s">
        <v>16</v>
      </c>
      <c r="E77" s="195">
        <v>2040</v>
      </c>
      <c r="F77" s="196">
        <f>$S7*BY_Demands!H10*$U$30</f>
        <v>3726.2452012337931</v>
      </c>
      <c r="G77" s="196">
        <f>$S7*BY_Demands!I10*$U$32</f>
        <v>5942.9550719406816</v>
      </c>
      <c r="H77" s="195" t="s">
        <v>17</v>
      </c>
      <c r="I77" s="197" t="s">
        <v>112</v>
      </c>
      <c r="L77" s="208"/>
      <c r="M77" s="208"/>
    </row>
    <row r="78" spans="4:13" x14ac:dyDescent="0.3">
      <c r="D78" s="195" t="s">
        <v>16</v>
      </c>
      <c r="E78" s="195">
        <v>2040</v>
      </c>
      <c r="F78" s="196">
        <f>$S8*BY_Demands!H11*$U$30</f>
        <v>3827.8962488408711</v>
      </c>
      <c r="G78" s="196">
        <f>$S8*BY_Demands!I11*$U$32</f>
        <v>6105.0774166389119</v>
      </c>
      <c r="H78" s="195" t="s">
        <v>17</v>
      </c>
      <c r="I78" s="197" t="s">
        <v>114</v>
      </c>
      <c r="L78" s="208"/>
      <c r="M78" s="208"/>
    </row>
    <row r="79" spans="4:13" x14ac:dyDescent="0.3">
      <c r="D79" s="195" t="s">
        <v>16</v>
      </c>
      <c r="E79" s="195">
        <v>2040</v>
      </c>
      <c r="F79" s="196">
        <f>$S9*BY_Demands!H12*$U$30</f>
        <v>3922.1322412754739</v>
      </c>
      <c r="G79" s="196">
        <f>$S9*BY_Demands!I12*$U$32</f>
        <v>6255.3735563060354</v>
      </c>
      <c r="H79" s="195" t="s">
        <v>17</v>
      </c>
      <c r="I79" s="197" t="s">
        <v>116</v>
      </c>
      <c r="L79" s="208"/>
      <c r="M79" s="208"/>
    </row>
    <row r="80" spans="4:13" x14ac:dyDescent="0.3">
      <c r="D80" s="195" t="s">
        <v>16</v>
      </c>
      <c r="E80" s="195">
        <v>2040</v>
      </c>
      <c r="F80" s="196">
        <f>$S10*BY_Demands!H13*$U$30</f>
        <v>16216.653671366377</v>
      </c>
      <c r="G80" s="196">
        <f>$S10*BY_Demands!I13*$U$32</f>
        <v>25863.795585497679</v>
      </c>
      <c r="H80" s="195" t="s">
        <v>17</v>
      </c>
      <c r="I80" s="197" t="s">
        <v>118</v>
      </c>
      <c r="L80" s="208"/>
      <c r="M80" s="208"/>
    </row>
    <row r="81" spans="4:13" x14ac:dyDescent="0.3">
      <c r="D81" s="195" t="s">
        <v>16</v>
      </c>
      <c r="E81" s="195">
        <v>2040</v>
      </c>
      <c r="F81" s="196">
        <f>$S11*BY_Demands!H14*$U$30</f>
        <v>10689.946964460749</v>
      </c>
      <c r="G81" s="196">
        <f>$S11*BY_Demands!I14*$U$32</f>
        <v>17049.300596263336</v>
      </c>
      <c r="H81" s="195" t="s">
        <v>17</v>
      </c>
      <c r="I81" s="197" t="s">
        <v>120</v>
      </c>
      <c r="L81" s="208"/>
      <c r="M81" s="208"/>
    </row>
    <row r="82" spans="4:13" x14ac:dyDescent="0.3">
      <c r="D82" s="195" t="s">
        <v>16</v>
      </c>
      <c r="E82" s="195">
        <v>2040</v>
      </c>
      <c r="F82" s="196">
        <f>$S12*BY_Demands!H15*$U$30</f>
        <v>1626.2007892324266</v>
      </c>
      <c r="G82" s="196">
        <f>$S12*BY_Demands!I15*$U$32</f>
        <v>2593.6130625979158</v>
      </c>
      <c r="H82" s="195" t="s">
        <v>17</v>
      </c>
      <c r="I82" s="197" t="s">
        <v>122</v>
      </c>
      <c r="L82" s="208"/>
      <c r="M82" s="208"/>
    </row>
    <row r="83" spans="4:13" x14ac:dyDescent="0.3">
      <c r="D83" s="195" t="s">
        <v>16</v>
      </c>
      <c r="E83" s="195">
        <v>2040</v>
      </c>
      <c r="F83" s="196">
        <f>$S13*BY_Demands!H16*$U$30</f>
        <v>1928.5622622846247</v>
      </c>
      <c r="G83" s="196">
        <f>$S13*BY_Demands!I16*$U$32</f>
        <v>3075.8466658079365</v>
      </c>
      <c r="H83" s="195" t="s">
        <v>17</v>
      </c>
      <c r="I83" s="197" t="s">
        <v>124</v>
      </c>
      <c r="L83" s="208"/>
      <c r="M83" s="208"/>
    </row>
    <row r="84" spans="4:13" x14ac:dyDescent="0.3">
      <c r="D84" s="198" t="s">
        <v>16</v>
      </c>
      <c r="E84" s="198">
        <v>2040</v>
      </c>
      <c r="F84" s="199">
        <f>$S19*BY_Demands!H17*U$31</f>
        <v>3117.2110994545314</v>
      </c>
      <c r="G84" s="199">
        <f>$S19*BY_Demands!I17*V$33</f>
        <v>2053.058061424872</v>
      </c>
      <c r="H84" s="198" t="s">
        <v>17</v>
      </c>
      <c r="I84" s="200" t="s">
        <v>126</v>
      </c>
      <c r="L84" s="208"/>
      <c r="M84" s="208"/>
    </row>
    <row r="85" spans="4:13" x14ac:dyDescent="0.3">
      <c r="D85" s="198" t="s">
        <v>16</v>
      </c>
      <c r="E85" s="198">
        <v>2040</v>
      </c>
      <c r="F85" s="199">
        <f>$S20*BY_Demands!H18*U$31</f>
        <v>3125.2416991096306</v>
      </c>
      <c r="G85" s="199">
        <f>$S20*BY_Demands!I18*V$33</f>
        <v>2058.3471762245958</v>
      </c>
      <c r="H85" s="198" t="s">
        <v>17</v>
      </c>
      <c r="I85" s="200" t="s">
        <v>128</v>
      </c>
      <c r="L85" s="208"/>
      <c r="M85" s="208"/>
    </row>
    <row r="86" spans="4:13" x14ac:dyDescent="0.3">
      <c r="D86" s="198" t="s">
        <v>16</v>
      </c>
      <c r="E86" s="198">
        <v>2040</v>
      </c>
      <c r="F86" s="199">
        <f>$S21*BY_Demands!H19*U$31</f>
        <v>2884.7252394393886</v>
      </c>
      <c r="G86" s="199">
        <f>$S21*BY_Demands!I19*V$33</f>
        <v>1899.9381879729624</v>
      </c>
      <c r="H86" s="198" t="s">
        <v>17</v>
      </c>
      <c r="I86" s="200" t="s">
        <v>130</v>
      </c>
      <c r="L86" s="208"/>
      <c r="M86" s="208"/>
    </row>
    <row r="87" spans="4:13" x14ac:dyDescent="0.3">
      <c r="D87" s="198" t="s">
        <v>16</v>
      </c>
      <c r="E87" s="198">
        <v>2040</v>
      </c>
      <c r="F87" s="199">
        <f>$S22*BY_Demands!H20*U$31</f>
        <v>8919.6539585830105</v>
      </c>
      <c r="G87" s="199">
        <f>$S22*BY_Demands!I20*V$33</f>
        <v>5874.6638840063142</v>
      </c>
      <c r="H87" s="198" t="s">
        <v>17</v>
      </c>
      <c r="I87" s="200" t="s">
        <v>132</v>
      </c>
      <c r="L87" s="208"/>
      <c r="M87" s="208"/>
    </row>
    <row r="88" spans="4:13" x14ac:dyDescent="0.3">
      <c r="D88" s="198" t="s">
        <v>16</v>
      </c>
      <c r="E88" s="198">
        <v>2040</v>
      </c>
      <c r="F88" s="199">
        <f>$S23*BY_Demands!H21*U$31</f>
        <v>6101.8047537941211</v>
      </c>
      <c r="G88" s="199">
        <f>$S23*BY_Demands!I21*V$33</f>
        <v>4018.7716004250674</v>
      </c>
      <c r="H88" s="198" t="s">
        <v>17</v>
      </c>
      <c r="I88" s="200" t="s">
        <v>134</v>
      </c>
      <c r="L88" s="208"/>
      <c r="M88" s="208"/>
    </row>
    <row r="89" spans="4:13" x14ac:dyDescent="0.3">
      <c r="D89" s="198" t="s">
        <v>16</v>
      </c>
      <c r="E89" s="198">
        <v>2040</v>
      </c>
      <c r="F89" s="199">
        <f>$S24*BY_Demands!H22*U$31</f>
        <v>1067.5343808179182</v>
      </c>
      <c r="G89" s="199">
        <f>$S24*BY_Demands!I22*V$33</f>
        <v>703.09966070952294</v>
      </c>
      <c r="H89" s="198" t="s">
        <v>17</v>
      </c>
      <c r="I89" s="200" t="s">
        <v>136</v>
      </c>
      <c r="L89" s="208"/>
      <c r="M89" s="208"/>
    </row>
    <row r="90" spans="4:13" x14ac:dyDescent="0.3">
      <c r="D90" s="198" t="s">
        <v>16</v>
      </c>
      <c r="E90" s="198">
        <v>2040</v>
      </c>
      <c r="F90" s="199">
        <f>$S25*BY_Demands!H23*U$31</f>
        <v>1202.3815333598009</v>
      </c>
      <c r="G90" s="199">
        <f>$S25*BY_Demands!I23*V$33</f>
        <v>791.91271338816352</v>
      </c>
      <c r="H90" s="198" t="s">
        <v>17</v>
      </c>
      <c r="I90" s="200" t="s">
        <v>138</v>
      </c>
      <c r="L90" s="208"/>
      <c r="M90" s="208"/>
    </row>
    <row r="91" spans="4:13" x14ac:dyDescent="0.3">
      <c r="D91" s="195" t="s">
        <v>16</v>
      </c>
      <c r="E91" s="195">
        <v>2045</v>
      </c>
      <c r="F91" s="196">
        <f>$T7*BY_Demands!H10*$V$30</f>
        <v>3736.4416961518355</v>
      </c>
      <c r="G91" s="196">
        <f>$T7*BY_Demands!I10*$V$32</f>
        <v>5895.7101277597549</v>
      </c>
      <c r="H91" s="195" t="s">
        <v>17</v>
      </c>
      <c r="I91" s="197" t="s">
        <v>112</v>
      </c>
      <c r="L91" s="208"/>
      <c r="M91" s="208"/>
    </row>
    <row r="92" spans="4:13" x14ac:dyDescent="0.3">
      <c r="D92" s="195" t="s">
        <v>16</v>
      </c>
      <c r="E92" s="195">
        <v>2045</v>
      </c>
      <c r="F92" s="196">
        <f>$T8*BY_Demands!H11*$V$30</f>
        <v>3923.9426510045478</v>
      </c>
      <c r="G92" s="196">
        <f>$T8*BY_Demands!I11*$V$32</f>
        <v>6191.5668193356596</v>
      </c>
      <c r="H92" s="195" t="s">
        <v>17</v>
      </c>
      <c r="I92" s="197" t="s">
        <v>114</v>
      </c>
      <c r="L92" s="208"/>
      <c r="M92" s="208"/>
    </row>
    <row r="93" spans="4:13" x14ac:dyDescent="0.3">
      <c r="D93" s="195" t="s">
        <v>16</v>
      </c>
      <c r="E93" s="195">
        <v>2045</v>
      </c>
      <c r="F93" s="196">
        <f>$T9*BY_Demands!H12*$V$30</f>
        <v>3885.8668963001023</v>
      </c>
      <c r="G93" s="196">
        <f>$T9*BY_Demands!I12*$V$32</f>
        <v>6131.4873022742022</v>
      </c>
      <c r="H93" s="195" t="s">
        <v>17</v>
      </c>
      <c r="I93" s="197" t="s">
        <v>116</v>
      </c>
      <c r="L93" s="208"/>
      <c r="M93" s="208"/>
    </row>
    <row r="94" spans="4:13" x14ac:dyDescent="0.3">
      <c r="D94" s="195" t="s">
        <v>16</v>
      </c>
      <c r="E94" s="195">
        <v>2045</v>
      </c>
      <c r="F94" s="196">
        <f>$T10*BY_Demands!H13*$V$30</f>
        <v>16618.886284934109</v>
      </c>
      <c r="G94" s="196">
        <f>$T10*BY_Demands!I13*$V$32</f>
        <v>26222.846266565255</v>
      </c>
      <c r="H94" s="195" t="s">
        <v>17</v>
      </c>
      <c r="I94" s="197" t="s">
        <v>118</v>
      </c>
      <c r="L94" s="208"/>
      <c r="M94" s="208"/>
    </row>
    <row r="95" spans="4:13" x14ac:dyDescent="0.3">
      <c r="D95" s="195" t="s">
        <v>16</v>
      </c>
      <c r="E95" s="195">
        <v>2045</v>
      </c>
      <c r="F95" s="196">
        <f>$T11*BY_Demands!H14*$V$30</f>
        <v>13513.321400048755</v>
      </c>
      <c r="G95" s="196">
        <f>$T11*BY_Demands!I14*$V$32</f>
        <v>21322.593075650741</v>
      </c>
      <c r="H95" s="195" t="s">
        <v>17</v>
      </c>
      <c r="I95" s="197" t="s">
        <v>120</v>
      </c>
      <c r="L95" s="208"/>
      <c r="M95" s="208"/>
    </row>
    <row r="96" spans="4:13" x14ac:dyDescent="0.3">
      <c r="D96" s="195" t="s">
        <v>16</v>
      </c>
      <c r="E96" s="195">
        <v>2045</v>
      </c>
      <c r="F96" s="196">
        <f>$T12*BY_Demands!H15*$V$30</f>
        <v>1675.775948329418</v>
      </c>
      <c r="G96" s="196">
        <f>$T12*BY_Demands!I15*$V$32</f>
        <v>2644.1973497397912</v>
      </c>
      <c r="H96" s="195" t="s">
        <v>17</v>
      </c>
      <c r="I96" s="197" t="s">
        <v>122</v>
      </c>
      <c r="L96" s="208"/>
      <c r="M96" s="208"/>
    </row>
    <row r="97" spans="4:13" x14ac:dyDescent="0.3">
      <c r="D97" s="195" t="s">
        <v>16</v>
      </c>
      <c r="E97" s="195">
        <v>2045</v>
      </c>
      <c r="F97" s="196">
        <f>$T13*BY_Demands!H16*$V$30</f>
        <v>1980.0868250758044</v>
      </c>
      <c r="G97" s="196">
        <f>$T13*BY_Demands!I16*$V$32</f>
        <v>3124.3677535410602</v>
      </c>
      <c r="H97" s="195" t="s">
        <v>17</v>
      </c>
      <c r="I97" s="197" t="s">
        <v>124</v>
      </c>
      <c r="L97" s="208"/>
      <c r="M97" s="208"/>
    </row>
    <row r="98" spans="4:13" x14ac:dyDescent="0.3">
      <c r="D98" s="198" t="s">
        <v>16</v>
      </c>
      <c r="E98" s="198">
        <v>2045</v>
      </c>
      <c r="F98" s="199">
        <f>$T19*BY_Demands!H17*V$31</f>
        <v>3082.9282909912486</v>
      </c>
      <c r="G98" s="199">
        <f>$T19*BY_Demands!I17*W$33</f>
        <v>2010.5305179143429</v>
      </c>
      <c r="H98" s="198" t="s">
        <v>17</v>
      </c>
      <c r="I98" s="200" t="s">
        <v>126</v>
      </c>
      <c r="L98" s="208"/>
      <c r="M98" s="208"/>
    </row>
    <row r="99" spans="4:13" x14ac:dyDescent="0.3">
      <c r="D99" s="198" t="s">
        <v>16</v>
      </c>
      <c r="E99" s="198">
        <v>2045</v>
      </c>
      <c r="F99" s="199">
        <f>$T20*BY_Demands!H18*V$31</f>
        <v>3151.2639151301987</v>
      </c>
      <c r="G99" s="199">
        <f>$T20*BY_Demands!I18*W$33</f>
        <v>2055.095569327822</v>
      </c>
      <c r="H99" s="198" t="s">
        <v>17</v>
      </c>
      <c r="I99" s="200" t="s">
        <v>128</v>
      </c>
      <c r="L99" s="208"/>
      <c r="M99" s="208"/>
    </row>
    <row r="100" spans="4:13" x14ac:dyDescent="0.3">
      <c r="D100" s="198" t="s">
        <v>16</v>
      </c>
      <c r="E100" s="198">
        <v>2045</v>
      </c>
      <c r="F100" s="199">
        <f>$T21*BY_Demands!H19*V$31</f>
        <v>2814.6451940508655</v>
      </c>
      <c r="G100" s="199">
        <f>$T21*BY_Demands!I19*W$33</f>
        <v>1835.5697978043838</v>
      </c>
      <c r="H100" s="198" t="s">
        <v>17</v>
      </c>
      <c r="I100" s="200" t="s">
        <v>130</v>
      </c>
      <c r="L100" s="208"/>
      <c r="M100" s="208"/>
    </row>
    <row r="101" spans="4:13" x14ac:dyDescent="0.3">
      <c r="D101" s="198" t="s">
        <v>16</v>
      </c>
      <c r="E101" s="198">
        <v>2045</v>
      </c>
      <c r="F101" s="199">
        <f>$T22*BY_Demands!H20*V$31</f>
        <v>9424.3123102980644</v>
      </c>
      <c r="G101" s="199">
        <f>$T22*BY_Demands!I20*W$33</f>
        <v>6146.0617055474368</v>
      </c>
      <c r="H101" s="198" t="s">
        <v>17</v>
      </c>
      <c r="I101" s="200" t="s">
        <v>132</v>
      </c>
      <c r="L101" s="208"/>
      <c r="M101" s="208"/>
    </row>
    <row r="102" spans="4:13" x14ac:dyDescent="0.3">
      <c r="D102" s="198" t="s">
        <v>16</v>
      </c>
      <c r="E102" s="198">
        <v>2045</v>
      </c>
      <c r="F102" s="199">
        <f>$T23*BY_Demands!H21*V$31</f>
        <v>7585.6743755710813</v>
      </c>
      <c r="G102" s="199">
        <f>$T23*BY_Demands!I21*W$33</f>
        <v>4946.9946724394422</v>
      </c>
      <c r="H102" s="198" t="s">
        <v>17</v>
      </c>
      <c r="I102" s="200" t="s">
        <v>134</v>
      </c>
      <c r="L102" s="208"/>
      <c r="M102" s="208"/>
    </row>
    <row r="103" spans="4:13" x14ac:dyDescent="0.3">
      <c r="D103" s="198" t="s">
        <v>16</v>
      </c>
      <c r="E103" s="198">
        <v>2045</v>
      </c>
      <c r="F103" s="199">
        <f>$T24*BY_Demands!H22*V$31</f>
        <v>1073.6720570538207</v>
      </c>
      <c r="G103" s="199">
        <f>$T24*BY_Demands!I22*W$33</f>
        <v>700.19482556453272</v>
      </c>
      <c r="H103" s="198" t="s">
        <v>17</v>
      </c>
      <c r="I103" s="200" t="s">
        <v>136</v>
      </c>
      <c r="L103" s="208"/>
      <c r="M103" s="208"/>
    </row>
    <row r="104" spans="4:13" x14ac:dyDescent="0.3">
      <c r="D104" s="198" t="s">
        <v>16</v>
      </c>
      <c r="E104" s="198">
        <v>2045</v>
      </c>
      <c r="F104" s="199">
        <f>$T25*BY_Demands!H23*V$31</f>
        <v>1249.8740809935405</v>
      </c>
      <c r="G104" s="199">
        <f>$T25*BY_Demands!I23*W$33</f>
        <v>815.10490877479526</v>
      </c>
      <c r="H104" s="198" t="s">
        <v>17</v>
      </c>
      <c r="I104" s="200" t="s">
        <v>138</v>
      </c>
      <c r="L104" s="208"/>
      <c r="M104" s="208"/>
    </row>
    <row r="105" spans="4:13" x14ac:dyDescent="0.3">
      <c r="D105" s="195" t="s">
        <v>16</v>
      </c>
      <c r="E105" s="195">
        <v>2050</v>
      </c>
      <c r="F105" s="196">
        <f>$U7*BY_Demands!H10*$W$30</f>
        <v>3753.5925730385752</v>
      </c>
      <c r="G105" s="196">
        <f>$U7*BY_Demands!I10*$W$32</f>
        <v>5861.128568564699</v>
      </c>
      <c r="H105" s="195" t="s">
        <v>17</v>
      </c>
      <c r="I105" s="197" t="s">
        <v>112</v>
      </c>
      <c r="L105" s="208"/>
      <c r="M105" s="208"/>
    </row>
    <row r="106" spans="4:13" x14ac:dyDescent="0.3">
      <c r="D106" s="195" t="s">
        <v>16</v>
      </c>
      <c r="E106" s="195">
        <v>2050</v>
      </c>
      <c r="F106" s="196">
        <f>$U8*BY_Demands!H11*$W$30</f>
        <v>4020.6964937730409</v>
      </c>
      <c r="G106" s="196">
        <f>$U8*BY_Demands!I11*$W$32</f>
        <v>6278.2037812122671</v>
      </c>
      <c r="H106" s="195" t="s">
        <v>17</v>
      </c>
      <c r="I106" s="197" t="s">
        <v>114</v>
      </c>
      <c r="L106" s="208"/>
      <c r="M106" s="208"/>
    </row>
    <row r="107" spans="4:13" x14ac:dyDescent="0.3">
      <c r="D107" s="195" t="s">
        <v>16</v>
      </c>
      <c r="E107" s="195">
        <v>2050</v>
      </c>
      <c r="F107" s="196">
        <f>$U9*BY_Demands!H12*$W$30</f>
        <v>3847.5665819468545</v>
      </c>
      <c r="G107" s="196">
        <f>$U9*BY_Demands!I12*$W$32</f>
        <v>6007.8663238211184</v>
      </c>
      <c r="H107" s="195" t="s">
        <v>17</v>
      </c>
      <c r="I107" s="197" t="s">
        <v>116</v>
      </c>
      <c r="L107" s="208"/>
      <c r="M107" s="208"/>
    </row>
    <row r="108" spans="4:13" x14ac:dyDescent="0.3">
      <c r="D108" s="195" t="s">
        <v>16</v>
      </c>
      <c r="E108" s="195">
        <v>2050</v>
      </c>
      <c r="F108" s="196">
        <f>$U10*BY_Demands!H13*$W$30</f>
        <v>16814.845772565048</v>
      </c>
      <c r="G108" s="196">
        <f>$U10*BY_Demands!I13*$W$32</f>
        <v>26255.905779835346</v>
      </c>
      <c r="H108" s="195" t="s">
        <v>17</v>
      </c>
      <c r="I108" s="197" t="s">
        <v>118</v>
      </c>
      <c r="L108" s="208"/>
      <c r="M108" s="208"/>
    </row>
    <row r="109" spans="4:13" x14ac:dyDescent="0.3">
      <c r="D109" s="195" t="s">
        <v>16</v>
      </c>
      <c r="E109" s="195">
        <v>2050</v>
      </c>
      <c r="F109" s="196">
        <f>$U11*BY_Demands!H14*$W$30</f>
        <v>17172.227477793906</v>
      </c>
      <c r="G109" s="196">
        <f>$U11*BY_Demands!I14*$W$32</f>
        <v>26813.947197927519</v>
      </c>
      <c r="H109" s="195" t="s">
        <v>17</v>
      </c>
      <c r="I109" s="197" t="s">
        <v>120</v>
      </c>
      <c r="L109" s="208"/>
      <c r="M109" s="208"/>
    </row>
    <row r="110" spans="4:13" x14ac:dyDescent="0.3">
      <c r="D110" s="195" t="s">
        <v>16</v>
      </c>
      <c r="E110" s="195">
        <v>2050</v>
      </c>
      <c r="F110" s="196">
        <f>$U12*BY_Demands!H15*$W$30</f>
        <v>1726.0825401326099</v>
      </c>
      <c r="G110" s="196">
        <f>$U12*BY_Demands!I15*$W$32</f>
        <v>2695.2290348023257</v>
      </c>
      <c r="H110" s="195" t="s">
        <v>17</v>
      </c>
      <c r="I110" s="197" t="s">
        <v>122</v>
      </c>
      <c r="L110" s="208"/>
      <c r="M110" s="208"/>
    </row>
    <row r="111" spans="4:13" x14ac:dyDescent="0.3">
      <c r="D111" s="195" t="s">
        <v>16</v>
      </c>
      <c r="E111" s="195">
        <v>2050</v>
      </c>
      <c r="F111" s="196">
        <f>$U13*BY_Demands!H16*$W$30</f>
        <v>2030.9121490772286</v>
      </c>
      <c r="G111" s="196">
        <f>$U13*BY_Demands!I16*$W$32</f>
        <v>3171.2118418770433</v>
      </c>
      <c r="H111" s="195" t="s">
        <v>17</v>
      </c>
      <c r="I111" s="197" t="s">
        <v>124</v>
      </c>
      <c r="L111" s="208"/>
      <c r="M111" s="208"/>
    </row>
    <row r="112" spans="4:13" x14ac:dyDescent="0.3">
      <c r="D112" s="198" t="s">
        <v>16</v>
      </c>
      <c r="E112" s="198">
        <v>2050</v>
      </c>
      <c r="F112" s="199">
        <f>$U19*BY_Demands!H17*$W$31</f>
        <v>3061.9693369514157</v>
      </c>
      <c r="G112" s="199">
        <f>$U19*BY_Demands!I17*$W$33</f>
        <v>1975.2480191644843</v>
      </c>
      <c r="H112" s="198" t="s">
        <v>17</v>
      </c>
      <c r="I112" s="200" t="s">
        <v>126</v>
      </c>
      <c r="L112" s="208"/>
      <c r="M112" s="208"/>
    </row>
    <row r="113" spans="4:13" x14ac:dyDescent="0.3">
      <c r="D113" s="198" t="s">
        <v>16</v>
      </c>
      <c r="E113" s="198">
        <v>2050</v>
      </c>
      <c r="F113" s="199">
        <f>$U20*BY_Demands!H18*$W$31</f>
        <v>3186.0193653243109</v>
      </c>
      <c r="G113" s="199">
        <f>$U20*BY_Demands!I18*$W$33</f>
        <v>2055.2715418901653</v>
      </c>
      <c r="H113" s="198" t="s">
        <v>17</v>
      </c>
      <c r="I113" s="200" t="s">
        <v>128</v>
      </c>
      <c r="L113" s="208"/>
      <c r="M113" s="208"/>
    </row>
    <row r="114" spans="4:13" x14ac:dyDescent="0.3">
      <c r="D114" s="198" t="s">
        <v>16</v>
      </c>
      <c r="E114" s="198">
        <v>2050</v>
      </c>
      <c r="F114" s="199">
        <f>$U21*BY_Demands!H19*$W$31</f>
        <v>2742.6717927832437</v>
      </c>
      <c r="G114" s="199">
        <f>$U21*BY_Demands!I19*$W$33</f>
        <v>1769.2721349414944</v>
      </c>
      <c r="H114" s="198" t="s">
        <v>17</v>
      </c>
      <c r="I114" s="200" t="s">
        <v>130</v>
      </c>
      <c r="L114" s="208"/>
      <c r="M114" s="208"/>
    </row>
    <row r="115" spans="4:13" x14ac:dyDescent="0.3">
      <c r="D115" s="198" t="s">
        <v>16</v>
      </c>
      <c r="E115" s="198">
        <v>2050</v>
      </c>
      <c r="F115" s="199">
        <f>$U22*BY_Demands!H20*$W$31</f>
        <v>9857.5103634745028</v>
      </c>
      <c r="G115" s="199">
        <f>$U22*BY_Demands!I20*$W$33</f>
        <v>6358.988505982994</v>
      </c>
      <c r="H115" s="198" t="s">
        <v>17</v>
      </c>
      <c r="I115" s="200" t="s">
        <v>132</v>
      </c>
      <c r="L115" s="208"/>
      <c r="M115" s="208"/>
    </row>
    <row r="116" spans="4:13" x14ac:dyDescent="0.3">
      <c r="D116" s="198" t="s">
        <v>16</v>
      </c>
      <c r="E116" s="198">
        <v>2050</v>
      </c>
      <c r="F116" s="199">
        <f>$U23*BY_Demands!H21*$W$31</f>
        <v>9511.4639221164362</v>
      </c>
      <c r="G116" s="199">
        <f>$U23*BY_Demands!I21*$W$33</f>
        <v>6135.7571562817757</v>
      </c>
      <c r="H116" s="198" t="s">
        <v>17</v>
      </c>
      <c r="I116" s="200" t="s">
        <v>134</v>
      </c>
      <c r="L116" s="208"/>
      <c r="M116" s="208"/>
    </row>
    <row r="117" spans="4:13" x14ac:dyDescent="0.3">
      <c r="D117" s="198" t="s">
        <v>16</v>
      </c>
      <c r="E117" s="198">
        <v>2050</v>
      </c>
      <c r="F117" s="199">
        <f>$U24*BY_Demands!H22*$W$31</f>
        <v>1083.511187899152</v>
      </c>
      <c r="G117" s="199">
        <f>$U24*BY_Demands!I22*$W$33</f>
        <v>698.96301762812834</v>
      </c>
      <c r="H117" s="198" t="s">
        <v>17</v>
      </c>
      <c r="I117" s="200" t="s">
        <v>136</v>
      </c>
      <c r="L117" s="208"/>
      <c r="M117" s="208"/>
    </row>
    <row r="118" spans="4:13" x14ac:dyDescent="0.3">
      <c r="D118" s="198" t="s">
        <v>16</v>
      </c>
      <c r="E118" s="198">
        <v>2050</v>
      </c>
      <c r="F118" s="199">
        <f>$U25*BY_Demands!H23*$W$31</f>
        <v>1296.2852882418863</v>
      </c>
      <c r="G118" s="199">
        <f>$U25*BY_Demands!I23*$W$33</f>
        <v>836.22161625600756</v>
      </c>
      <c r="H118" s="198" t="s">
        <v>17</v>
      </c>
      <c r="I118" s="200" t="s">
        <v>138</v>
      </c>
      <c r="L118" s="208"/>
      <c r="M118" s="208"/>
    </row>
    <row r="119" spans="4:13" x14ac:dyDescent="0.3">
      <c r="D119" t="s">
        <v>16</v>
      </c>
      <c r="E119">
        <v>0</v>
      </c>
      <c r="F119">
        <v>5</v>
      </c>
      <c r="G119">
        <v>5</v>
      </c>
      <c r="H119" t="s">
        <v>17</v>
      </c>
      <c r="I119" s="33" t="s">
        <v>142</v>
      </c>
      <c r="L119" s="208"/>
      <c r="M119" s="208"/>
    </row>
    <row r="120" spans="4:13" x14ac:dyDescent="0.3">
      <c r="L120" s="208"/>
      <c r="M120" s="208"/>
    </row>
    <row r="121" spans="4:13" x14ac:dyDescent="0.3">
      <c r="L121" s="208"/>
      <c r="M121" s="208"/>
    </row>
    <row r="122" spans="4:13" x14ac:dyDescent="0.3">
      <c r="L122" s="208"/>
      <c r="M122" s="208"/>
    </row>
    <row r="123" spans="4:13" x14ac:dyDescent="0.3">
      <c r="L123" s="208"/>
      <c r="M123" s="208"/>
    </row>
    <row r="124" spans="4:13" x14ac:dyDescent="0.3">
      <c r="L124" s="208"/>
      <c r="M124" s="208"/>
    </row>
    <row r="125" spans="4:13" x14ac:dyDescent="0.3">
      <c r="L125" s="208"/>
      <c r="M125" s="208"/>
    </row>
    <row r="126" spans="4:13" x14ac:dyDescent="0.3">
      <c r="L126" s="208"/>
      <c r="M126" s="208"/>
    </row>
    <row r="127" spans="4:13" x14ac:dyDescent="0.3">
      <c r="L127" s="208"/>
      <c r="M127" s="208"/>
    </row>
    <row r="128" spans="4:13" x14ac:dyDescent="0.3">
      <c r="L128" s="208"/>
      <c r="M128" s="208"/>
    </row>
    <row r="129" spans="12:13" x14ac:dyDescent="0.3">
      <c r="L129" s="208"/>
      <c r="M129" s="208"/>
    </row>
    <row r="130" spans="12:13" x14ac:dyDescent="0.3">
      <c r="L130" s="208"/>
      <c r="M130" s="208"/>
    </row>
    <row r="131" spans="12:13" x14ac:dyDescent="0.3">
      <c r="L131" s="208"/>
      <c r="M131" s="208"/>
    </row>
    <row r="132" spans="12:13" x14ac:dyDescent="0.3">
      <c r="L132" s="208"/>
      <c r="M132" s="208"/>
    </row>
  </sheetData>
  <conditionalFormatting sqref="M7:U13">
    <cfRule type="colorScale" priority="2">
      <colorScale>
        <cfvo type="min"/>
        <cfvo type="max"/>
        <color rgb="FFFCFCFF"/>
        <color rgb="FFF8696B"/>
      </colorScale>
    </cfRule>
  </conditionalFormatting>
  <conditionalFormatting sqref="M19:U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CB318"/>
  <sheetViews>
    <sheetView zoomScale="60" zoomScaleNormal="60" workbookViewId="0">
      <selection activeCell="AU49" sqref="AU49"/>
    </sheetView>
  </sheetViews>
  <sheetFormatPr defaultColWidth="9.109375" defaultRowHeight="14.4" outlineLevelRow="2" x14ac:dyDescent="0.3"/>
  <cols>
    <col min="1" max="1" width="34.5546875" style="59" customWidth="1"/>
    <col min="2" max="2" width="10.5546875" style="59" bestFit="1" customWidth="1"/>
    <col min="3" max="11" width="9.109375" style="59"/>
    <col min="12" max="28" width="11.44140625" style="59" customWidth="1"/>
    <col min="29" max="29" width="11.44140625" style="59" hidden="1" customWidth="1"/>
    <col min="30" max="30" width="11.44140625" style="59" customWidth="1"/>
    <col min="31" max="33" width="11.44140625" style="59" hidden="1" customWidth="1"/>
    <col min="34" max="34" width="11.44140625" style="59" customWidth="1"/>
    <col min="35" max="38" width="11.44140625" style="59" hidden="1" customWidth="1"/>
    <col min="39" max="39" width="11.44140625" style="59" customWidth="1"/>
    <col min="40" max="40" width="7.5546875" style="59" customWidth="1"/>
    <col min="41" max="41" width="11.44140625" style="59" customWidth="1"/>
    <col min="42" max="42" width="11.44140625" style="59" hidden="1" customWidth="1"/>
    <col min="43" max="43" width="11.44140625" style="59" customWidth="1"/>
    <col min="44" max="46" width="11.44140625" style="59" hidden="1" customWidth="1"/>
    <col min="47" max="47" width="11.44140625" style="59" customWidth="1"/>
    <col min="48" max="51" width="11.44140625" style="59" hidden="1" customWidth="1"/>
    <col min="52" max="52" width="11.44140625" style="59" customWidth="1"/>
    <col min="53" max="53" width="6.88671875" style="59" customWidth="1"/>
    <col min="54" max="54" width="11.44140625" style="59" customWidth="1"/>
    <col min="55" max="55" width="12.5546875" style="59" customWidth="1"/>
    <col min="56" max="56" width="11.44140625" style="59" customWidth="1"/>
    <col min="57" max="57" width="9.21875" style="59" bestFit="1" customWidth="1"/>
    <col min="58" max="58" width="7.44140625" style="59" customWidth="1"/>
    <col min="59" max="59" width="6.77734375" style="59" customWidth="1"/>
    <col min="60" max="60" width="11.44140625" style="59" customWidth="1"/>
    <col min="61" max="64" width="11.44140625" style="59" hidden="1" customWidth="1"/>
    <col min="65" max="65" width="11.44140625" style="59" customWidth="1"/>
    <col min="66" max="16384" width="9.109375" style="59"/>
  </cols>
  <sheetData>
    <row r="1" spans="1:65" x14ac:dyDescent="0.3">
      <c r="A1" s="56" t="str">
        <f ca="1">RIGHT(CELL("filename",A1),LEN(CELL("filename",A1))-FIND("]",CELL("filename",A1)))</f>
        <v>Buildings_NETP</v>
      </c>
      <c r="B1" s="214" t="s">
        <v>52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5" t="s">
        <v>53</v>
      </c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57"/>
      <c r="AO1" s="216" t="s">
        <v>54</v>
      </c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58"/>
      <c r="BB1" s="217" t="s">
        <v>55</v>
      </c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</row>
    <row r="2" spans="1:65" x14ac:dyDescent="0.3">
      <c r="B2" s="60">
        <v>1990</v>
      </c>
      <c r="C2" s="60">
        <v>1991</v>
      </c>
      <c r="D2" s="60">
        <v>1992</v>
      </c>
      <c r="E2" s="60">
        <v>1993</v>
      </c>
      <c r="F2" s="60">
        <v>1994</v>
      </c>
      <c r="G2" s="60">
        <v>1995</v>
      </c>
      <c r="H2" s="60">
        <v>1996</v>
      </c>
      <c r="I2" s="60">
        <v>1997</v>
      </c>
      <c r="J2" s="60">
        <v>1998</v>
      </c>
      <c r="K2" s="60">
        <v>1999</v>
      </c>
      <c r="L2" s="60">
        <v>2000</v>
      </c>
      <c r="M2" s="60">
        <v>2001</v>
      </c>
      <c r="N2" s="60">
        <v>2002</v>
      </c>
      <c r="O2" s="60">
        <v>2003</v>
      </c>
      <c r="P2" s="60">
        <v>2004</v>
      </c>
      <c r="Q2" s="60">
        <v>2005</v>
      </c>
      <c r="R2" s="60">
        <v>2006</v>
      </c>
      <c r="S2" s="60">
        <v>2007</v>
      </c>
      <c r="T2" s="60">
        <v>2008</v>
      </c>
      <c r="U2" s="60">
        <v>2009</v>
      </c>
      <c r="V2" s="61">
        <v>2010</v>
      </c>
      <c r="W2" s="60">
        <v>2011</v>
      </c>
      <c r="X2" s="60">
        <v>2012</v>
      </c>
      <c r="Y2" s="61">
        <v>2013</v>
      </c>
      <c r="Z2" s="60">
        <v>2014</v>
      </c>
      <c r="AA2" s="60">
        <v>2015</v>
      </c>
      <c r="AB2" s="62">
        <v>2020</v>
      </c>
      <c r="AC2" s="62">
        <v>2025</v>
      </c>
      <c r="AD2" s="62">
        <v>2030</v>
      </c>
      <c r="AE2" s="62">
        <v>2035</v>
      </c>
      <c r="AF2" s="62">
        <v>2040</v>
      </c>
      <c r="AG2" s="62">
        <v>2045</v>
      </c>
      <c r="AH2" s="62">
        <v>2050</v>
      </c>
      <c r="AI2" s="62">
        <v>2055</v>
      </c>
      <c r="AJ2" s="62">
        <v>2060</v>
      </c>
      <c r="AK2" s="62">
        <v>2065</v>
      </c>
      <c r="AL2" s="62">
        <v>2070</v>
      </c>
      <c r="AM2" s="62">
        <v>2075</v>
      </c>
      <c r="AN2" s="63"/>
      <c r="AO2" s="64">
        <v>2020</v>
      </c>
      <c r="AP2" s="64">
        <v>2025</v>
      </c>
      <c r="AQ2" s="64">
        <v>2030</v>
      </c>
      <c r="AR2" s="64">
        <v>2035</v>
      </c>
      <c r="AS2" s="64">
        <v>2040</v>
      </c>
      <c r="AT2" s="64">
        <v>2045</v>
      </c>
      <c r="AU2" s="64">
        <v>2050</v>
      </c>
      <c r="AV2" s="64">
        <v>2055</v>
      </c>
      <c r="AW2" s="64">
        <v>2060</v>
      </c>
      <c r="AX2" s="64">
        <v>2065</v>
      </c>
      <c r="AY2" s="64">
        <v>2070</v>
      </c>
      <c r="AZ2" s="64">
        <v>2075</v>
      </c>
      <c r="BA2" s="65"/>
      <c r="BB2" s="66">
        <f t="shared" ref="BB2:BM2" si="0">AB2</f>
        <v>2020</v>
      </c>
      <c r="BC2" s="66">
        <f t="shared" si="0"/>
        <v>2025</v>
      </c>
      <c r="BD2" s="66">
        <f t="shared" si="0"/>
        <v>2030</v>
      </c>
      <c r="BE2" s="66">
        <f t="shared" si="0"/>
        <v>2035</v>
      </c>
      <c r="BF2" s="66">
        <f t="shared" si="0"/>
        <v>2040</v>
      </c>
      <c r="BG2" s="66">
        <f t="shared" si="0"/>
        <v>2045</v>
      </c>
      <c r="BH2" s="66">
        <f t="shared" si="0"/>
        <v>2050</v>
      </c>
      <c r="BI2" s="66">
        <f t="shared" si="0"/>
        <v>2055</v>
      </c>
      <c r="BJ2" s="66">
        <f t="shared" si="0"/>
        <v>2060</v>
      </c>
      <c r="BK2" s="66">
        <f t="shared" si="0"/>
        <v>2065</v>
      </c>
      <c r="BL2" s="66">
        <f t="shared" si="0"/>
        <v>2070</v>
      </c>
      <c r="BM2" s="66">
        <f t="shared" si="0"/>
        <v>2075</v>
      </c>
    </row>
    <row r="3" spans="1:65" s="71" customFormat="1" x14ac:dyDescent="0.3">
      <c r="A3" s="67" t="s">
        <v>56</v>
      </c>
      <c r="B3" s="68">
        <v>5140.3320000000003</v>
      </c>
      <c r="C3" s="68">
        <v>5154.3090000000002</v>
      </c>
      <c r="D3" s="68">
        <v>5171.3040000000001</v>
      </c>
      <c r="E3" s="68">
        <v>5190.6310000000003</v>
      </c>
      <c r="F3" s="68">
        <v>5211.3209999999999</v>
      </c>
      <c r="G3" s="68">
        <v>5232.5820000000003</v>
      </c>
      <c r="H3" s="68">
        <v>5254.3829999999998</v>
      </c>
      <c r="I3" s="68">
        <v>5276.683</v>
      </c>
      <c r="J3" s="68">
        <v>5298.68</v>
      </c>
      <c r="K3" s="68">
        <v>5319.41</v>
      </c>
      <c r="L3" s="68">
        <v>5338.2830000000004</v>
      </c>
      <c r="M3" s="68">
        <v>5354.6840000000002</v>
      </c>
      <c r="N3" s="68">
        <v>5368.9939999999997</v>
      </c>
      <c r="O3" s="68">
        <v>5382.8530000000001</v>
      </c>
      <c r="P3" s="68">
        <v>5398.558</v>
      </c>
      <c r="Q3" s="68">
        <v>5417.692</v>
      </c>
      <c r="R3" s="68">
        <v>5440.9229999999998</v>
      </c>
      <c r="S3" s="68">
        <v>5467.5510000000004</v>
      </c>
      <c r="T3" s="68">
        <v>5496.1040000000003</v>
      </c>
      <c r="U3" s="68">
        <v>5524.4269999999997</v>
      </c>
      <c r="V3" s="68">
        <v>5550.9589999999998</v>
      </c>
      <c r="W3" s="68">
        <v>5575.2370000000001</v>
      </c>
      <c r="X3" s="68">
        <v>5597.76</v>
      </c>
      <c r="Y3" s="68">
        <v>5619.0959999999995</v>
      </c>
      <c r="Z3" s="68">
        <v>5640.1840000000002</v>
      </c>
      <c r="AA3" s="68">
        <v>5661.723</v>
      </c>
      <c r="AB3" s="68">
        <v>5775.08</v>
      </c>
      <c r="AC3" s="68">
        <v>5894.2960000000003</v>
      </c>
      <c r="AD3" s="68">
        <v>6009.4579999999996</v>
      </c>
      <c r="AE3" s="68">
        <v>6109.87</v>
      </c>
      <c r="AF3" s="68">
        <v>6196.5540000000001</v>
      </c>
      <c r="AG3" s="68">
        <v>6277.393</v>
      </c>
      <c r="AH3" s="68">
        <v>6361.2389999999996</v>
      </c>
      <c r="AI3" s="68">
        <v>6446.3609999999999</v>
      </c>
      <c r="AJ3" s="68">
        <v>6533.4690000000001</v>
      </c>
      <c r="AK3" s="68">
        <v>6620.2669999999998</v>
      </c>
      <c r="AL3" s="68">
        <v>6704.1970000000001</v>
      </c>
      <c r="AM3" s="68">
        <v>6780.9989999999998</v>
      </c>
      <c r="AN3" s="69"/>
      <c r="AO3" s="68">
        <v>5775.08</v>
      </c>
      <c r="AP3" s="68">
        <v>5894.2960000000003</v>
      </c>
      <c r="AQ3" s="68">
        <v>6009.4579999999996</v>
      </c>
      <c r="AR3" s="68">
        <v>6109.87</v>
      </c>
      <c r="AS3" s="68">
        <v>6196.5540000000001</v>
      </c>
      <c r="AT3" s="68">
        <v>6277.393</v>
      </c>
      <c r="AU3" s="68">
        <v>6361.2389999999996</v>
      </c>
      <c r="AV3" s="68">
        <v>6446.3609999999999</v>
      </c>
      <c r="AW3" s="68">
        <v>6533.4690000000001</v>
      </c>
      <c r="AX3" s="68">
        <v>6620.2669999999998</v>
      </c>
      <c r="AY3" s="68">
        <v>6704.1970000000001</v>
      </c>
      <c r="AZ3" s="68">
        <v>6780.9989999999998</v>
      </c>
      <c r="BA3" s="70"/>
      <c r="BB3" s="68">
        <v>5775.08</v>
      </c>
      <c r="BC3" s="68">
        <v>5894.2960000000003</v>
      </c>
      <c r="BD3" s="68">
        <v>6009.4579999999996</v>
      </c>
      <c r="BE3" s="68">
        <v>6109.87</v>
      </c>
      <c r="BF3" s="68">
        <v>6196.5540000000001</v>
      </c>
      <c r="BG3" s="68">
        <v>6277.393</v>
      </c>
      <c r="BH3" s="68">
        <v>6361.2389999999996</v>
      </c>
      <c r="BI3" s="68">
        <v>6446.3609999999999</v>
      </c>
      <c r="BJ3" s="68">
        <v>6533.4690000000001</v>
      </c>
      <c r="BK3" s="68">
        <v>6620.2669999999998</v>
      </c>
      <c r="BL3" s="68">
        <v>6704.1970000000001</v>
      </c>
      <c r="BM3" s="68">
        <v>6780.9989999999998</v>
      </c>
    </row>
    <row r="4" spans="1:65" s="71" customFormat="1" x14ac:dyDescent="0.3">
      <c r="A4" s="67" t="s">
        <v>57</v>
      </c>
      <c r="B4" s="68">
        <v>177.15977948704693</v>
      </c>
      <c r="C4" s="68">
        <v>179.63293000868612</v>
      </c>
      <c r="D4" s="68">
        <v>183.15014277825617</v>
      </c>
      <c r="E4" s="68">
        <v>183.16479478967844</v>
      </c>
      <c r="F4" s="68">
        <v>192.93114164786411</v>
      </c>
      <c r="G4" s="68">
        <v>198.78274317404382</v>
      </c>
      <c r="H4" s="68">
        <v>204.5375035889324</v>
      </c>
      <c r="I4" s="68">
        <v>211.21360770607515</v>
      </c>
      <c r="J4" s="68">
        <v>215.89832552499593</v>
      </c>
      <c r="K4" s="68">
        <v>222.25869019496233</v>
      </c>
      <c r="L4" s="68">
        <v>230.59783625107733</v>
      </c>
      <c r="M4" s="68">
        <v>232.49335046506116</v>
      </c>
      <c r="N4" s="68">
        <v>233.57909441173297</v>
      </c>
      <c r="O4" s="68">
        <v>234.48538129805053</v>
      </c>
      <c r="P4" s="68">
        <v>240.68048507194499</v>
      </c>
      <c r="Q4" s="68">
        <v>246.53142766404397</v>
      </c>
      <c r="R4" s="68">
        <v>255.89962191527766</v>
      </c>
      <c r="S4" s="68">
        <v>258.0005578112021</v>
      </c>
      <c r="T4" s="68">
        <v>256.16101383400826</v>
      </c>
      <c r="U4" s="68">
        <v>243.12497983999558</v>
      </c>
      <c r="V4" s="68">
        <v>247.06846701300029</v>
      </c>
      <c r="W4" s="68">
        <v>249.92457849167059</v>
      </c>
      <c r="X4" s="68">
        <v>248.29007174833507</v>
      </c>
      <c r="Y4" s="68">
        <v>247.08089909892067</v>
      </c>
      <c r="Z4" s="68">
        <v>249.52699999999999</v>
      </c>
      <c r="AA4" s="68">
        <v>253.61175698999998</v>
      </c>
      <c r="AB4" s="68">
        <v>281.93993650494332</v>
      </c>
      <c r="AC4" s="68">
        <v>314.40427558053807</v>
      </c>
      <c r="AD4" s="68">
        <v>346.80381539208213</v>
      </c>
      <c r="AE4" s="68">
        <v>378.71081426040439</v>
      </c>
      <c r="AF4" s="68">
        <v>409.9444499848226</v>
      </c>
      <c r="AG4" s="68">
        <v>440.77714253609696</v>
      </c>
      <c r="AH4" s="68">
        <v>473.92384605553178</v>
      </c>
      <c r="AI4" s="68">
        <v>546.69447340556326</v>
      </c>
      <c r="AJ4" s="68">
        <v>592.09307111142937</v>
      </c>
      <c r="AK4" s="68">
        <v>641.26165877314804</v>
      </c>
      <c r="AL4" s="68">
        <v>694.51330386384507</v>
      </c>
      <c r="AM4" s="68">
        <v>752.18707160302688</v>
      </c>
      <c r="AN4" s="69"/>
      <c r="AO4" s="68">
        <v>281.93993650494332</v>
      </c>
      <c r="AP4" s="68">
        <v>314.40427558053807</v>
      </c>
      <c r="AQ4" s="68">
        <v>346.80381539208213</v>
      </c>
      <c r="AR4" s="68">
        <v>378.71081426040439</v>
      </c>
      <c r="AS4" s="68">
        <v>409.9444499848226</v>
      </c>
      <c r="AT4" s="68">
        <v>440.77714253609696</v>
      </c>
      <c r="AU4" s="68">
        <v>473.92384605553178</v>
      </c>
      <c r="AV4" s="68">
        <v>546.69447340556326</v>
      </c>
      <c r="AW4" s="68">
        <v>592.09307111142937</v>
      </c>
      <c r="AX4" s="68">
        <v>641.26165877314804</v>
      </c>
      <c r="AY4" s="68">
        <v>694.51330386384507</v>
      </c>
      <c r="AZ4" s="68">
        <v>752.18707160302688</v>
      </c>
      <c r="BA4" s="70"/>
      <c r="BB4" s="68">
        <v>281.93993650494332</v>
      </c>
      <c r="BC4" s="68">
        <v>314.40427558053807</v>
      </c>
      <c r="BD4" s="68">
        <v>346.80381539208213</v>
      </c>
      <c r="BE4" s="68">
        <v>378.71081426040439</v>
      </c>
      <c r="BF4" s="68">
        <v>409.9444499848226</v>
      </c>
      <c r="BG4" s="68">
        <v>440.77714253609696</v>
      </c>
      <c r="BH4" s="68">
        <v>473.92384605553178</v>
      </c>
      <c r="BI4" s="68">
        <v>546.69447340556326</v>
      </c>
      <c r="BJ4" s="68">
        <v>592.09307111142937</v>
      </c>
      <c r="BK4" s="68">
        <v>641.26165877314804</v>
      </c>
      <c r="BL4" s="68">
        <v>694.51330386384507</v>
      </c>
      <c r="BM4" s="68">
        <v>752.18707160302688</v>
      </c>
    </row>
    <row r="5" spans="1:65" s="76" customFormat="1" x14ac:dyDescent="0.3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4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5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</row>
    <row r="6" spans="1:65" s="71" customFormat="1" x14ac:dyDescent="0.3">
      <c r="A6" s="67" t="s">
        <v>58</v>
      </c>
      <c r="B6" s="68">
        <v>2247.9307495361245</v>
      </c>
      <c r="C6" s="68">
        <v>2273.2455838571709</v>
      </c>
      <c r="D6" s="68">
        <v>2294.7456130507562</v>
      </c>
      <c r="E6" s="68">
        <v>2311.5049012345107</v>
      </c>
      <c r="F6" s="68">
        <v>2328.7244643688664</v>
      </c>
      <c r="G6" s="68">
        <v>2365.4962338957062</v>
      </c>
      <c r="H6" s="68">
        <v>2359.6642543391736</v>
      </c>
      <c r="I6" s="68">
        <v>2392.7631727014218</v>
      </c>
      <c r="J6" s="68">
        <v>2408.6728536355049</v>
      </c>
      <c r="K6" s="68">
        <v>2422.3486014019572</v>
      </c>
      <c r="L6" s="68">
        <v>2337.6271148217638</v>
      </c>
      <c r="M6" s="68">
        <v>2446.5001005755612</v>
      </c>
      <c r="N6" s="68">
        <v>2456.2969153435552</v>
      </c>
      <c r="O6" s="68">
        <v>2466.7003035381958</v>
      </c>
      <c r="P6" s="68">
        <v>2481.421954409705</v>
      </c>
      <c r="Q6" s="68">
        <v>2476.6135226320503</v>
      </c>
      <c r="R6" s="68">
        <v>2491.5414296607273</v>
      </c>
      <c r="S6" s="68">
        <v>2505.6845395741852</v>
      </c>
      <c r="T6" s="68">
        <v>2518.6390722302203</v>
      </c>
      <c r="U6" s="68">
        <v>2591.772183500454</v>
      </c>
      <c r="V6" s="68">
        <v>2666.631771421195</v>
      </c>
      <c r="W6" s="68">
        <v>2616.8485140114385</v>
      </c>
      <c r="X6" s="68">
        <v>2660.4690310248798</v>
      </c>
      <c r="Y6" s="68">
        <v>2675.7599999999998</v>
      </c>
      <c r="Z6" s="68">
        <v>2685.801904761905</v>
      </c>
      <c r="AA6" s="68">
        <v>2696.633751722024</v>
      </c>
      <c r="AB6" s="68">
        <v>2753.4003788777495</v>
      </c>
      <c r="AC6" s="68">
        <v>2812.0837472850112</v>
      </c>
      <c r="AD6" s="68">
        <v>2867.932421680513</v>
      </c>
      <c r="AE6" s="68">
        <v>2916.3102694604027</v>
      </c>
      <c r="AF6" s="68">
        <v>2957.9170402533246</v>
      </c>
      <c r="AG6" s="68">
        <v>2996.6227082629907</v>
      </c>
      <c r="AH6" s="68">
        <v>3036.7060382615173</v>
      </c>
      <c r="AI6" s="68">
        <v>3077.3921354558283</v>
      </c>
      <c r="AJ6" s="68">
        <v>3118.9833012813633</v>
      </c>
      <c r="AK6" s="68">
        <v>3160.422379459485</v>
      </c>
      <c r="AL6" s="68">
        <v>3200.490611829819</v>
      </c>
      <c r="AM6" s="68">
        <v>3237.1552717831837</v>
      </c>
      <c r="AN6" s="69"/>
      <c r="AO6" s="68">
        <v>2753.4003788777495</v>
      </c>
      <c r="AP6" s="68">
        <v>2812.0837472850112</v>
      </c>
      <c r="AQ6" s="68">
        <v>2867.932421680513</v>
      </c>
      <c r="AR6" s="68">
        <v>2916.3102694604027</v>
      </c>
      <c r="AS6" s="68">
        <v>2957.9170402533246</v>
      </c>
      <c r="AT6" s="68">
        <v>2996.6227082629907</v>
      </c>
      <c r="AU6" s="68">
        <v>3036.7060382615173</v>
      </c>
      <c r="AV6" s="68">
        <v>3077.3921354558283</v>
      </c>
      <c r="AW6" s="68">
        <v>3118.9833012813633</v>
      </c>
      <c r="AX6" s="68">
        <v>3160.422379459485</v>
      </c>
      <c r="AY6" s="68">
        <v>3200.490611829819</v>
      </c>
      <c r="AZ6" s="68">
        <v>3237.1552717831837</v>
      </c>
      <c r="BA6" s="70"/>
      <c r="BB6" s="68">
        <v>2753.4003788777495</v>
      </c>
      <c r="BC6" s="68">
        <v>2812.0837472850112</v>
      </c>
      <c r="BD6" s="68">
        <v>2867.932421680513</v>
      </c>
      <c r="BE6" s="68">
        <v>2916.3102694604027</v>
      </c>
      <c r="BF6" s="68">
        <v>2957.9170402533246</v>
      </c>
      <c r="BG6" s="68">
        <v>2996.6227082629907</v>
      </c>
      <c r="BH6" s="68">
        <v>3036.7060382615173</v>
      </c>
      <c r="BI6" s="68">
        <v>3077.3921354558283</v>
      </c>
      <c r="BJ6" s="68">
        <v>3118.9833012813633</v>
      </c>
      <c r="BK6" s="68">
        <v>3160.422379459485</v>
      </c>
      <c r="BL6" s="68">
        <v>3200.490611829819</v>
      </c>
      <c r="BM6" s="68">
        <v>3237.1552717831837</v>
      </c>
    </row>
    <row r="7" spans="1:65" s="80" customFormat="1" ht="16.2" x14ac:dyDescent="0.3">
      <c r="A7" s="77" t="s">
        <v>59</v>
      </c>
      <c r="B7" s="78">
        <f>B8+B9</f>
        <v>336.67703647608255</v>
      </c>
      <c r="C7" s="78">
        <f t="shared" ref="C7:AM7" si="1">C8+C9</f>
        <v>338.48870748698454</v>
      </c>
      <c r="D7" s="78">
        <f t="shared" si="1"/>
        <v>340.66392719788644</v>
      </c>
      <c r="E7" s="78">
        <f t="shared" si="1"/>
        <v>342.36859510878844</v>
      </c>
      <c r="F7" s="78">
        <f t="shared" si="1"/>
        <v>343.68477131969036</v>
      </c>
      <c r="G7" s="78">
        <f t="shared" si="1"/>
        <v>348.14470953059237</v>
      </c>
      <c r="H7" s="78">
        <f t="shared" si="1"/>
        <v>350.61580962447385</v>
      </c>
      <c r="I7" s="78">
        <f t="shared" si="1"/>
        <v>356.96010571835541</v>
      </c>
      <c r="J7" s="78">
        <f t="shared" si="1"/>
        <v>361.28460381223687</v>
      </c>
      <c r="K7" s="78">
        <f t="shared" si="1"/>
        <v>365.38862440611842</v>
      </c>
      <c r="L7" s="78">
        <f t="shared" si="1"/>
        <v>358.75419999999997</v>
      </c>
      <c r="M7" s="78">
        <f t="shared" si="1"/>
        <v>372.1336</v>
      </c>
      <c r="N7" s="78">
        <f t="shared" si="1"/>
        <v>375.03639999999996</v>
      </c>
      <c r="O7" s="78">
        <f t="shared" si="1"/>
        <v>378.80410000000001</v>
      </c>
      <c r="P7" s="78">
        <f t="shared" si="1"/>
        <v>381.91950000000003</v>
      </c>
      <c r="Q7" s="78">
        <f t="shared" si="1"/>
        <v>386.59668888900001</v>
      </c>
      <c r="R7" s="78">
        <f t="shared" si="1"/>
        <v>390.16322079999998</v>
      </c>
      <c r="S7" s="78">
        <f t="shared" si="1"/>
        <v>394.43773080000011</v>
      </c>
      <c r="T7" s="78">
        <f t="shared" si="1"/>
        <v>398.46228300000001</v>
      </c>
      <c r="U7" s="78">
        <f t="shared" si="1"/>
        <v>404.36105759999998</v>
      </c>
      <c r="V7" s="78">
        <f t="shared" si="1"/>
        <v>407.98983507690002</v>
      </c>
      <c r="W7" s="78">
        <f t="shared" si="1"/>
        <v>422.90349646240003</v>
      </c>
      <c r="X7" s="78">
        <f t="shared" si="1"/>
        <v>435.71500000744999</v>
      </c>
      <c r="Y7" s="78">
        <f t="shared" si="1"/>
        <v>434.76939443340297</v>
      </c>
      <c r="Z7" s="78">
        <f t="shared" si="1"/>
        <v>436.84436240378136</v>
      </c>
      <c r="AA7" s="78">
        <f t="shared" si="1"/>
        <v>440.9169131031548</v>
      </c>
      <c r="AB7" s="78">
        <f t="shared" si="1"/>
        <v>454.54897313169454</v>
      </c>
      <c r="AC7" s="78">
        <f t="shared" si="1"/>
        <v>468.05864638395724</v>
      </c>
      <c r="AD7" s="78">
        <f t="shared" si="1"/>
        <v>480.24561713478329</v>
      </c>
      <c r="AE7" s="78">
        <f t="shared" si="1"/>
        <v>489.50715637124142</v>
      </c>
      <c r="AF7" s="78">
        <f t="shared" si="1"/>
        <v>497.37297405168044</v>
      </c>
      <c r="AG7" s="78">
        <f t="shared" si="1"/>
        <v>504.44339614314765</v>
      </c>
      <c r="AH7" s="78">
        <f t="shared" si="1"/>
        <v>511.3923620323863</v>
      </c>
      <c r="AI7" s="78">
        <f t="shared" si="1"/>
        <v>519.26193033715276</v>
      </c>
      <c r="AJ7" s="78">
        <f t="shared" si="1"/>
        <v>525.89045448992135</v>
      </c>
      <c r="AK7" s="78">
        <f t="shared" si="1"/>
        <v>532.33995898927606</v>
      </c>
      <c r="AL7" s="78">
        <f t="shared" si="1"/>
        <v>538.49767235246702</v>
      </c>
      <c r="AM7" s="78">
        <f t="shared" si="1"/>
        <v>544.12448654044783</v>
      </c>
      <c r="AN7" s="79"/>
      <c r="AO7" s="78">
        <f t="shared" ref="AO7:AZ7" si="2">AO8+AO9</f>
        <v>454.54897313169454</v>
      </c>
      <c r="AP7" s="78">
        <f t="shared" si="2"/>
        <v>468.05864638395724</v>
      </c>
      <c r="AQ7" s="78">
        <f t="shared" si="2"/>
        <v>480.24561713478329</v>
      </c>
      <c r="AR7" s="78">
        <f t="shared" si="2"/>
        <v>489.50715637124142</v>
      </c>
      <c r="AS7" s="78">
        <f t="shared" si="2"/>
        <v>497.37297405168044</v>
      </c>
      <c r="AT7" s="78">
        <f t="shared" si="2"/>
        <v>504.44339614314765</v>
      </c>
      <c r="AU7" s="78">
        <f t="shared" si="2"/>
        <v>511.3923620323863</v>
      </c>
      <c r="AV7" s="78">
        <f t="shared" si="2"/>
        <v>519.26193033715276</v>
      </c>
      <c r="AW7" s="78">
        <f t="shared" si="2"/>
        <v>525.89045448992135</v>
      </c>
      <c r="AX7" s="78">
        <f t="shared" si="2"/>
        <v>532.33995898927606</v>
      </c>
      <c r="AY7" s="78">
        <f t="shared" si="2"/>
        <v>538.49767235246702</v>
      </c>
      <c r="AZ7" s="78">
        <f t="shared" si="2"/>
        <v>544.12448654044783</v>
      </c>
      <c r="BA7" s="79"/>
      <c r="BB7" s="78">
        <f t="shared" ref="BB7:BM7" si="3">BB8+BB9</f>
        <v>454.54897313169454</v>
      </c>
      <c r="BC7" s="78">
        <f t="shared" si="3"/>
        <v>468.05864638395724</v>
      </c>
      <c r="BD7" s="78">
        <f t="shared" si="3"/>
        <v>480.24561713478329</v>
      </c>
      <c r="BE7" s="78">
        <f t="shared" si="3"/>
        <v>489.50715637124142</v>
      </c>
      <c r="BF7" s="78">
        <f t="shared" si="3"/>
        <v>497.37297405168044</v>
      </c>
      <c r="BG7" s="78">
        <f t="shared" si="3"/>
        <v>504.44339614314765</v>
      </c>
      <c r="BH7" s="78">
        <f t="shared" si="3"/>
        <v>511.3923620323863</v>
      </c>
      <c r="BI7" s="78">
        <f t="shared" si="3"/>
        <v>519.26193033715276</v>
      </c>
      <c r="BJ7" s="78">
        <f t="shared" si="3"/>
        <v>525.89045448992135</v>
      </c>
      <c r="BK7" s="78">
        <f t="shared" si="3"/>
        <v>532.33995898927606</v>
      </c>
      <c r="BL7" s="78">
        <f t="shared" si="3"/>
        <v>538.49767235246702</v>
      </c>
      <c r="BM7" s="78">
        <f t="shared" si="3"/>
        <v>544.12448654044783</v>
      </c>
    </row>
    <row r="8" spans="1:65" s="76" customFormat="1" x14ac:dyDescent="0.3">
      <c r="A8" s="81" t="s">
        <v>60</v>
      </c>
      <c r="B8" s="82">
        <v>240.27909300000002</v>
      </c>
      <c r="C8" s="82">
        <v>242.39125080000005</v>
      </c>
      <c r="D8" s="82">
        <v>244.86695730000002</v>
      </c>
      <c r="E8" s="82">
        <v>246.87211200000002</v>
      </c>
      <c r="F8" s="82">
        <v>248.488775</v>
      </c>
      <c r="G8" s="82">
        <v>253.24920000000003</v>
      </c>
      <c r="H8" s="82">
        <v>253.73640199999997</v>
      </c>
      <c r="I8" s="82">
        <v>258.09680000000003</v>
      </c>
      <c r="J8" s="82">
        <v>260.43739999999997</v>
      </c>
      <c r="K8" s="82">
        <v>262.5575225</v>
      </c>
      <c r="L8" s="82">
        <v>253.93919999999997</v>
      </c>
      <c r="M8" s="82">
        <v>266.15160000000003</v>
      </c>
      <c r="N8" s="82">
        <v>267.45839999999998</v>
      </c>
      <c r="O8" s="82">
        <v>269.6431</v>
      </c>
      <c r="P8" s="82">
        <v>271.66950000000003</v>
      </c>
      <c r="Q8" s="82">
        <v>273.291688889</v>
      </c>
      <c r="R8" s="82">
        <v>275.5782208</v>
      </c>
      <c r="S8" s="82">
        <v>278.3107308000001</v>
      </c>
      <c r="T8" s="82">
        <v>280.70628299999998</v>
      </c>
      <c r="U8" s="82">
        <v>284.10505759999995</v>
      </c>
      <c r="V8" s="82">
        <v>285.08583507690003</v>
      </c>
      <c r="W8" s="82">
        <v>301.03349646240002</v>
      </c>
      <c r="X8" s="82">
        <v>312.01500000745</v>
      </c>
      <c r="Y8" s="82">
        <v>312.15753259584858</v>
      </c>
      <c r="Z8" s="82">
        <v>313.86156964744981</v>
      </c>
      <c r="AA8" s="82">
        <v>316.15825850926888</v>
      </c>
      <c r="AB8" s="82">
        <v>327.90767670459263</v>
      </c>
      <c r="AC8" s="82">
        <v>339.50629854929986</v>
      </c>
      <c r="AD8" s="82">
        <v>349.75337961007216</v>
      </c>
      <c r="AE8" s="82">
        <v>358.36115143095662</v>
      </c>
      <c r="AF8" s="82">
        <v>365.56992631452897</v>
      </c>
      <c r="AG8" s="82">
        <v>371.98001381814356</v>
      </c>
      <c r="AH8" s="82">
        <v>378.26533683663769</v>
      </c>
      <c r="AI8" s="82">
        <v>385.46793741323751</v>
      </c>
      <c r="AJ8" s="82">
        <v>391.42615232284828</v>
      </c>
      <c r="AK8" s="82">
        <v>397.2019893230306</v>
      </c>
      <c r="AL8" s="82">
        <v>402.68266010613826</v>
      </c>
      <c r="AM8" s="82">
        <v>407.6290397239357</v>
      </c>
      <c r="AN8" s="74"/>
      <c r="AO8" s="82">
        <v>327.90767670459263</v>
      </c>
      <c r="AP8" s="82">
        <v>339.50629854929986</v>
      </c>
      <c r="AQ8" s="82">
        <v>349.75337961007216</v>
      </c>
      <c r="AR8" s="82">
        <v>358.36115143095662</v>
      </c>
      <c r="AS8" s="82">
        <v>365.56992631452897</v>
      </c>
      <c r="AT8" s="82">
        <v>371.98001381814356</v>
      </c>
      <c r="AU8" s="82">
        <v>378.26533683663769</v>
      </c>
      <c r="AV8" s="82">
        <v>385.46793741323751</v>
      </c>
      <c r="AW8" s="82">
        <v>391.42615232284828</v>
      </c>
      <c r="AX8" s="82">
        <v>397.2019893230306</v>
      </c>
      <c r="AY8" s="82">
        <v>402.68266010613826</v>
      </c>
      <c r="AZ8" s="82">
        <v>407.6290397239357</v>
      </c>
      <c r="BA8" s="75"/>
      <c r="BB8" s="82">
        <v>327.90767670459263</v>
      </c>
      <c r="BC8" s="82">
        <v>339.50629854929986</v>
      </c>
      <c r="BD8" s="82">
        <v>349.75337961007216</v>
      </c>
      <c r="BE8" s="82">
        <v>358.36115143095662</v>
      </c>
      <c r="BF8" s="82">
        <v>365.56992631452897</v>
      </c>
      <c r="BG8" s="82">
        <v>371.98001381814356</v>
      </c>
      <c r="BH8" s="82">
        <v>378.26533683663769</v>
      </c>
      <c r="BI8" s="82">
        <v>385.46793741323751</v>
      </c>
      <c r="BJ8" s="82">
        <v>391.42615232284828</v>
      </c>
      <c r="BK8" s="82">
        <v>397.2019893230306</v>
      </c>
      <c r="BL8" s="82">
        <v>402.68266010613826</v>
      </c>
      <c r="BM8" s="82">
        <v>407.6290397239357</v>
      </c>
    </row>
    <row r="9" spans="1:65" s="76" customFormat="1" x14ac:dyDescent="0.3">
      <c r="A9" s="81" t="s">
        <v>61</v>
      </c>
      <c r="B9" s="82">
        <v>96.39794347608256</v>
      </c>
      <c r="C9" s="82">
        <v>96.097456686984501</v>
      </c>
      <c r="D9" s="82">
        <v>95.796969897886441</v>
      </c>
      <c r="E9" s="82">
        <v>95.496483108788397</v>
      </c>
      <c r="F9" s="82">
        <v>95.195996319690366</v>
      </c>
      <c r="G9" s="82">
        <v>94.895509530592321</v>
      </c>
      <c r="H9" s="82">
        <v>96.879407624473856</v>
      </c>
      <c r="I9" s="82">
        <v>98.863305718355377</v>
      </c>
      <c r="J9" s="82">
        <v>100.8472038122369</v>
      </c>
      <c r="K9" s="82">
        <v>102.83110190611843</v>
      </c>
      <c r="L9" s="82">
        <v>104.81499999999998</v>
      </c>
      <c r="M9" s="82">
        <v>105.982</v>
      </c>
      <c r="N9" s="82">
        <v>107.578</v>
      </c>
      <c r="O9" s="82">
        <v>109.16099999999999</v>
      </c>
      <c r="P9" s="82">
        <v>110.25</v>
      </c>
      <c r="Q9" s="82">
        <v>113.30500000000001</v>
      </c>
      <c r="R9" s="82">
        <v>114.58499999999999</v>
      </c>
      <c r="S9" s="82">
        <v>116.12700000000001</v>
      </c>
      <c r="T9" s="82">
        <v>117.75600000000001</v>
      </c>
      <c r="U9" s="82">
        <v>120.256</v>
      </c>
      <c r="V9" s="82">
        <v>122.90399999999998</v>
      </c>
      <c r="W9" s="82">
        <v>121.87</v>
      </c>
      <c r="X9" s="82">
        <v>123.7</v>
      </c>
      <c r="Y9" s="82">
        <v>122.61186183755437</v>
      </c>
      <c r="Z9" s="82">
        <v>122.98279275633158</v>
      </c>
      <c r="AA9" s="82">
        <v>124.75865459388594</v>
      </c>
      <c r="AB9" s="82">
        <v>126.64129642710191</v>
      </c>
      <c r="AC9" s="82">
        <v>128.55234783465735</v>
      </c>
      <c r="AD9" s="82">
        <v>130.4922375247111</v>
      </c>
      <c r="AE9" s="82">
        <v>131.1460049402848</v>
      </c>
      <c r="AF9" s="82">
        <v>131.80304773715145</v>
      </c>
      <c r="AG9" s="82">
        <v>132.46338232500412</v>
      </c>
      <c r="AH9" s="82">
        <v>133.12702519574862</v>
      </c>
      <c r="AI9" s="82">
        <v>133.79399292391523</v>
      </c>
      <c r="AJ9" s="82">
        <v>134.46430216707304</v>
      </c>
      <c r="AK9" s="82">
        <v>135.13796966624548</v>
      </c>
      <c r="AL9" s="82">
        <v>135.81501224632876</v>
      </c>
      <c r="AM9" s="82">
        <v>136.4954468165121</v>
      </c>
      <c r="AN9" s="74"/>
      <c r="AO9" s="82">
        <v>126.64129642710191</v>
      </c>
      <c r="AP9" s="82">
        <v>128.55234783465735</v>
      </c>
      <c r="AQ9" s="82">
        <v>130.4922375247111</v>
      </c>
      <c r="AR9" s="82">
        <v>131.1460049402848</v>
      </c>
      <c r="AS9" s="82">
        <v>131.80304773715145</v>
      </c>
      <c r="AT9" s="82">
        <v>132.46338232500412</v>
      </c>
      <c r="AU9" s="82">
        <v>133.12702519574862</v>
      </c>
      <c r="AV9" s="82">
        <v>133.79399292391523</v>
      </c>
      <c r="AW9" s="82">
        <v>134.46430216707304</v>
      </c>
      <c r="AX9" s="82">
        <v>135.13796966624548</v>
      </c>
      <c r="AY9" s="82">
        <v>135.81501224632876</v>
      </c>
      <c r="AZ9" s="82">
        <v>136.4954468165121</v>
      </c>
      <c r="BA9" s="75"/>
      <c r="BB9" s="82">
        <v>126.64129642710191</v>
      </c>
      <c r="BC9" s="82">
        <v>128.55234783465735</v>
      </c>
      <c r="BD9" s="82">
        <v>130.4922375247111</v>
      </c>
      <c r="BE9" s="82">
        <v>131.1460049402848</v>
      </c>
      <c r="BF9" s="82">
        <v>131.80304773715145</v>
      </c>
      <c r="BG9" s="82">
        <v>132.46338232500412</v>
      </c>
      <c r="BH9" s="82">
        <v>133.12702519574862</v>
      </c>
      <c r="BI9" s="82">
        <v>133.79399292391523</v>
      </c>
      <c r="BJ9" s="82">
        <v>134.46430216707304</v>
      </c>
      <c r="BK9" s="82">
        <v>135.13796966624548</v>
      </c>
      <c r="BL9" s="82">
        <v>135.81501224632876</v>
      </c>
      <c r="BM9" s="82">
        <v>136.4954468165121</v>
      </c>
    </row>
    <row r="10" spans="1:65" s="83" customFormat="1" x14ac:dyDescent="0.3">
      <c r="A10" s="81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</row>
    <row r="11" spans="1:65" s="87" customFormat="1" ht="18" x14ac:dyDescent="0.35">
      <c r="A11" s="86" t="s">
        <v>62</v>
      </c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</row>
    <row r="12" spans="1:65" x14ac:dyDescent="0.3"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</row>
    <row r="13" spans="1:65" s="95" customFormat="1" ht="15.6" x14ac:dyDescent="0.3">
      <c r="A13" s="91" t="s">
        <v>63</v>
      </c>
      <c r="B13" s="92">
        <f t="shared" ref="B13:AM13" si="4">SUM(B16:B17,B21,B24,B26:B28,B31:B32)</f>
        <v>247.46660982487299</v>
      </c>
      <c r="C13" s="92">
        <f t="shared" si="4"/>
        <v>264.32502337831102</v>
      </c>
      <c r="D13" s="92">
        <f t="shared" si="4"/>
        <v>256.5030847112705</v>
      </c>
      <c r="E13" s="92">
        <f t="shared" si="4"/>
        <v>276.20475942641571</v>
      </c>
      <c r="F13" s="92">
        <f t="shared" si="4"/>
        <v>267.65025458927448</v>
      </c>
      <c r="G13" s="92">
        <f t="shared" si="4"/>
        <v>274.68163839569399</v>
      </c>
      <c r="H13" s="92">
        <f t="shared" si="4"/>
        <v>293.94006528041206</v>
      </c>
      <c r="I13" s="92">
        <f t="shared" si="4"/>
        <v>276.97359022323798</v>
      </c>
      <c r="J13" s="92">
        <f t="shared" si="4"/>
        <v>276.14133454076187</v>
      </c>
      <c r="K13" s="92">
        <f t="shared" si="4"/>
        <v>270.63675310838158</v>
      </c>
      <c r="L13" s="92">
        <f t="shared" si="4"/>
        <v>260.42460057182734</v>
      </c>
      <c r="M13" s="92">
        <f t="shared" si="4"/>
        <v>274.03408218199814</v>
      </c>
      <c r="N13" s="92">
        <f t="shared" si="4"/>
        <v>270.37661377175823</v>
      </c>
      <c r="O13" s="92">
        <f t="shared" si="4"/>
        <v>277.62333440982826</v>
      </c>
      <c r="P13" s="92">
        <f t="shared" si="4"/>
        <v>277.67555179795755</v>
      </c>
      <c r="Q13" s="92">
        <f t="shared" si="4"/>
        <v>280.29318411542607</v>
      </c>
      <c r="R13" s="92">
        <f t="shared" si="4"/>
        <v>282.81233566018187</v>
      </c>
      <c r="S13" s="92">
        <f t="shared" si="4"/>
        <v>282.24659630042316</v>
      </c>
      <c r="T13" s="92">
        <f t="shared" si="4"/>
        <v>282.3962783519633</v>
      </c>
      <c r="U13" s="92">
        <f t="shared" si="4"/>
        <v>282.59274442599326</v>
      </c>
      <c r="V13" s="92">
        <f t="shared" si="4"/>
        <v>311.13108929247005</v>
      </c>
      <c r="W13" s="92">
        <f t="shared" si="4"/>
        <v>281.71953511268339</v>
      </c>
      <c r="X13" s="92">
        <f t="shared" si="4"/>
        <v>283.16896270157105</v>
      </c>
      <c r="Y13" s="92">
        <f t="shared" si="4"/>
        <v>278.31978581834056</v>
      </c>
      <c r="Z13" s="92">
        <f t="shared" si="4"/>
        <v>278.32529362843206</v>
      </c>
      <c r="AA13" s="92">
        <f t="shared" si="4"/>
        <v>277.76451941813303</v>
      </c>
      <c r="AB13" s="92">
        <f t="shared" si="4"/>
        <v>280.74012022628682</v>
      </c>
      <c r="AC13" s="92">
        <f t="shared" si="4"/>
        <v>285.05693388831071</v>
      </c>
      <c r="AD13" s="92">
        <f t="shared" si="4"/>
        <v>287.96290705715649</v>
      </c>
      <c r="AE13" s="92">
        <f t="shared" si="4"/>
        <v>290.26615659603408</v>
      </c>
      <c r="AF13" s="92">
        <f t="shared" si="4"/>
        <v>291.71516643473694</v>
      </c>
      <c r="AG13" s="92">
        <f t="shared" si="4"/>
        <v>292.55669943427864</v>
      </c>
      <c r="AH13" s="92">
        <f t="shared" si="4"/>
        <v>292.08188075953967</v>
      </c>
      <c r="AI13" s="92">
        <f t="shared" si="4"/>
        <v>293.21287250949973</v>
      </c>
      <c r="AJ13" s="92">
        <f t="shared" si="4"/>
        <v>293.80783732525998</v>
      </c>
      <c r="AK13" s="92">
        <f t="shared" si="4"/>
        <v>294.42281922559209</v>
      </c>
      <c r="AL13" s="92">
        <f t="shared" si="4"/>
        <v>294.87362368198285</v>
      </c>
      <c r="AM13" s="92">
        <f t="shared" si="4"/>
        <v>295.30242144531252</v>
      </c>
      <c r="AN13" s="93"/>
      <c r="AO13" s="92">
        <f t="shared" ref="AO13:AZ13" si="5">SUM(AO16:AO17,AO21,AO24,AO26:AO28,AO31:AO32)</f>
        <v>274.61744999373428</v>
      </c>
      <c r="AP13" s="92">
        <f t="shared" si="5"/>
        <v>273.99834965876363</v>
      </c>
      <c r="AQ13" s="92">
        <f t="shared" si="5"/>
        <v>271.74248895282426</v>
      </c>
      <c r="AR13" s="92">
        <f t="shared" si="5"/>
        <v>270.91477474928081</v>
      </c>
      <c r="AS13" s="92">
        <f t="shared" si="5"/>
        <v>269.08456746176796</v>
      </c>
      <c r="AT13" s="92">
        <f t="shared" si="5"/>
        <v>266.47877331891436</v>
      </c>
      <c r="AU13" s="92">
        <f t="shared" si="5"/>
        <v>262.6717192317621</v>
      </c>
      <c r="AV13" s="92">
        <f t="shared" si="5"/>
        <v>260.56556478317572</v>
      </c>
      <c r="AW13" s="92">
        <f t="shared" si="5"/>
        <v>258.03133593800305</v>
      </c>
      <c r="AX13" s="92">
        <f t="shared" si="5"/>
        <v>255.58762726074147</v>
      </c>
      <c r="AY13" s="92">
        <f t="shared" si="5"/>
        <v>253.03260399692294</v>
      </c>
      <c r="AZ13" s="92">
        <f t="shared" si="5"/>
        <v>252.42533459381036</v>
      </c>
      <c r="BA13" s="94"/>
      <c r="BB13" s="92">
        <f t="shared" ref="BB13:BM13" si="6">SUM(BB16:BB17,BB21,BB24,BB26:BB28,BB31:BB32)</f>
        <v>266.20780773337106</v>
      </c>
      <c r="BC13" s="92">
        <f t="shared" si="6"/>
        <v>255.3236266028479</v>
      </c>
      <c r="BD13" s="92">
        <f t="shared" si="6"/>
        <v>242.68232963358645</v>
      </c>
      <c r="BE13" s="92">
        <f t="shared" si="6"/>
        <v>232.3418732610788</v>
      </c>
      <c r="BF13" s="92">
        <f t="shared" si="6"/>
        <v>220.41316885491571</v>
      </c>
      <c r="BG13" s="92">
        <f t="shared" si="6"/>
        <v>207.01564405063019</v>
      </c>
      <c r="BH13" s="92">
        <f t="shared" si="6"/>
        <v>194.39683325921197</v>
      </c>
      <c r="BI13" s="92">
        <f t="shared" si="6"/>
        <v>192.76122787449782</v>
      </c>
      <c r="BJ13" s="92">
        <f t="shared" si="6"/>
        <v>191.05019686220226</v>
      </c>
      <c r="BK13" s="92">
        <f t="shared" si="6"/>
        <v>189.72733124297326</v>
      </c>
      <c r="BL13" s="92">
        <f t="shared" si="6"/>
        <v>188.57529763638829</v>
      </c>
      <c r="BM13" s="92">
        <f t="shared" si="6"/>
        <v>187.81860199668697</v>
      </c>
    </row>
    <row r="14" spans="1:65" x14ac:dyDescent="0.3"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</row>
    <row r="15" spans="1:65" x14ac:dyDescent="0.3">
      <c r="A15" s="96" t="s">
        <v>64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</row>
    <row r="16" spans="1:65" x14ac:dyDescent="0.3">
      <c r="A16" s="97" t="s">
        <v>65</v>
      </c>
      <c r="B16" s="90">
        <f t="shared" ref="B16:AM22" si="7">B46+B141</f>
        <v>0.9377072329576237</v>
      </c>
      <c r="C16" s="90">
        <f t="shared" si="7"/>
        <v>1.4076255296373095</v>
      </c>
      <c r="D16" s="90">
        <f t="shared" si="7"/>
        <v>1.2216800424733862</v>
      </c>
      <c r="E16" s="90">
        <f t="shared" si="7"/>
        <v>1.1712192138212005</v>
      </c>
      <c r="F16" s="90">
        <f t="shared" si="7"/>
        <v>0.95855856281552654</v>
      </c>
      <c r="G16" s="90">
        <f t="shared" si="7"/>
        <v>0.65282066010494166</v>
      </c>
      <c r="H16" s="90">
        <f t="shared" si="7"/>
        <v>0.30366335646390008</v>
      </c>
      <c r="I16" s="90">
        <f t="shared" si="7"/>
        <v>0.29154002352096098</v>
      </c>
      <c r="J16" s="90">
        <f t="shared" si="7"/>
        <v>0.25434178359468695</v>
      </c>
      <c r="K16" s="90">
        <f t="shared" si="7"/>
        <v>0.19338867871458712</v>
      </c>
      <c r="L16" s="90">
        <f t="shared" si="7"/>
        <v>0.10648092269497353</v>
      </c>
      <c r="M16" s="90">
        <f t="shared" si="7"/>
        <v>0.10223695451853532</v>
      </c>
      <c r="N16" s="90">
        <f t="shared" si="7"/>
        <v>8.3544386326388276E-2</v>
      </c>
      <c r="O16" s="90">
        <f t="shared" si="7"/>
        <v>7.6460688679662131E-2</v>
      </c>
      <c r="P16" s="90">
        <f t="shared" si="7"/>
        <v>7.2620775962014925E-2</v>
      </c>
      <c r="Q16" s="90">
        <f t="shared" si="7"/>
        <v>5.1799671910601634E-2</v>
      </c>
      <c r="R16" s="90">
        <f t="shared" si="7"/>
        <v>4.3013746805272576E-2</v>
      </c>
      <c r="S16" s="90">
        <f t="shared" si="7"/>
        <v>4.0286966990511514E-2</v>
      </c>
      <c r="T16" s="90">
        <f t="shared" si="7"/>
        <v>4.8569285761033192E-2</v>
      </c>
      <c r="U16" s="90">
        <f t="shared" si="7"/>
        <v>5.7641663135579543E-2</v>
      </c>
      <c r="V16" s="90">
        <f t="shared" si="7"/>
        <v>7.0092267140829279E-2</v>
      </c>
      <c r="W16" s="90">
        <f t="shared" si="7"/>
        <v>7.184237311584224E-2</v>
      </c>
      <c r="X16" s="90">
        <f t="shared" si="7"/>
        <v>6.7124272126367263E-2</v>
      </c>
      <c r="Y16" s="90">
        <f t="shared" si="7"/>
        <v>4.62600743016163E-2</v>
      </c>
      <c r="Z16" s="90">
        <f t="shared" si="7"/>
        <v>4.8338099203571946E-2</v>
      </c>
      <c r="AA16" s="90">
        <f t="shared" si="7"/>
        <v>4.9039220820283169E-2</v>
      </c>
      <c r="AB16" s="90">
        <f t="shared" si="7"/>
        <v>0</v>
      </c>
      <c r="AC16" s="90">
        <f t="shared" si="7"/>
        <v>0</v>
      </c>
      <c r="AD16" s="90">
        <f t="shared" si="7"/>
        <v>0</v>
      </c>
      <c r="AE16" s="90">
        <f t="shared" si="7"/>
        <v>0</v>
      </c>
      <c r="AF16" s="90">
        <f t="shared" si="7"/>
        <v>0</v>
      </c>
      <c r="AG16" s="90">
        <f t="shared" si="7"/>
        <v>0</v>
      </c>
      <c r="AH16" s="90">
        <f t="shared" si="7"/>
        <v>0</v>
      </c>
      <c r="AI16" s="90">
        <f t="shared" si="7"/>
        <v>0</v>
      </c>
      <c r="AJ16" s="90">
        <f t="shared" si="7"/>
        <v>0</v>
      </c>
      <c r="AK16" s="90">
        <f t="shared" si="7"/>
        <v>0</v>
      </c>
      <c r="AL16" s="90">
        <f t="shared" si="7"/>
        <v>0</v>
      </c>
      <c r="AM16" s="90">
        <f t="shared" si="7"/>
        <v>0</v>
      </c>
      <c r="AN16" s="90"/>
      <c r="AO16" s="90">
        <f t="shared" ref="AO16:AZ31" si="8">AO46+AO141</f>
        <v>0</v>
      </c>
      <c r="AP16" s="90">
        <f t="shared" si="8"/>
        <v>0</v>
      </c>
      <c r="AQ16" s="90">
        <f t="shared" si="8"/>
        <v>0</v>
      </c>
      <c r="AR16" s="90">
        <f t="shared" si="8"/>
        <v>0</v>
      </c>
      <c r="AS16" s="90">
        <f t="shared" si="8"/>
        <v>0</v>
      </c>
      <c r="AT16" s="90">
        <f t="shared" si="8"/>
        <v>0</v>
      </c>
      <c r="AU16" s="90">
        <f t="shared" si="8"/>
        <v>0</v>
      </c>
      <c r="AV16" s="90">
        <f t="shared" si="8"/>
        <v>0</v>
      </c>
      <c r="AW16" s="90">
        <f t="shared" si="8"/>
        <v>0</v>
      </c>
      <c r="AX16" s="90">
        <f t="shared" si="8"/>
        <v>0</v>
      </c>
      <c r="AY16" s="90">
        <f t="shared" si="8"/>
        <v>0</v>
      </c>
      <c r="AZ16" s="90">
        <f t="shared" si="8"/>
        <v>0</v>
      </c>
      <c r="BA16" s="90"/>
      <c r="BB16" s="90">
        <f t="shared" ref="BB16:BM31" si="9">BB46+BB141</f>
        <v>0</v>
      </c>
      <c r="BC16" s="90">
        <f t="shared" si="9"/>
        <v>0</v>
      </c>
      <c r="BD16" s="90">
        <f t="shared" si="9"/>
        <v>0</v>
      </c>
      <c r="BE16" s="90">
        <f t="shared" si="9"/>
        <v>0</v>
      </c>
      <c r="BF16" s="90">
        <f t="shared" si="9"/>
        <v>0</v>
      </c>
      <c r="BG16" s="90">
        <f t="shared" si="9"/>
        <v>0</v>
      </c>
      <c r="BH16" s="90">
        <f t="shared" si="9"/>
        <v>0</v>
      </c>
      <c r="BI16" s="90">
        <f t="shared" si="9"/>
        <v>0</v>
      </c>
      <c r="BJ16" s="90">
        <f t="shared" si="9"/>
        <v>0</v>
      </c>
      <c r="BK16" s="90">
        <f t="shared" si="9"/>
        <v>0</v>
      </c>
      <c r="BL16" s="90">
        <f t="shared" si="9"/>
        <v>0</v>
      </c>
      <c r="BM16" s="90">
        <f t="shared" si="9"/>
        <v>0</v>
      </c>
    </row>
    <row r="17" spans="1:65" x14ac:dyDescent="0.3">
      <c r="A17" s="97" t="s">
        <v>66</v>
      </c>
      <c r="B17" s="90">
        <f t="shared" si="7"/>
        <v>67.212506356711089</v>
      </c>
      <c r="C17" s="90">
        <f t="shared" si="7"/>
        <v>65.652799620665945</v>
      </c>
      <c r="D17" s="90">
        <f t="shared" si="7"/>
        <v>55.463874105611552</v>
      </c>
      <c r="E17" s="90">
        <f t="shared" si="7"/>
        <v>62.509573779661224</v>
      </c>
      <c r="F17" s="90">
        <f t="shared" si="7"/>
        <v>54.164046471280017</v>
      </c>
      <c r="G17" s="90">
        <f t="shared" si="7"/>
        <v>52.744108110360123</v>
      </c>
      <c r="H17" s="90">
        <f t="shared" si="7"/>
        <v>55.267493026323599</v>
      </c>
      <c r="I17" s="90">
        <f t="shared" si="7"/>
        <v>48.516672715509806</v>
      </c>
      <c r="J17" s="90">
        <f t="shared" si="7"/>
        <v>45.508372357112066</v>
      </c>
      <c r="K17" s="90">
        <f t="shared" si="7"/>
        <v>43.470444590912166</v>
      </c>
      <c r="L17" s="90">
        <f t="shared" si="7"/>
        <v>37.255867563129897</v>
      </c>
      <c r="M17" s="90">
        <f t="shared" si="7"/>
        <v>38.119007740773831</v>
      </c>
      <c r="N17" s="90">
        <f t="shared" si="7"/>
        <v>35.183892001852087</v>
      </c>
      <c r="O17" s="90">
        <f t="shared" si="7"/>
        <v>33.416058271081496</v>
      </c>
      <c r="P17" s="90">
        <f t="shared" si="7"/>
        <v>31.744119283325627</v>
      </c>
      <c r="Q17" s="90">
        <f t="shared" si="7"/>
        <v>29.98680562114118</v>
      </c>
      <c r="R17" s="90">
        <f t="shared" si="7"/>
        <v>26.828643068384256</v>
      </c>
      <c r="S17" s="90">
        <f t="shared" si="7"/>
        <v>24.417440923210538</v>
      </c>
      <c r="T17" s="90">
        <f t="shared" si="7"/>
        <v>23.214445028599961</v>
      </c>
      <c r="U17" s="90">
        <f t="shared" si="7"/>
        <v>22.023630990273674</v>
      </c>
      <c r="V17" s="90">
        <f t="shared" si="7"/>
        <v>22.823642122555686</v>
      </c>
      <c r="W17" s="90">
        <f t="shared" si="7"/>
        <v>19.125180541923491</v>
      </c>
      <c r="X17" s="90">
        <f t="shared" si="7"/>
        <v>17.352232429131863</v>
      </c>
      <c r="Y17" s="90">
        <f t="shared" si="7"/>
        <v>16.624393522568802</v>
      </c>
      <c r="Z17" s="90">
        <f t="shared" si="7"/>
        <v>16.140191626123126</v>
      </c>
      <c r="AA17" s="90">
        <f t="shared" si="7"/>
        <v>15.63797484324536</v>
      </c>
      <c r="AB17" s="90">
        <f t="shared" si="7"/>
        <v>14.942073242060154</v>
      </c>
      <c r="AC17" s="90">
        <f t="shared" si="7"/>
        <v>13.165029253123505</v>
      </c>
      <c r="AD17" s="90">
        <f t="shared" si="7"/>
        <v>11.263762725362778</v>
      </c>
      <c r="AE17" s="90">
        <f t="shared" si="7"/>
        <v>9.9902204734095292</v>
      </c>
      <c r="AF17" s="90">
        <f t="shared" si="7"/>
        <v>8.6843586903057908</v>
      </c>
      <c r="AG17" s="90">
        <f t="shared" si="7"/>
        <v>7.3700082005101706</v>
      </c>
      <c r="AH17" s="90">
        <f t="shared" si="7"/>
        <v>6.0656505090009336</v>
      </c>
      <c r="AI17" s="90">
        <f t="shared" si="7"/>
        <v>6.0491152329904345</v>
      </c>
      <c r="AJ17" s="90">
        <f t="shared" si="7"/>
        <v>6.0051666567568427</v>
      </c>
      <c r="AK17" s="90">
        <f t="shared" si="7"/>
        <v>5.9459969448562742</v>
      </c>
      <c r="AL17" s="90">
        <f t="shared" si="7"/>
        <v>5.8717758804286904</v>
      </c>
      <c r="AM17" s="90">
        <f t="shared" si="7"/>
        <v>5.7829872505922433</v>
      </c>
      <c r="AN17" s="90"/>
      <c r="AO17" s="90">
        <f t="shared" si="8"/>
        <v>14.584492091907997</v>
      </c>
      <c r="AP17" s="90">
        <f t="shared" si="8"/>
        <v>11.469825450264629</v>
      </c>
      <c r="AQ17" s="90">
        <f t="shared" si="8"/>
        <v>8.3901419096289622</v>
      </c>
      <c r="AR17" s="90">
        <f t="shared" si="8"/>
        <v>7.2439684646123226</v>
      </c>
      <c r="AS17" s="90">
        <f t="shared" si="8"/>
        <v>6.0937615943967591</v>
      </c>
      <c r="AT17" s="90">
        <f t="shared" si="8"/>
        <v>4.9611463162082448</v>
      </c>
      <c r="AU17" s="90">
        <f t="shared" si="8"/>
        <v>3.8634186346941166</v>
      </c>
      <c r="AV17" s="90">
        <f t="shared" si="8"/>
        <v>3.7905485244548309</v>
      </c>
      <c r="AW17" s="90">
        <f t="shared" si="8"/>
        <v>3.7035779743168415</v>
      </c>
      <c r="AX17" s="90">
        <f t="shared" si="8"/>
        <v>3.6090712323665248</v>
      </c>
      <c r="AY17" s="90">
        <f t="shared" si="8"/>
        <v>3.5070706121026305</v>
      </c>
      <c r="AZ17" s="90">
        <f t="shared" si="8"/>
        <v>3.4595993982280411</v>
      </c>
      <c r="BA17" s="90"/>
      <c r="BB17" s="90">
        <f t="shared" si="9"/>
        <v>9.3334903952679138</v>
      </c>
      <c r="BC17" s="90">
        <f t="shared" si="9"/>
        <v>4.8750274757901222</v>
      </c>
      <c r="BD17" s="90">
        <f t="shared" si="9"/>
        <v>0.73590216626614835</v>
      </c>
      <c r="BE17" s="90">
        <f t="shared" si="9"/>
        <v>0.51677230191698675</v>
      </c>
      <c r="BF17" s="90">
        <f t="shared" si="9"/>
        <v>0.31751265902429693</v>
      </c>
      <c r="BG17" s="90">
        <f t="shared" si="9"/>
        <v>0.14367780173452421</v>
      </c>
      <c r="BH17" s="90">
        <f t="shared" si="9"/>
        <v>0</v>
      </c>
      <c r="BI17" s="90">
        <f t="shared" si="9"/>
        <v>0</v>
      </c>
      <c r="BJ17" s="90">
        <f t="shared" si="9"/>
        <v>0</v>
      </c>
      <c r="BK17" s="90">
        <f t="shared" si="9"/>
        <v>0</v>
      </c>
      <c r="BL17" s="90">
        <f t="shared" si="9"/>
        <v>0</v>
      </c>
      <c r="BM17" s="90">
        <f t="shared" si="9"/>
        <v>0</v>
      </c>
    </row>
    <row r="18" spans="1:65" x14ac:dyDescent="0.3">
      <c r="A18" s="98" t="s">
        <v>67</v>
      </c>
      <c r="B18" s="85">
        <f t="shared" si="7"/>
        <v>0.80304386161798325</v>
      </c>
      <c r="C18" s="85">
        <f t="shared" si="7"/>
        <v>0.79887025777305154</v>
      </c>
      <c r="D18" s="85">
        <f t="shared" si="7"/>
        <v>0.70493010161570691</v>
      </c>
      <c r="E18" s="85">
        <f t="shared" si="7"/>
        <v>1.0317113280590189</v>
      </c>
      <c r="F18" s="85">
        <f t="shared" si="7"/>
        <v>0.9400618401980283</v>
      </c>
      <c r="G18" s="85">
        <f t="shared" si="7"/>
        <v>0.88998937712402548</v>
      </c>
      <c r="H18" s="85">
        <f t="shared" si="7"/>
        <v>0.94009448970331566</v>
      </c>
      <c r="I18" s="85">
        <f t="shared" si="7"/>
        <v>0.79810868929498424</v>
      </c>
      <c r="J18" s="85">
        <f t="shared" si="7"/>
        <v>0.84154913767964756</v>
      </c>
      <c r="K18" s="85">
        <f t="shared" si="7"/>
        <v>0.7469985725276409</v>
      </c>
      <c r="L18" s="85">
        <f t="shared" si="7"/>
        <v>0.8903818326889168</v>
      </c>
      <c r="M18" s="85">
        <f t="shared" si="7"/>
        <v>0.89113771010494369</v>
      </c>
      <c r="N18" s="85">
        <f t="shared" si="7"/>
        <v>0.79725151656361026</v>
      </c>
      <c r="O18" s="85">
        <f t="shared" si="7"/>
        <v>0.89789753590920751</v>
      </c>
      <c r="P18" s="85">
        <f t="shared" si="7"/>
        <v>0.99002256806419586</v>
      </c>
      <c r="Q18" s="85">
        <f t="shared" si="7"/>
        <v>1.0446212209693055</v>
      </c>
      <c r="R18" s="85">
        <f t="shared" si="7"/>
        <v>1.1869747149243277</v>
      </c>
      <c r="S18" s="85">
        <f t="shared" si="7"/>
        <v>1.1918191854389559</v>
      </c>
      <c r="T18" s="85">
        <f t="shared" si="7"/>
        <v>1.1034405147381463</v>
      </c>
      <c r="U18" s="85">
        <f t="shared" si="7"/>
        <v>1.0042374872146471</v>
      </c>
      <c r="V18" s="85">
        <f t="shared" si="7"/>
        <v>1.1454075635639951</v>
      </c>
      <c r="W18" s="85">
        <f t="shared" si="7"/>
        <v>1.1536210156466467</v>
      </c>
      <c r="X18" s="85">
        <f t="shared" si="7"/>
        <v>1.0945380640867308</v>
      </c>
      <c r="Y18" s="85">
        <f t="shared" si="7"/>
        <v>1.0635826642229582</v>
      </c>
      <c r="Z18" s="85">
        <f t="shared" si="7"/>
        <v>1.0780614248838178</v>
      </c>
      <c r="AA18" s="85">
        <f t="shared" si="7"/>
        <v>1.085670507220269</v>
      </c>
      <c r="AB18" s="85">
        <f t="shared" si="7"/>
        <v>1.5786418390400083</v>
      </c>
      <c r="AC18" s="85">
        <f t="shared" si="7"/>
        <v>1.8442940897749041</v>
      </c>
      <c r="AD18" s="85">
        <f t="shared" si="7"/>
        <v>1.9555215716219574</v>
      </c>
      <c r="AE18" s="85">
        <f t="shared" si="7"/>
        <v>1.755021566385262</v>
      </c>
      <c r="AF18" s="85">
        <f t="shared" si="7"/>
        <v>1.4889042195143345</v>
      </c>
      <c r="AG18" s="85">
        <f t="shared" si="7"/>
        <v>1.1627958664870293</v>
      </c>
      <c r="AH18" s="85">
        <f t="shared" si="7"/>
        <v>0.78366894710638724</v>
      </c>
      <c r="AI18" s="85">
        <f t="shared" si="7"/>
        <v>0.78455663057726277</v>
      </c>
      <c r="AJ18" s="85">
        <f t="shared" si="7"/>
        <v>0.78280606865960789</v>
      </c>
      <c r="AK18" s="85">
        <f t="shared" si="7"/>
        <v>0.77955020139300613</v>
      </c>
      <c r="AL18" s="85">
        <f t="shared" si="7"/>
        <v>0.7747304450920609</v>
      </c>
      <c r="AM18" s="85">
        <f t="shared" si="7"/>
        <v>0.76826880577313517</v>
      </c>
      <c r="AN18" s="90"/>
      <c r="AO18" s="85">
        <f t="shared" si="8"/>
        <v>1.4914599818348933</v>
      </c>
      <c r="AP18" s="85">
        <f t="shared" si="8"/>
        <v>1.5392512052160496</v>
      </c>
      <c r="AQ18" s="85">
        <f t="shared" si="8"/>
        <v>1.3579678066586172</v>
      </c>
      <c r="AR18" s="85">
        <f t="shared" si="8"/>
        <v>1.2061906857120104</v>
      </c>
      <c r="AS18" s="85">
        <f t="shared" si="8"/>
        <v>0.99680972151048053</v>
      </c>
      <c r="AT18" s="85">
        <f t="shared" si="8"/>
        <v>0.73817330622267374</v>
      </c>
      <c r="AU18" s="85">
        <f t="shared" si="8"/>
        <v>0.43986223711655648</v>
      </c>
      <c r="AV18" s="85">
        <f t="shared" si="8"/>
        <v>0.43350683508027277</v>
      </c>
      <c r="AW18" s="85">
        <f t="shared" si="8"/>
        <v>0.42578359444039798</v>
      </c>
      <c r="AX18" s="85">
        <f t="shared" si="8"/>
        <v>0.41731669358371637</v>
      </c>
      <c r="AY18" s="85">
        <f t="shared" si="8"/>
        <v>0.40808614198127957</v>
      </c>
      <c r="AZ18" s="85">
        <f t="shared" si="8"/>
        <v>0.40414722630330374</v>
      </c>
      <c r="BA18" s="90"/>
      <c r="BB18" s="85">
        <f t="shared" si="9"/>
        <v>1.2557656833356305</v>
      </c>
      <c r="BC18" s="85">
        <f t="shared" si="9"/>
        <v>0.94031658519375005</v>
      </c>
      <c r="BD18" s="85">
        <f t="shared" si="9"/>
        <v>0.16699662788856356</v>
      </c>
      <c r="BE18" s="85">
        <f t="shared" si="9"/>
        <v>0.12652172995144206</v>
      </c>
      <c r="BF18" s="85">
        <f t="shared" si="9"/>
        <v>8.43861091583889E-2</v>
      </c>
      <c r="BG18" s="85">
        <f t="shared" si="9"/>
        <v>4.1824720886412821E-2</v>
      </c>
      <c r="BH18" s="85">
        <f t="shared" si="9"/>
        <v>0</v>
      </c>
      <c r="BI18" s="85">
        <f t="shared" si="9"/>
        <v>0</v>
      </c>
      <c r="BJ18" s="85">
        <f t="shared" si="9"/>
        <v>0</v>
      </c>
      <c r="BK18" s="85">
        <f t="shared" si="9"/>
        <v>0</v>
      </c>
      <c r="BL18" s="85">
        <f t="shared" si="9"/>
        <v>0</v>
      </c>
      <c r="BM18" s="85">
        <f t="shared" si="9"/>
        <v>0</v>
      </c>
    </row>
    <row r="19" spans="1:65" x14ac:dyDescent="0.3">
      <c r="A19" s="98" t="s">
        <v>68</v>
      </c>
      <c r="B19" s="85">
        <f t="shared" si="7"/>
        <v>4.6128808753048398</v>
      </c>
      <c r="C19" s="85">
        <f t="shared" si="7"/>
        <v>0.80289955506876987</v>
      </c>
      <c r="D19" s="85">
        <f t="shared" si="7"/>
        <v>0.66847447410831085</v>
      </c>
      <c r="E19" s="85">
        <f t="shared" si="7"/>
        <v>0.57585487876673458</v>
      </c>
      <c r="F19" s="85">
        <f t="shared" si="7"/>
        <v>0.53396767607554896</v>
      </c>
      <c r="G19" s="85">
        <f t="shared" si="7"/>
        <v>0.48565832676838505</v>
      </c>
      <c r="H19" s="85">
        <f t="shared" si="7"/>
        <v>0.44209227768776421</v>
      </c>
      <c r="I19" s="85">
        <f t="shared" si="7"/>
        <v>0.3094303596195222</v>
      </c>
      <c r="J19" s="85">
        <f t="shared" si="7"/>
        <v>0.30779229093703764</v>
      </c>
      <c r="K19" s="85">
        <f t="shared" si="7"/>
        <v>0.13180845017921455</v>
      </c>
      <c r="L19" s="85">
        <f t="shared" si="7"/>
        <v>0.13314409568088176</v>
      </c>
      <c r="M19" s="85">
        <f t="shared" si="7"/>
        <v>0.17687574804734704</v>
      </c>
      <c r="N19" s="85">
        <f t="shared" si="7"/>
        <v>0.13302516628468805</v>
      </c>
      <c r="O19" s="85">
        <f t="shared" si="7"/>
        <v>0.22145395804999218</v>
      </c>
      <c r="P19" s="85">
        <f t="shared" si="7"/>
        <v>0.17817125733111921</v>
      </c>
      <c r="Q19" s="85">
        <f t="shared" si="7"/>
        <v>0.22439315809463978</v>
      </c>
      <c r="R19" s="85">
        <f t="shared" si="7"/>
        <v>0.1786065498773978</v>
      </c>
      <c r="S19" s="85">
        <f t="shared" si="7"/>
        <v>8.8987206760050896E-2</v>
      </c>
      <c r="T19" s="85">
        <f t="shared" si="7"/>
        <v>8.9609260676981745E-2</v>
      </c>
      <c r="U19" s="85">
        <f t="shared" si="7"/>
        <v>8.9413619316293005E-2</v>
      </c>
      <c r="V19" s="85">
        <f t="shared" si="7"/>
        <v>4.4633730948405455E-2</v>
      </c>
      <c r="W19" s="85">
        <f t="shared" si="7"/>
        <v>0</v>
      </c>
      <c r="X19" s="85">
        <f t="shared" si="7"/>
        <v>0</v>
      </c>
      <c r="Y19" s="85">
        <f t="shared" si="7"/>
        <v>0</v>
      </c>
      <c r="Z19" s="85">
        <f t="shared" si="7"/>
        <v>7.1220258986142218E-3</v>
      </c>
      <c r="AA19" s="85">
        <f t="shared" si="7"/>
        <v>5.0023344765808241E-3</v>
      </c>
      <c r="AB19" s="85">
        <f t="shared" si="7"/>
        <v>0</v>
      </c>
      <c r="AC19" s="85">
        <f t="shared" si="7"/>
        <v>0</v>
      </c>
      <c r="AD19" s="85">
        <f t="shared" si="7"/>
        <v>0</v>
      </c>
      <c r="AE19" s="85">
        <f t="shared" si="7"/>
        <v>0</v>
      </c>
      <c r="AF19" s="85">
        <f t="shared" si="7"/>
        <v>0</v>
      </c>
      <c r="AG19" s="85">
        <f t="shared" si="7"/>
        <v>0</v>
      </c>
      <c r="AH19" s="85">
        <f t="shared" si="7"/>
        <v>0</v>
      </c>
      <c r="AI19" s="85">
        <f t="shared" si="7"/>
        <v>0</v>
      </c>
      <c r="AJ19" s="85">
        <f t="shared" si="7"/>
        <v>0</v>
      </c>
      <c r="AK19" s="85">
        <f t="shared" si="7"/>
        <v>0</v>
      </c>
      <c r="AL19" s="85">
        <f t="shared" si="7"/>
        <v>0</v>
      </c>
      <c r="AM19" s="85">
        <f t="shared" si="7"/>
        <v>0</v>
      </c>
      <c r="AN19" s="90"/>
      <c r="AO19" s="85">
        <f t="shared" si="8"/>
        <v>0</v>
      </c>
      <c r="AP19" s="85">
        <f t="shared" si="8"/>
        <v>0</v>
      </c>
      <c r="AQ19" s="85">
        <f t="shared" si="8"/>
        <v>0</v>
      </c>
      <c r="AR19" s="85">
        <f t="shared" si="8"/>
        <v>0</v>
      </c>
      <c r="AS19" s="85">
        <f t="shared" si="8"/>
        <v>0</v>
      </c>
      <c r="AT19" s="85">
        <f t="shared" si="8"/>
        <v>0</v>
      </c>
      <c r="AU19" s="85">
        <f t="shared" si="8"/>
        <v>0</v>
      </c>
      <c r="AV19" s="85">
        <f t="shared" si="8"/>
        <v>0</v>
      </c>
      <c r="AW19" s="85">
        <f t="shared" si="8"/>
        <v>0</v>
      </c>
      <c r="AX19" s="85">
        <f t="shared" si="8"/>
        <v>0</v>
      </c>
      <c r="AY19" s="85">
        <f t="shared" si="8"/>
        <v>0</v>
      </c>
      <c r="AZ19" s="85">
        <f t="shared" si="8"/>
        <v>0</v>
      </c>
      <c r="BA19" s="90"/>
      <c r="BB19" s="85">
        <f t="shared" si="9"/>
        <v>0</v>
      </c>
      <c r="BC19" s="85">
        <f t="shared" si="9"/>
        <v>0</v>
      </c>
      <c r="BD19" s="85">
        <f t="shared" si="9"/>
        <v>0</v>
      </c>
      <c r="BE19" s="85">
        <f t="shared" si="9"/>
        <v>0</v>
      </c>
      <c r="BF19" s="85">
        <f t="shared" si="9"/>
        <v>0</v>
      </c>
      <c r="BG19" s="85">
        <f t="shared" si="9"/>
        <v>0</v>
      </c>
      <c r="BH19" s="85">
        <f t="shared" si="9"/>
        <v>0</v>
      </c>
      <c r="BI19" s="85">
        <f t="shared" si="9"/>
        <v>0</v>
      </c>
      <c r="BJ19" s="85">
        <f t="shared" si="9"/>
        <v>0</v>
      </c>
      <c r="BK19" s="85">
        <f t="shared" si="9"/>
        <v>0</v>
      </c>
      <c r="BL19" s="85">
        <f t="shared" si="9"/>
        <v>0</v>
      </c>
      <c r="BM19" s="85">
        <f t="shared" si="9"/>
        <v>0</v>
      </c>
    </row>
    <row r="20" spans="1:65" x14ac:dyDescent="0.3">
      <c r="A20" s="98" t="s">
        <v>69</v>
      </c>
      <c r="B20" s="85">
        <f t="shared" si="7"/>
        <v>61.796581619788263</v>
      </c>
      <c r="C20" s="85">
        <f t="shared" si="7"/>
        <v>64.051029807824122</v>
      </c>
      <c r="D20" s="85">
        <f t="shared" si="7"/>
        <v>54.090469529887528</v>
      </c>
      <c r="E20" s="85">
        <f t="shared" si="7"/>
        <v>60.902007572835473</v>
      </c>
      <c r="F20" s="85">
        <f t="shared" si="7"/>
        <v>52.690016955006428</v>
      </c>
      <c r="G20" s="85">
        <f t="shared" si="7"/>
        <v>51.368460406467719</v>
      </c>
      <c r="H20" s="85">
        <f t="shared" si="7"/>
        <v>53.885306258932516</v>
      </c>
      <c r="I20" s="85">
        <f t="shared" si="7"/>
        <v>47.409133666595302</v>
      </c>
      <c r="J20" s="85">
        <f t="shared" si="7"/>
        <v>44.359030928495386</v>
      </c>
      <c r="K20" s="85">
        <f t="shared" si="7"/>
        <v>42.591637568205314</v>
      </c>
      <c r="L20" s="85">
        <f t="shared" si="7"/>
        <v>36.232341634760097</v>
      </c>
      <c r="M20" s="85">
        <f t="shared" si="7"/>
        <v>37.050994282621538</v>
      </c>
      <c r="N20" s="85">
        <f t="shared" si="7"/>
        <v>34.253615319003792</v>
      </c>
      <c r="O20" s="85">
        <f t="shared" si="7"/>
        <v>32.296706777122296</v>
      </c>
      <c r="P20" s="85">
        <f t="shared" si="7"/>
        <v>30.575925457930307</v>
      </c>
      <c r="Q20" s="85">
        <f t="shared" si="7"/>
        <v>28.717791242077237</v>
      </c>
      <c r="R20" s="85">
        <f t="shared" si="7"/>
        <v>25.463061803582526</v>
      </c>
      <c r="S20" s="85">
        <f t="shared" si="7"/>
        <v>23.136634531011531</v>
      </c>
      <c r="T20" s="85">
        <f t="shared" si="7"/>
        <v>22.021395253184828</v>
      </c>
      <c r="U20" s="85">
        <f t="shared" si="7"/>
        <v>20.929979883742739</v>
      </c>
      <c r="V20" s="85">
        <f t="shared" si="7"/>
        <v>21.633600828043281</v>
      </c>
      <c r="W20" s="85">
        <f t="shared" si="7"/>
        <v>17.971559526276842</v>
      </c>
      <c r="X20" s="85">
        <f t="shared" si="7"/>
        <v>16.257694365045133</v>
      </c>
      <c r="Y20" s="85">
        <f t="shared" si="7"/>
        <v>15.560810858345844</v>
      </c>
      <c r="Z20" s="85">
        <f t="shared" si="7"/>
        <v>15.055008175340696</v>
      </c>
      <c r="AA20" s="85">
        <f t="shared" si="7"/>
        <v>14.547302001548509</v>
      </c>
      <c r="AB20" s="85">
        <f t="shared" si="7"/>
        <v>13.363431403020146</v>
      </c>
      <c r="AC20" s="85">
        <f t="shared" si="7"/>
        <v>11.320735163348603</v>
      </c>
      <c r="AD20" s="85">
        <f t="shared" si="7"/>
        <v>9.3082411537408181</v>
      </c>
      <c r="AE20" s="85">
        <f t="shared" si="7"/>
        <v>8.2351989070242659</v>
      </c>
      <c r="AF20" s="85">
        <f t="shared" si="7"/>
        <v>7.1954544707914572</v>
      </c>
      <c r="AG20" s="85">
        <f t="shared" si="7"/>
        <v>6.2072123340231409</v>
      </c>
      <c r="AH20" s="85">
        <f t="shared" si="7"/>
        <v>5.2819815618945469</v>
      </c>
      <c r="AI20" s="85">
        <f t="shared" si="7"/>
        <v>5.2645586024131719</v>
      </c>
      <c r="AJ20" s="85">
        <f t="shared" si="7"/>
        <v>5.222360588097235</v>
      </c>
      <c r="AK20" s="85">
        <f t="shared" si="7"/>
        <v>5.1664467434632684</v>
      </c>
      <c r="AL20" s="85">
        <f t="shared" si="7"/>
        <v>5.0970454353366295</v>
      </c>
      <c r="AM20" s="85">
        <f t="shared" si="7"/>
        <v>5.014718444819108</v>
      </c>
      <c r="AN20" s="90"/>
      <c r="AO20" s="85">
        <f t="shared" si="8"/>
        <v>13.093032110073102</v>
      </c>
      <c r="AP20" s="85">
        <f t="shared" si="8"/>
        <v>9.9305742450485788</v>
      </c>
      <c r="AQ20" s="85">
        <f t="shared" si="8"/>
        <v>7.0321741029703446</v>
      </c>
      <c r="AR20" s="85">
        <f t="shared" si="8"/>
        <v>6.0377777789003115</v>
      </c>
      <c r="AS20" s="85">
        <f t="shared" si="8"/>
        <v>5.0969518728862777</v>
      </c>
      <c r="AT20" s="85">
        <f t="shared" si="8"/>
        <v>4.2229730099855711</v>
      </c>
      <c r="AU20" s="85">
        <f t="shared" si="8"/>
        <v>3.4235563975775603</v>
      </c>
      <c r="AV20" s="85">
        <f t="shared" si="8"/>
        <v>3.357041689374558</v>
      </c>
      <c r="AW20" s="85">
        <f t="shared" si="8"/>
        <v>3.2777943798764437</v>
      </c>
      <c r="AX20" s="85">
        <f t="shared" si="8"/>
        <v>3.1917545387828081</v>
      </c>
      <c r="AY20" s="85">
        <f t="shared" si="8"/>
        <v>3.0989844701213509</v>
      </c>
      <c r="AZ20" s="85">
        <f t="shared" si="8"/>
        <v>3.0554521719247374</v>
      </c>
      <c r="BA20" s="90"/>
      <c r="BB20" s="85">
        <f t="shared" si="9"/>
        <v>8.0777247119322819</v>
      </c>
      <c r="BC20" s="85">
        <f t="shared" si="9"/>
        <v>3.9347108905963717</v>
      </c>
      <c r="BD20" s="85">
        <f t="shared" si="9"/>
        <v>0.56890553837758484</v>
      </c>
      <c r="BE20" s="85">
        <f t="shared" si="9"/>
        <v>0.39025057196554469</v>
      </c>
      <c r="BF20" s="85">
        <f t="shared" si="9"/>
        <v>0.23312654986590803</v>
      </c>
      <c r="BG20" s="85">
        <f t="shared" si="9"/>
        <v>0.1018530808481114</v>
      </c>
      <c r="BH20" s="85">
        <f t="shared" si="9"/>
        <v>0</v>
      </c>
      <c r="BI20" s="85">
        <f t="shared" si="9"/>
        <v>0</v>
      </c>
      <c r="BJ20" s="85">
        <f t="shared" si="9"/>
        <v>0</v>
      </c>
      <c r="BK20" s="85">
        <f t="shared" si="9"/>
        <v>0</v>
      </c>
      <c r="BL20" s="85">
        <f t="shared" si="9"/>
        <v>0</v>
      </c>
      <c r="BM20" s="85">
        <f t="shared" si="9"/>
        <v>0</v>
      </c>
    </row>
    <row r="21" spans="1:65" x14ac:dyDescent="0.3">
      <c r="A21" s="97" t="s">
        <v>70</v>
      </c>
      <c r="B21" s="90">
        <f t="shared" si="7"/>
        <v>23.213873221713641</v>
      </c>
      <c r="C21" s="90">
        <f t="shared" si="7"/>
        <v>26.67654265802712</v>
      </c>
      <c r="D21" s="90">
        <f t="shared" si="7"/>
        <v>28.365663302383325</v>
      </c>
      <c r="E21" s="90">
        <f t="shared" si="7"/>
        <v>33.143594606058841</v>
      </c>
      <c r="F21" s="90">
        <f t="shared" si="7"/>
        <v>31.82356487803127</v>
      </c>
      <c r="G21" s="90">
        <f t="shared" si="7"/>
        <v>34.720774405231936</v>
      </c>
      <c r="H21" s="90">
        <f t="shared" si="7"/>
        <v>40.872115573098398</v>
      </c>
      <c r="I21" s="90">
        <f t="shared" si="7"/>
        <v>36.819572680826461</v>
      </c>
      <c r="J21" s="90">
        <f t="shared" si="7"/>
        <v>37.176176451618375</v>
      </c>
      <c r="K21" s="90">
        <f t="shared" si="7"/>
        <v>35.911880055453977</v>
      </c>
      <c r="L21" s="90">
        <f t="shared" si="7"/>
        <v>34.223323318112023</v>
      </c>
      <c r="M21" s="90">
        <f t="shared" si="7"/>
        <v>35.972912485798545</v>
      </c>
      <c r="N21" s="90">
        <f t="shared" si="7"/>
        <v>35.166375537013721</v>
      </c>
      <c r="O21" s="90">
        <f t="shared" si="7"/>
        <v>38.773848864908928</v>
      </c>
      <c r="P21" s="90">
        <f t="shared" si="7"/>
        <v>38.580473936256695</v>
      </c>
      <c r="Q21" s="90">
        <f t="shared" si="7"/>
        <v>38.832327381659724</v>
      </c>
      <c r="R21" s="90">
        <f t="shared" si="7"/>
        <v>39.840250359618999</v>
      </c>
      <c r="S21" s="90">
        <f t="shared" si="7"/>
        <v>36.655765674126606</v>
      </c>
      <c r="T21" s="90">
        <f t="shared" si="7"/>
        <v>36.333733656055202</v>
      </c>
      <c r="U21" s="90">
        <f t="shared" si="7"/>
        <v>36.756426060516176</v>
      </c>
      <c r="V21" s="90">
        <f t="shared" si="7"/>
        <v>41.518708435502411</v>
      </c>
      <c r="W21" s="90">
        <f t="shared" si="7"/>
        <v>35.096307875976677</v>
      </c>
      <c r="X21" s="90">
        <f t="shared" si="7"/>
        <v>36.073588007550015</v>
      </c>
      <c r="Y21" s="90">
        <f t="shared" si="7"/>
        <v>35.83991290226718</v>
      </c>
      <c r="Z21" s="90">
        <f t="shared" si="7"/>
        <v>35.842973674076596</v>
      </c>
      <c r="AA21" s="90">
        <f t="shared" si="7"/>
        <v>35.872703546093881</v>
      </c>
      <c r="AB21" s="90">
        <f t="shared" si="7"/>
        <v>36.417760846451074</v>
      </c>
      <c r="AC21" s="90">
        <f t="shared" si="7"/>
        <v>37.631395205441322</v>
      </c>
      <c r="AD21" s="90">
        <f t="shared" si="7"/>
        <v>38.622850245135865</v>
      </c>
      <c r="AE21" s="90">
        <f t="shared" si="7"/>
        <v>38.898966345643665</v>
      </c>
      <c r="AF21" s="90">
        <f t="shared" si="7"/>
        <v>39.009971328597807</v>
      </c>
      <c r="AG21" s="90">
        <f t="shared" si="7"/>
        <v>38.991678175880125</v>
      </c>
      <c r="AH21" s="90">
        <f t="shared" si="7"/>
        <v>38.851670949976175</v>
      </c>
      <c r="AI21" s="90">
        <f t="shared" si="7"/>
        <v>38.663230636992935</v>
      </c>
      <c r="AJ21" s="90">
        <f t="shared" si="7"/>
        <v>38.340461245511086</v>
      </c>
      <c r="AK21" s="90">
        <f t="shared" si="7"/>
        <v>37.989470959632918</v>
      </c>
      <c r="AL21" s="90">
        <f t="shared" si="7"/>
        <v>37.580593461001826</v>
      </c>
      <c r="AM21" s="90">
        <f t="shared" si="7"/>
        <v>37.14543631188927</v>
      </c>
      <c r="AN21" s="90"/>
      <c r="AO21" s="90">
        <f t="shared" si="8"/>
        <v>36.045892980894592</v>
      </c>
      <c r="AP21" s="90">
        <f t="shared" si="8"/>
        <v>33.547156380335807</v>
      </c>
      <c r="AQ21" s="90">
        <f t="shared" si="8"/>
        <v>30.918031726299535</v>
      </c>
      <c r="AR21" s="90">
        <f t="shared" si="8"/>
        <v>29.636353679498086</v>
      </c>
      <c r="AS21" s="90">
        <f t="shared" si="8"/>
        <v>28.255506851256072</v>
      </c>
      <c r="AT21" s="90">
        <f t="shared" si="8"/>
        <v>26.812857716672955</v>
      </c>
      <c r="AU21" s="90">
        <f t="shared" si="8"/>
        <v>25.330009346005017</v>
      </c>
      <c r="AV21" s="90">
        <f t="shared" si="8"/>
        <v>24.849321992952358</v>
      </c>
      <c r="AW21" s="90">
        <f t="shared" si="8"/>
        <v>24.296227707141053</v>
      </c>
      <c r="AX21" s="90">
        <f t="shared" si="8"/>
        <v>23.737275492829259</v>
      </c>
      <c r="AY21" s="90">
        <f t="shared" si="8"/>
        <v>23.15291298132631</v>
      </c>
      <c r="AZ21" s="90">
        <f t="shared" si="8"/>
        <v>22.866378810222628</v>
      </c>
      <c r="BA21" s="90"/>
      <c r="BB21" s="90">
        <f t="shared" si="9"/>
        <v>31.618179970465842</v>
      </c>
      <c r="BC21" s="90">
        <f t="shared" si="9"/>
        <v>19.978706844992523</v>
      </c>
      <c r="BD21" s="90">
        <f t="shared" si="9"/>
        <v>9.7962416986115937</v>
      </c>
      <c r="BE21" s="90">
        <f t="shared" si="9"/>
        <v>7.1842135220853063</v>
      </c>
      <c r="BF21" s="90">
        <f t="shared" si="9"/>
        <v>4.6937928860282812</v>
      </c>
      <c r="BG21" s="90">
        <f t="shared" si="9"/>
        <v>2.3871871548286943</v>
      </c>
      <c r="BH21" s="90">
        <f t="shared" si="9"/>
        <v>0.32882124546220798</v>
      </c>
      <c r="BI21" s="90">
        <f t="shared" si="9"/>
        <v>0.32881960135926863</v>
      </c>
      <c r="BJ21" s="90">
        <f t="shared" si="9"/>
        <v>0.32881795726454988</v>
      </c>
      <c r="BK21" s="90">
        <f t="shared" si="9"/>
        <v>0.32881631317805154</v>
      </c>
      <c r="BL21" s="90">
        <f t="shared" si="9"/>
        <v>0.32881466909977353</v>
      </c>
      <c r="BM21" s="90">
        <f t="shared" si="9"/>
        <v>0.32881302502971593</v>
      </c>
    </row>
    <row r="22" spans="1:65" x14ac:dyDescent="0.3">
      <c r="A22" s="99" t="s">
        <v>71</v>
      </c>
      <c r="B22" s="85">
        <f t="shared" si="7"/>
        <v>0</v>
      </c>
      <c r="C22" s="85">
        <f t="shared" si="7"/>
        <v>0</v>
      </c>
      <c r="D22" s="85">
        <f t="shared" si="7"/>
        <v>0</v>
      </c>
      <c r="E22" s="85">
        <f t="shared" si="7"/>
        <v>0</v>
      </c>
      <c r="F22" s="85">
        <f t="shared" si="7"/>
        <v>0</v>
      </c>
      <c r="G22" s="85">
        <f t="shared" si="7"/>
        <v>0</v>
      </c>
      <c r="H22" s="85">
        <f t="shared" si="7"/>
        <v>0</v>
      </c>
      <c r="I22" s="85">
        <f t="shared" si="7"/>
        <v>0</v>
      </c>
      <c r="J22" s="85">
        <f t="shared" si="7"/>
        <v>0</v>
      </c>
      <c r="K22" s="85">
        <f t="shared" si="7"/>
        <v>0</v>
      </c>
      <c r="L22" s="85">
        <f t="shared" si="7"/>
        <v>0</v>
      </c>
      <c r="M22" s="85">
        <f t="shared" si="7"/>
        <v>0</v>
      </c>
      <c r="N22" s="85">
        <f t="shared" si="7"/>
        <v>0</v>
      </c>
      <c r="O22" s="85">
        <f t="shared" si="7"/>
        <v>0</v>
      </c>
      <c r="P22" s="85">
        <f t="shared" si="7"/>
        <v>0</v>
      </c>
      <c r="Q22" s="85">
        <f t="shared" si="7"/>
        <v>0</v>
      </c>
      <c r="R22" s="85">
        <f t="shared" si="7"/>
        <v>0</v>
      </c>
      <c r="S22" s="85">
        <f t="shared" si="7"/>
        <v>0</v>
      </c>
      <c r="T22" s="85">
        <f t="shared" si="7"/>
        <v>0</v>
      </c>
      <c r="U22" s="85">
        <f t="shared" si="7"/>
        <v>0</v>
      </c>
      <c r="V22" s="85">
        <f t="shared" si="7"/>
        <v>0</v>
      </c>
      <c r="W22" s="85">
        <f t="shared" si="7"/>
        <v>0</v>
      </c>
      <c r="X22" s="85">
        <f t="shared" si="7"/>
        <v>0</v>
      </c>
      <c r="Y22" s="85">
        <f t="shared" si="7"/>
        <v>0</v>
      </c>
      <c r="Z22" s="85">
        <f t="shared" si="7"/>
        <v>0</v>
      </c>
      <c r="AA22" s="85">
        <f t="shared" si="7"/>
        <v>0</v>
      </c>
      <c r="AB22" s="85">
        <f t="shared" si="7"/>
        <v>0</v>
      </c>
      <c r="AC22" s="85">
        <f t="shared" ref="C22:AM29" si="10">AC52+AC147</f>
        <v>0.12751576107816184</v>
      </c>
      <c r="AD22" s="85">
        <f t="shared" si="10"/>
        <v>0.25718028540692262</v>
      </c>
      <c r="AE22" s="85">
        <f t="shared" si="10"/>
        <v>0.28965932153864077</v>
      </c>
      <c r="AF22" s="85">
        <f t="shared" si="10"/>
        <v>0.32145528392929135</v>
      </c>
      <c r="AG22" s="85">
        <f t="shared" si="10"/>
        <v>0.35283434828966043</v>
      </c>
      <c r="AH22" s="85">
        <f t="shared" si="10"/>
        <v>0.38426193817703536</v>
      </c>
      <c r="AI22" s="85">
        <f t="shared" si="10"/>
        <v>0.38941031881307997</v>
      </c>
      <c r="AJ22" s="85">
        <f t="shared" si="10"/>
        <v>0.39467322598611404</v>
      </c>
      <c r="AK22" s="85">
        <f t="shared" si="10"/>
        <v>0.399916888130676</v>
      </c>
      <c r="AL22" s="85">
        <f t="shared" si="10"/>
        <v>0.40498708473053097</v>
      </c>
      <c r="AM22" s="85">
        <f t="shared" si="10"/>
        <v>0.409626596464221</v>
      </c>
      <c r="AN22" s="90"/>
      <c r="AO22" s="85">
        <f t="shared" si="8"/>
        <v>0.12502545679645349</v>
      </c>
      <c r="AP22" s="85">
        <f t="shared" si="8"/>
        <v>0.24518406222566325</v>
      </c>
      <c r="AQ22" s="85">
        <f t="shared" si="8"/>
        <v>0.36069535028320893</v>
      </c>
      <c r="AR22" s="85">
        <f t="shared" si="8"/>
        <v>0.39376691930939867</v>
      </c>
      <c r="AS22" s="85">
        <f t="shared" si="8"/>
        <v>0.42624160693563778</v>
      </c>
      <c r="AT22" s="85">
        <f t="shared" si="8"/>
        <v>0.45851392278068542</v>
      </c>
      <c r="AU22" s="85">
        <f t="shared" si="8"/>
        <v>0.49118699923499293</v>
      </c>
      <c r="AV22" s="85">
        <f t="shared" si="8"/>
        <v>0.49776797274367607</v>
      </c>
      <c r="AW22" s="85">
        <f t="shared" si="8"/>
        <v>0.50449534104311966</v>
      </c>
      <c r="AX22" s="85">
        <f t="shared" si="8"/>
        <v>0.51119810917573361</v>
      </c>
      <c r="AY22" s="85">
        <f t="shared" si="8"/>
        <v>0.51767914309033081</v>
      </c>
      <c r="AZ22" s="85">
        <f t="shared" si="8"/>
        <v>0.5236096493933956</v>
      </c>
      <c r="BA22" s="90"/>
      <c r="BB22" s="85">
        <f t="shared" si="9"/>
        <v>0</v>
      </c>
      <c r="BC22" s="85">
        <f t="shared" si="9"/>
        <v>0.17527620977289149</v>
      </c>
      <c r="BD22" s="85">
        <f t="shared" si="9"/>
        <v>0.11275325144419295</v>
      </c>
      <c r="BE22" s="85">
        <f t="shared" si="9"/>
        <v>8.5906856677381099E-2</v>
      </c>
      <c r="BF22" s="85">
        <f t="shared" si="9"/>
        <v>5.8031138098814168E-2</v>
      </c>
      <c r="BG22" s="85">
        <f t="shared" si="9"/>
        <v>2.936628463396479E-2</v>
      </c>
      <c r="BH22" s="85">
        <f t="shared" si="9"/>
        <v>0</v>
      </c>
      <c r="BI22" s="85">
        <f t="shared" si="9"/>
        <v>0</v>
      </c>
      <c r="BJ22" s="85">
        <f t="shared" si="9"/>
        <v>0</v>
      </c>
      <c r="BK22" s="85">
        <f t="shared" si="9"/>
        <v>0</v>
      </c>
      <c r="BL22" s="85">
        <f t="shared" si="9"/>
        <v>0</v>
      </c>
      <c r="BM22" s="85">
        <f t="shared" si="9"/>
        <v>0</v>
      </c>
    </row>
    <row r="23" spans="1:65" x14ac:dyDescent="0.3">
      <c r="A23" s="99" t="s">
        <v>72</v>
      </c>
      <c r="B23" s="85">
        <f t="shared" ref="B23:B32" si="11">B53+B148</f>
        <v>0</v>
      </c>
      <c r="C23" s="85">
        <f t="shared" si="10"/>
        <v>0</v>
      </c>
      <c r="D23" s="85">
        <f t="shared" si="10"/>
        <v>0</v>
      </c>
      <c r="E23" s="85">
        <f t="shared" si="10"/>
        <v>0</v>
      </c>
      <c r="F23" s="85">
        <f t="shared" si="10"/>
        <v>0</v>
      </c>
      <c r="G23" s="85">
        <f t="shared" si="10"/>
        <v>0</v>
      </c>
      <c r="H23" s="85">
        <f t="shared" si="10"/>
        <v>0</v>
      </c>
      <c r="I23" s="85">
        <f t="shared" si="10"/>
        <v>0</v>
      </c>
      <c r="J23" s="85">
        <f t="shared" si="10"/>
        <v>0</v>
      </c>
      <c r="K23" s="85">
        <f t="shared" si="10"/>
        <v>0</v>
      </c>
      <c r="L23" s="85">
        <f t="shared" si="10"/>
        <v>0</v>
      </c>
      <c r="M23" s="85">
        <f t="shared" si="10"/>
        <v>0</v>
      </c>
      <c r="N23" s="85">
        <f t="shared" si="10"/>
        <v>0</v>
      </c>
      <c r="O23" s="85">
        <f t="shared" si="10"/>
        <v>0</v>
      </c>
      <c r="P23" s="85">
        <f t="shared" si="10"/>
        <v>0</v>
      </c>
      <c r="Q23" s="85">
        <f t="shared" si="10"/>
        <v>0</v>
      </c>
      <c r="R23" s="85">
        <f t="shared" si="10"/>
        <v>0</v>
      </c>
      <c r="S23" s="85">
        <f t="shared" si="10"/>
        <v>0</v>
      </c>
      <c r="T23" s="85">
        <f t="shared" si="10"/>
        <v>0</v>
      </c>
      <c r="U23" s="85">
        <f t="shared" si="10"/>
        <v>0</v>
      </c>
      <c r="V23" s="85">
        <f t="shared" si="10"/>
        <v>0</v>
      </c>
      <c r="W23" s="85">
        <f t="shared" si="10"/>
        <v>0</v>
      </c>
      <c r="X23" s="85">
        <f t="shared" si="10"/>
        <v>0</v>
      </c>
      <c r="Y23" s="85">
        <f t="shared" si="10"/>
        <v>0</v>
      </c>
      <c r="Z23" s="85">
        <f t="shared" si="10"/>
        <v>0</v>
      </c>
      <c r="AA23" s="85">
        <f t="shared" si="10"/>
        <v>0</v>
      </c>
      <c r="AB23" s="85">
        <f t="shared" si="10"/>
        <v>0</v>
      </c>
      <c r="AC23" s="85">
        <f t="shared" si="10"/>
        <v>0</v>
      </c>
      <c r="AD23" s="85">
        <f t="shared" si="10"/>
        <v>0</v>
      </c>
      <c r="AE23" s="85">
        <f t="shared" si="10"/>
        <v>0</v>
      </c>
      <c r="AF23" s="85">
        <f t="shared" si="10"/>
        <v>0</v>
      </c>
      <c r="AG23" s="85">
        <f t="shared" si="10"/>
        <v>0</v>
      </c>
      <c r="AH23" s="85">
        <f t="shared" si="10"/>
        <v>0</v>
      </c>
      <c r="AI23" s="85">
        <f t="shared" si="10"/>
        <v>0</v>
      </c>
      <c r="AJ23" s="85">
        <f t="shared" si="10"/>
        <v>0</v>
      </c>
      <c r="AK23" s="85">
        <f t="shared" si="10"/>
        <v>0</v>
      </c>
      <c r="AL23" s="85">
        <f t="shared" si="10"/>
        <v>0</v>
      </c>
      <c r="AM23" s="85">
        <f t="shared" si="10"/>
        <v>0</v>
      </c>
      <c r="AN23" s="90"/>
      <c r="AO23" s="85">
        <f t="shared" si="8"/>
        <v>0</v>
      </c>
      <c r="AP23" s="85">
        <f t="shared" si="8"/>
        <v>0</v>
      </c>
      <c r="AQ23" s="85">
        <f t="shared" si="8"/>
        <v>0</v>
      </c>
      <c r="AR23" s="85">
        <f t="shared" si="8"/>
        <v>0</v>
      </c>
      <c r="AS23" s="85">
        <f t="shared" si="8"/>
        <v>0</v>
      </c>
      <c r="AT23" s="85">
        <f t="shared" si="8"/>
        <v>0</v>
      </c>
      <c r="AU23" s="85">
        <f t="shared" si="8"/>
        <v>0</v>
      </c>
      <c r="AV23" s="85">
        <f t="shared" si="8"/>
        <v>0</v>
      </c>
      <c r="AW23" s="85">
        <f t="shared" si="8"/>
        <v>0</v>
      </c>
      <c r="AX23" s="85">
        <f t="shared" si="8"/>
        <v>0</v>
      </c>
      <c r="AY23" s="85">
        <f t="shared" si="8"/>
        <v>0</v>
      </c>
      <c r="AZ23" s="85">
        <f t="shared" si="8"/>
        <v>0</v>
      </c>
      <c r="BA23" s="90"/>
      <c r="BB23" s="85">
        <f t="shared" si="9"/>
        <v>0</v>
      </c>
      <c r="BC23" s="85">
        <f t="shared" si="9"/>
        <v>0</v>
      </c>
      <c r="BD23" s="85">
        <f t="shared" si="9"/>
        <v>0</v>
      </c>
      <c r="BE23" s="85">
        <f t="shared" si="9"/>
        <v>0</v>
      </c>
      <c r="BF23" s="85">
        <f t="shared" si="9"/>
        <v>0</v>
      </c>
      <c r="BG23" s="85">
        <f t="shared" si="9"/>
        <v>0</v>
      </c>
      <c r="BH23" s="85">
        <f t="shared" si="9"/>
        <v>0</v>
      </c>
      <c r="BI23" s="85">
        <f t="shared" si="9"/>
        <v>0</v>
      </c>
      <c r="BJ23" s="85">
        <f t="shared" si="9"/>
        <v>0</v>
      </c>
      <c r="BK23" s="85">
        <f t="shared" si="9"/>
        <v>0</v>
      </c>
      <c r="BL23" s="85">
        <f t="shared" si="9"/>
        <v>0</v>
      </c>
      <c r="BM23" s="85">
        <f t="shared" si="9"/>
        <v>0</v>
      </c>
    </row>
    <row r="24" spans="1:65" x14ac:dyDescent="0.3">
      <c r="A24" s="97" t="s">
        <v>73</v>
      </c>
      <c r="B24" s="90">
        <f t="shared" si="11"/>
        <v>69.958733271481861</v>
      </c>
      <c r="C24" s="90">
        <f t="shared" si="10"/>
        <v>72.546809025747564</v>
      </c>
      <c r="D24" s="90">
        <f t="shared" si="10"/>
        <v>73.615827154880606</v>
      </c>
      <c r="E24" s="90">
        <f t="shared" si="10"/>
        <v>74.825718880544628</v>
      </c>
      <c r="F24" s="90">
        <f t="shared" si="10"/>
        <v>76.198891566290897</v>
      </c>
      <c r="G24" s="90">
        <f t="shared" si="10"/>
        <v>77.096689523203921</v>
      </c>
      <c r="H24" s="90">
        <f t="shared" si="10"/>
        <v>78.845954275066092</v>
      </c>
      <c r="I24" s="90">
        <f t="shared" si="10"/>
        <v>78.213723966616271</v>
      </c>
      <c r="J24" s="90">
        <f t="shared" si="10"/>
        <v>79.048927656099863</v>
      </c>
      <c r="K24" s="90">
        <f t="shared" si="10"/>
        <v>79.502755349174492</v>
      </c>
      <c r="L24" s="90">
        <f t="shared" si="10"/>
        <v>78.309053152579622</v>
      </c>
      <c r="M24" s="90">
        <f t="shared" si="10"/>
        <v>79.277735747172287</v>
      </c>
      <c r="N24" s="90">
        <f t="shared" si="10"/>
        <v>79.449361816534989</v>
      </c>
      <c r="O24" s="90">
        <f t="shared" si="10"/>
        <v>79.385565031171666</v>
      </c>
      <c r="P24" s="90">
        <f t="shared" si="10"/>
        <v>80.272697391440659</v>
      </c>
      <c r="Q24" s="90">
        <f t="shared" si="10"/>
        <v>81.095413380488225</v>
      </c>
      <c r="R24" s="90">
        <f t="shared" si="10"/>
        <v>82.447020174069308</v>
      </c>
      <c r="S24" s="90">
        <f t="shared" si="10"/>
        <v>83.15465363491424</v>
      </c>
      <c r="T24" s="90">
        <f t="shared" si="10"/>
        <v>82.732427151570676</v>
      </c>
      <c r="U24" s="90">
        <f t="shared" si="10"/>
        <v>80.607784805201049</v>
      </c>
      <c r="V24" s="90">
        <f t="shared" si="10"/>
        <v>82.906622124543958</v>
      </c>
      <c r="W24" s="90">
        <f t="shared" si="10"/>
        <v>81.406830617463953</v>
      </c>
      <c r="X24" s="90">
        <f t="shared" si="10"/>
        <v>80.233735535866629</v>
      </c>
      <c r="Y24" s="90">
        <f t="shared" si="10"/>
        <v>81.497998455417886</v>
      </c>
      <c r="Z24" s="90">
        <f t="shared" si="10"/>
        <v>81.113175680659111</v>
      </c>
      <c r="AA24" s="90">
        <f t="shared" si="10"/>
        <v>80.905953306824784</v>
      </c>
      <c r="AB24" s="90">
        <f t="shared" si="10"/>
        <v>82.628388408763755</v>
      </c>
      <c r="AC24" s="90">
        <f t="shared" si="10"/>
        <v>86.189244531586866</v>
      </c>
      <c r="AD24" s="90">
        <f t="shared" si="10"/>
        <v>89.545053469409766</v>
      </c>
      <c r="AE24" s="90">
        <f t="shared" si="10"/>
        <v>91.340786485503429</v>
      </c>
      <c r="AF24" s="90">
        <f t="shared" si="10"/>
        <v>93.043744131656638</v>
      </c>
      <c r="AG24" s="90">
        <f t="shared" si="10"/>
        <v>94.702909099633914</v>
      </c>
      <c r="AH24" s="90">
        <f t="shared" si="10"/>
        <v>95.561219620871128</v>
      </c>
      <c r="AI24" s="90">
        <f t="shared" si="10"/>
        <v>97.427146193682105</v>
      </c>
      <c r="AJ24" s="90">
        <f t="shared" si="10"/>
        <v>99.36432724691997</v>
      </c>
      <c r="AK24" s="90">
        <f t="shared" si="10"/>
        <v>101.4193241857302</v>
      </c>
      <c r="AL24" s="90">
        <f t="shared" si="10"/>
        <v>103.56809937734447</v>
      </c>
      <c r="AM24" s="90">
        <f t="shared" si="10"/>
        <v>105.79787197152464</v>
      </c>
      <c r="AN24" s="90"/>
      <c r="AO24" s="90">
        <f t="shared" si="8"/>
        <v>83.195276767384087</v>
      </c>
      <c r="AP24" s="90">
        <f t="shared" si="8"/>
        <v>87.071925316500526</v>
      </c>
      <c r="AQ24" s="90">
        <f t="shared" si="8"/>
        <v>90.554215709087529</v>
      </c>
      <c r="AR24" s="90">
        <f t="shared" si="8"/>
        <v>91.602009905250753</v>
      </c>
      <c r="AS24" s="90">
        <f t="shared" si="8"/>
        <v>92.478913274568541</v>
      </c>
      <c r="AT24" s="90">
        <f t="shared" si="8"/>
        <v>93.237611556482165</v>
      </c>
      <c r="AU24" s="90">
        <f t="shared" si="8"/>
        <v>93.401183546454234</v>
      </c>
      <c r="AV24" s="90">
        <f t="shared" si="8"/>
        <v>94.228853095321227</v>
      </c>
      <c r="AW24" s="90">
        <f t="shared" si="8"/>
        <v>95.048648775972339</v>
      </c>
      <c r="AX24" s="90">
        <f t="shared" si="8"/>
        <v>95.915311824009507</v>
      </c>
      <c r="AY24" s="90">
        <f t="shared" si="8"/>
        <v>96.790662665654594</v>
      </c>
      <c r="AZ24" s="90">
        <f t="shared" si="8"/>
        <v>97.838241420369471</v>
      </c>
      <c r="BA24" s="90"/>
      <c r="BB24" s="90">
        <f t="shared" si="9"/>
        <v>81.539408880669711</v>
      </c>
      <c r="BC24" s="90">
        <f t="shared" si="9"/>
        <v>82.841383398987062</v>
      </c>
      <c r="BD24" s="90">
        <f t="shared" si="9"/>
        <v>83.243954838947175</v>
      </c>
      <c r="BE24" s="90">
        <f t="shared" si="9"/>
        <v>79.818841430039015</v>
      </c>
      <c r="BF24" s="90">
        <f t="shared" si="9"/>
        <v>76.390630768362797</v>
      </c>
      <c r="BG24" s="90">
        <f t="shared" si="9"/>
        <v>73.041213824716522</v>
      </c>
      <c r="BH24" s="90">
        <f t="shared" si="9"/>
        <v>69.631795612939754</v>
      </c>
      <c r="BI24" s="90">
        <f t="shared" si="9"/>
        <v>69.782970505452994</v>
      </c>
      <c r="BJ24" s="90">
        <f t="shared" si="9"/>
        <v>69.941143455410185</v>
      </c>
      <c r="BK24" s="90">
        <f t="shared" si="9"/>
        <v>70.130993494526521</v>
      </c>
      <c r="BL24" s="90">
        <f t="shared" si="9"/>
        <v>70.326407041727848</v>
      </c>
      <c r="BM24" s="90">
        <f t="shared" si="9"/>
        <v>70.556426661430521</v>
      </c>
    </row>
    <row r="25" spans="1:65" x14ac:dyDescent="0.3">
      <c r="A25" s="99" t="s">
        <v>74</v>
      </c>
      <c r="B25" s="85">
        <f t="shared" si="11"/>
        <v>1.3730033540467184</v>
      </c>
      <c r="C25" s="85">
        <f t="shared" si="10"/>
        <v>1.3957578016371894</v>
      </c>
      <c r="D25" s="85">
        <f t="shared" si="10"/>
        <v>1.3439257735419954</v>
      </c>
      <c r="E25" s="85">
        <f t="shared" si="10"/>
        <v>1.3606635133022873</v>
      </c>
      <c r="F25" s="85">
        <f t="shared" si="10"/>
        <v>1.450889057842474</v>
      </c>
      <c r="G25" s="85">
        <f t="shared" si="10"/>
        <v>1.5285848901476689</v>
      </c>
      <c r="H25" s="85">
        <f t="shared" si="10"/>
        <v>1.7471317297285576</v>
      </c>
      <c r="I25" s="85">
        <f t="shared" si="10"/>
        <v>1.8892952291449601</v>
      </c>
      <c r="J25" s="85">
        <f t="shared" si="10"/>
        <v>2.1652638559349597</v>
      </c>
      <c r="K25" s="85">
        <f t="shared" si="10"/>
        <v>2.1941968715470823</v>
      </c>
      <c r="L25" s="85">
        <f t="shared" si="10"/>
        <v>2.2713576847456873</v>
      </c>
      <c r="M25" s="85">
        <f t="shared" si="10"/>
        <v>2.2871797924683017</v>
      </c>
      <c r="N25" s="85">
        <f t="shared" si="10"/>
        <v>2.2583391564466813</v>
      </c>
      <c r="O25" s="85">
        <f t="shared" si="10"/>
        <v>2.2760629890333277</v>
      </c>
      <c r="P25" s="85">
        <f t="shared" si="10"/>
        <v>2.2646204621996233</v>
      </c>
      <c r="Q25" s="85">
        <f t="shared" si="10"/>
        <v>2.2565121620295683</v>
      </c>
      <c r="R25" s="85">
        <f t="shared" si="10"/>
        <v>2.1799720479552533</v>
      </c>
      <c r="S25" s="85">
        <f t="shared" si="10"/>
        <v>2.7868425253766418</v>
      </c>
      <c r="T25" s="85">
        <f t="shared" si="10"/>
        <v>3.3541637231496919</v>
      </c>
      <c r="U25" s="85">
        <f t="shared" si="10"/>
        <v>3.8764538517427951</v>
      </c>
      <c r="V25" s="85">
        <f t="shared" si="10"/>
        <v>4.1370833844221293</v>
      </c>
      <c r="W25" s="85">
        <f t="shared" si="10"/>
        <v>4.4344877583482774</v>
      </c>
      <c r="X25" s="85">
        <f t="shared" si="10"/>
        <v>4.8609411252855255</v>
      </c>
      <c r="Y25" s="85">
        <f t="shared" si="10"/>
        <v>4.3070083796590737</v>
      </c>
      <c r="Z25" s="85">
        <f t="shared" si="10"/>
        <v>4.4479102099344479</v>
      </c>
      <c r="AA25" s="85">
        <f t="shared" si="10"/>
        <v>4.6137846135152829</v>
      </c>
      <c r="AB25" s="85">
        <f t="shared" si="10"/>
        <v>5.031068131805946</v>
      </c>
      <c r="AC25" s="85">
        <f t="shared" si="10"/>
        <v>5.9359800878132036</v>
      </c>
      <c r="AD25" s="85">
        <f t="shared" si="10"/>
        <v>6.9058727898450538</v>
      </c>
      <c r="AE25" s="85">
        <f t="shared" si="10"/>
        <v>7.596554048645813</v>
      </c>
      <c r="AF25" s="85">
        <f t="shared" si="10"/>
        <v>8.328358997231204</v>
      </c>
      <c r="AG25" s="85">
        <f t="shared" si="10"/>
        <v>9.1078435657071779</v>
      </c>
      <c r="AH25" s="85">
        <f t="shared" si="10"/>
        <v>9.4872194725716046</v>
      </c>
      <c r="AI25" s="85">
        <f t="shared" si="10"/>
        <v>9.5838010708636077</v>
      </c>
      <c r="AJ25" s="85">
        <f t="shared" si="10"/>
        <v>9.7040701926251831</v>
      </c>
      <c r="AK25" s="85">
        <f t="shared" si="10"/>
        <v>9.8649711275290421</v>
      </c>
      <c r="AL25" s="85">
        <f t="shared" si="10"/>
        <v>10.059093129015737</v>
      </c>
      <c r="AM25" s="85">
        <f t="shared" si="10"/>
        <v>10.285480938721889</v>
      </c>
      <c r="AN25" s="90"/>
      <c r="AO25" s="85">
        <f t="shared" si="8"/>
        <v>5.4927007137410229</v>
      </c>
      <c r="AP25" s="85">
        <f t="shared" si="8"/>
        <v>6.9445787446103155</v>
      </c>
      <c r="AQ25" s="85">
        <f t="shared" si="8"/>
        <v>8.3928651142200863</v>
      </c>
      <c r="AR25" s="85">
        <f t="shared" si="8"/>
        <v>8.9500535496899154</v>
      </c>
      <c r="AS25" s="85">
        <f t="shared" si="8"/>
        <v>9.4881862010084461</v>
      </c>
      <c r="AT25" s="85">
        <f t="shared" si="8"/>
        <v>10.008499997289769</v>
      </c>
      <c r="AU25" s="85">
        <f t="shared" si="8"/>
        <v>10.172757270620808</v>
      </c>
      <c r="AV25" s="85">
        <f t="shared" si="8"/>
        <v>10.059315925037973</v>
      </c>
      <c r="AW25" s="85">
        <f t="shared" si="8"/>
        <v>9.9335153179223674</v>
      </c>
      <c r="AX25" s="85">
        <f t="shared" si="8"/>
        <v>9.8125307387427068</v>
      </c>
      <c r="AY25" s="85">
        <f t="shared" si="8"/>
        <v>9.6818565828601599</v>
      </c>
      <c r="AZ25" s="85">
        <f t="shared" si="8"/>
        <v>9.6237146536744547</v>
      </c>
      <c r="BA25" s="90"/>
      <c r="BB25" s="85">
        <f t="shared" si="9"/>
        <v>6.5833758912869529</v>
      </c>
      <c r="BC25" s="85">
        <f t="shared" si="9"/>
        <v>8.5259738652930093</v>
      </c>
      <c r="BD25" s="85">
        <f t="shared" si="9"/>
        <v>10.188421400154247</v>
      </c>
      <c r="BE25" s="85">
        <f t="shared" si="9"/>
        <v>10.427942107565656</v>
      </c>
      <c r="BF25" s="85">
        <f t="shared" si="9"/>
        <v>10.572022449335984</v>
      </c>
      <c r="BG25" s="85">
        <f t="shared" si="9"/>
        <v>10.617038438964626</v>
      </c>
      <c r="BH25" s="85">
        <f t="shared" si="9"/>
        <v>10.365837115068443</v>
      </c>
      <c r="BI25" s="85">
        <f t="shared" si="9"/>
        <v>10.203356605356296</v>
      </c>
      <c r="BJ25" s="85">
        <f t="shared" si="9"/>
        <v>10.022195498120354</v>
      </c>
      <c r="BK25" s="85">
        <f t="shared" si="9"/>
        <v>9.8441809322536962</v>
      </c>
      <c r="BL25" s="85">
        <f t="shared" si="9"/>
        <v>9.6509424083406827</v>
      </c>
      <c r="BM25" s="85">
        <f t="shared" si="9"/>
        <v>9.479898128904491</v>
      </c>
    </row>
    <row r="26" spans="1:65" x14ac:dyDescent="0.3">
      <c r="A26" s="97" t="s">
        <v>75</v>
      </c>
      <c r="B26" s="90">
        <f t="shared" si="11"/>
        <v>70.865046559552297</v>
      </c>
      <c r="C26" s="90">
        <f t="shared" si="10"/>
        <v>81.145329778817754</v>
      </c>
      <c r="D26" s="90">
        <f t="shared" si="10"/>
        <v>80.523364374358096</v>
      </c>
      <c r="E26" s="90">
        <f t="shared" si="10"/>
        <v>84.935860651950307</v>
      </c>
      <c r="F26" s="90">
        <f t="shared" si="10"/>
        <v>85.344044070245729</v>
      </c>
      <c r="G26" s="90">
        <f t="shared" si="10"/>
        <v>90.117359052152025</v>
      </c>
      <c r="H26" s="90">
        <f t="shared" si="10"/>
        <v>98.534314388923448</v>
      </c>
      <c r="I26" s="90">
        <f t="shared" si="10"/>
        <v>92.60325300840401</v>
      </c>
      <c r="J26" s="90">
        <f t="shared" si="10"/>
        <v>95.560227634995769</v>
      </c>
      <c r="K26" s="90">
        <f t="shared" si="10"/>
        <v>91.74464844146911</v>
      </c>
      <c r="L26" s="90">
        <f t="shared" si="10"/>
        <v>87.770503716290136</v>
      </c>
      <c r="M26" s="90">
        <f t="shared" si="10"/>
        <v>95.393973391141429</v>
      </c>
      <c r="N26" s="90">
        <f t="shared" si="10"/>
        <v>94.075624899211732</v>
      </c>
      <c r="O26" s="90">
        <f t="shared" si="10"/>
        <v>96.789971057530067</v>
      </c>
      <c r="P26" s="90">
        <f t="shared" si="10"/>
        <v>96.593955669952265</v>
      </c>
      <c r="Q26" s="90">
        <f t="shared" si="10"/>
        <v>95.344176078817682</v>
      </c>
      <c r="R26" s="90">
        <f t="shared" si="10"/>
        <v>94.902201076893448</v>
      </c>
      <c r="S26" s="90">
        <f t="shared" si="10"/>
        <v>93.074038057779617</v>
      </c>
      <c r="T26" s="90">
        <f t="shared" si="10"/>
        <v>95.668468333989324</v>
      </c>
      <c r="U26" s="90">
        <f t="shared" si="10"/>
        <v>98.399571381954644</v>
      </c>
      <c r="V26" s="90">
        <f t="shared" si="10"/>
        <v>115.09099819896139</v>
      </c>
      <c r="W26" s="90">
        <f t="shared" si="10"/>
        <v>101.37022358606184</v>
      </c>
      <c r="X26" s="90">
        <f t="shared" si="10"/>
        <v>104.33431944823906</v>
      </c>
      <c r="Y26" s="90">
        <f t="shared" si="10"/>
        <v>98.585511156382651</v>
      </c>
      <c r="Z26" s="90">
        <f t="shared" si="10"/>
        <v>99.401859038515425</v>
      </c>
      <c r="AA26" s="90">
        <f t="shared" si="10"/>
        <v>99.495525029821152</v>
      </c>
      <c r="AB26" s="90">
        <f t="shared" si="10"/>
        <v>103.28718543277452</v>
      </c>
      <c r="AC26" s="90">
        <f t="shared" si="10"/>
        <v>105.44076071396682</v>
      </c>
      <c r="AD26" s="90">
        <f t="shared" si="10"/>
        <v>107.05406208095755</v>
      </c>
      <c r="AE26" s="90">
        <f t="shared" si="10"/>
        <v>108.01192601564222</v>
      </c>
      <c r="AF26" s="90">
        <f t="shared" si="10"/>
        <v>108.55996250470841</v>
      </c>
      <c r="AG26" s="90">
        <f t="shared" si="10"/>
        <v>108.7788585951094</v>
      </c>
      <c r="AH26" s="90">
        <f t="shared" si="10"/>
        <v>108.64115916711742</v>
      </c>
      <c r="AI26" s="90">
        <f t="shared" si="10"/>
        <v>108.07036844483056</v>
      </c>
      <c r="AJ26" s="90">
        <f t="shared" si="10"/>
        <v>107.2009849376969</v>
      </c>
      <c r="AK26" s="90">
        <f t="shared" si="10"/>
        <v>106.35762248026126</v>
      </c>
      <c r="AL26" s="90">
        <f t="shared" si="10"/>
        <v>105.41336597212882</v>
      </c>
      <c r="AM26" s="90">
        <f t="shared" si="10"/>
        <v>104.49196627952931</v>
      </c>
      <c r="AN26" s="90"/>
      <c r="AO26" s="90">
        <f t="shared" si="8"/>
        <v>102.69549574234327</v>
      </c>
      <c r="AP26" s="90">
        <f t="shared" si="8"/>
        <v>104.13070306820032</v>
      </c>
      <c r="AQ26" s="90">
        <f t="shared" si="8"/>
        <v>104.77985569517764</v>
      </c>
      <c r="AR26" s="90">
        <f t="shared" si="8"/>
        <v>104.80474109519183</v>
      </c>
      <c r="AS26" s="90">
        <f t="shared" si="8"/>
        <v>104.28806154654903</v>
      </c>
      <c r="AT26" s="90">
        <f t="shared" si="8"/>
        <v>103.2991558941516</v>
      </c>
      <c r="AU26" s="90">
        <f t="shared" si="8"/>
        <v>101.8076460174116</v>
      </c>
      <c r="AV26" s="90">
        <f t="shared" si="8"/>
        <v>99.902789379799202</v>
      </c>
      <c r="AW26" s="90">
        <f t="shared" si="8"/>
        <v>97.771243926008552</v>
      </c>
      <c r="AX26" s="90">
        <f t="shared" si="8"/>
        <v>95.748630837380929</v>
      </c>
      <c r="AY26" s="90">
        <f t="shared" si="8"/>
        <v>93.696063111649977</v>
      </c>
      <c r="AZ26" s="90">
        <f t="shared" si="8"/>
        <v>92.644810524376965</v>
      </c>
      <c r="BA26" s="90"/>
      <c r="BB26" s="90">
        <f t="shared" si="9"/>
        <v>101.34098822461743</v>
      </c>
      <c r="BC26" s="90">
        <f t="shared" si="9"/>
        <v>105.20852832295023</v>
      </c>
      <c r="BD26" s="90">
        <f t="shared" si="9"/>
        <v>107.08079186809803</v>
      </c>
      <c r="BE26" s="90">
        <f t="shared" si="9"/>
        <v>103.96249665878941</v>
      </c>
      <c r="BF26" s="90">
        <f t="shared" si="9"/>
        <v>99.511578461840443</v>
      </c>
      <c r="BG26" s="90">
        <f t="shared" si="9"/>
        <v>93.690878401488334</v>
      </c>
      <c r="BH26" s="90">
        <f t="shared" si="9"/>
        <v>88.034074660789855</v>
      </c>
      <c r="BI26" s="90">
        <f t="shared" si="9"/>
        <v>86.273450112065106</v>
      </c>
      <c r="BJ26" s="90">
        <f t="shared" si="9"/>
        <v>84.452157033281509</v>
      </c>
      <c r="BK26" s="90">
        <f t="shared" si="9"/>
        <v>82.950396597180955</v>
      </c>
      <c r="BL26" s="90">
        <f t="shared" si="9"/>
        <v>81.601027465586611</v>
      </c>
      <c r="BM26" s="90">
        <f t="shared" si="9"/>
        <v>80.583028873916561</v>
      </c>
    </row>
    <row r="27" spans="1:65" x14ac:dyDescent="0.3">
      <c r="A27" s="97" t="s">
        <v>76</v>
      </c>
      <c r="B27" s="90">
        <f t="shared" si="11"/>
        <v>0</v>
      </c>
      <c r="C27" s="90">
        <f t="shared" si="10"/>
        <v>0</v>
      </c>
      <c r="D27" s="90">
        <f t="shared" si="10"/>
        <v>0</v>
      </c>
      <c r="E27" s="90">
        <f t="shared" si="10"/>
        <v>0</v>
      </c>
      <c r="F27" s="90">
        <f t="shared" si="10"/>
        <v>0</v>
      </c>
      <c r="G27" s="90">
        <f t="shared" si="10"/>
        <v>0</v>
      </c>
      <c r="H27" s="90">
        <f t="shared" si="10"/>
        <v>0</v>
      </c>
      <c r="I27" s="90">
        <f t="shared" si="10"/>
        <v>0</v>
      </c>
      <c r="J27" s="90">
        <f t="shared" si="10"/>
        <v>0</v>
      </c>
      <c r="K27" s="90">
        <f t="shared" si="10"/>
        <v>0</v>
      </c>
      <c r="L27" s="90">
        <f t="shared" si="10"/>
        <v>0</v>
      </c>
      <c r="M27" s="90">
        <f t="shared" si="10"/>
        <v>0</v>
      </c>
      <c r="N27" s="90">
        <f t="shared" si="10"/>
        <v>0</v>
      </c>
      <c r="O27" s="90">
        <f t="shared" si="10"/>
        <v>0</v>
      </c>
      <c r="P27" s="90">
        <f t="shared" si="10"/>
        <v>0</v>
      </c>
      <c r="Q27" s="90">
        <f t="shared" si="10"/>
        <v>0</v>
      </c>
      <c r="R27" s="90">
        <f t="shared" si="10"/>
        <v>0</v>
      </c>
      <c r="S27" s="90">
        <f t="shared" si="10"/>
        <v>0</v>
      </c>
      <c r="T27" s="90">
        <f t="shared" si="10"/>
        <v>0</v>
      </c>
      <c r="U27" s="90">
        <f t="shared" si="10"/>
        <v>0</v>
      </c>
      <c r="V27" s="90">
        <f t="shared" si="10"/>
        <v>0</v>
      </c>
      <c r="W27" s="90">
        <f t="shared" si="10"/>
        <v>0</v>
      </c>
      <c r="X27" s="90">
        <f t="shared" si="10"/>
        <v>0</v>
      </c>
      <c r="Y27" s="90">
        <f t="shared" si="10"/>
        <v>0</v>
      </c>
      <c r="Z27" s="90">
        <f t="shared" si="10"/>
        <v>0</v>
      </c>
      <c r="AA27" s="90">
        <f t="shared" si="10"/>
        <v>0</v>
      </c>
      <c r="AB27" s="90">
        <f t="shared" si="10"/>
        <v>0</v>
      </c>
      <c r="AC27" s="90">
        <f t="shared" si="10"/>
        <v>0</v>
      </c>
      <c r="AD27" s="90">
        <f t="shared" si="10"/>
        <v>0</v>
      </c>
      <c r="AE27" s="90">
        <f t="shared" si="10"/>
        <v>0</v>
      </c>
      <c r="AF27" s="90">
        <f t="shared" si="10"/>
        <v>0</v>
      </c>
      <c r="AG27" s="90">
        <f t="shared" si="10"/>
        <v>0</v>
      </c>
      <c r="AH27" s="90">
        <f t="shared" si="10"/>
        <v>0</v>
      </c>
      <c r="AI27" s="90">
        <f t="shared" si="10"/>
        <v>0</v>
      </c>
      <c r="AJ27" s="90">
        <f t="shared" si="10"/>
        <v>0</v>
      </c>
      <c r="AK27" s="90">
        <f t="shared" si="10"/>
        <v>0</v>
      </c>
      <c r="AL27" s="90">
        <f t="shared" si="10"/>
        <v>0</v>
      </c>
      <c r="AM27" s="90">
        <f t="shared" si="10"/>
        <v>0</v>
      </c>
      <c r="AN27" s="90"/>
      <c r="AO27" s="90">
        <f t="shared" si="8"/>
        <v>0</v>
      </c>
      <c r="AP27" s="90">
        <f t="shared" si="8"/>
        <v>0</v>
      </c>
      <c r="AQ27" s="90">
        <f t="shared" si="8"/>
        <v>0</v>
      </c>
      <c r="AR27" s="90">
        <f t="shared" si="8"/>
        <v>0</v>
      </c>
      <c r="AS27" s="90">
        <f t="shared" si="8"/>
        <v>0</v>
      </c>
      <c r="AT27" s="90">
        <f t="shared" si="8"/>
        <v>0</v>
      </c>
      <c r="AU27" s="90">
        <f t="shared" si="8"/>
        <v>0</v>
      </c>
      <c r="AV27" s="90">
        <f t="shared" si="8"/>
        <v>0</v>
      </c>
      <c r="AW27" s="90">
        <f t="shared" si="8"/>
        <v>0</v>
      </c>
      <c r="AX27" s="90">
        <f t="shared" si="8"/>
        <v>0</v>
      </c>
      <c r="AY27" s="90">
        <f t="shared" si="8"/>
        <v>0</v>
      </c>
      <c r="AZ27" s="90">
        <f t="shared" si="8"/>
        <v>0</v>
      </c>
      <c r="BA27" s="90"/>
      <c r="BB27" s="90">
        <f t="shared" si="9"/>
        <v>0</v>
      </c>
      <c r="BC27" s="90">
        <f t="shared" si="9"/>
        <v>0</v>
      </c>
      <c r="BD27" s="90">
        <f t="shared" si="9"/>
        <v>0</v>
      </c>
      <c r="BE27" s="90">
        <f t="shared" si="9"/>
        <v>0</v>
      </c>
      <c r="BF27" s="90">
        <f t="shared" si="9"/>
        <v>0</v>
      </c>
      <c r="BG27" s="90">
        <f t="shared" si="9"/>
        <v>0</v>
      </c>
      <c r="BH27" s="90">
        <f t="shared" si="9"/>
        <v>0</v>
      </c>
      <c r="BI27" s="90">
        <f t="shared" si="9"/>
        <v>0</v>
      </c>
      <c r="BJ27" s="90">
        <f t="shared" si="9"/>
        <v>0</v>
      </c>
      <c r="BK27" s="90">
        <f t="shared" si="9"/>
        <v>0</v>
      </c>
      <c r="BL27" s="90">
        <f t="shared" si="9"/>
        <v>0</v>
      </c>
      <c r="BM27" s="90">
        <f t="shared" si="9"/>
        <v>0</v>
      </c>
    </row>
    <row r="28" spans="1:65" x14ac:dyDescent="0.3">
      <c r="A28" s="97" t="s">
        <v>77</v>
      </c>
      <c r="B28" s="90">
        <f t="shared" si="11"/>
        <v>15.185499999999999</v>
      </c>
      <c r="C28" s="90">
        <f t="shared" si="10"/>
        <v>16.7974</v>
      </c>
      <c r="D28" s="90">
        <f t="shared" si="10"/>
        <v>17.207699999999999</v>
      </c>
      <c r="E28" s="90">
        <f t="shared" si="10"/>
        <v>19.504713120959131</v>
      </c>
      <c r="F28" s="90">
        <f t="shared" si="10"/>
        <v>19.070635914588625</v>
      </c>
      <c r="G28" s="90">
        <f t="shared" si="10"/>
        <v>19.25674651695871</v>
      </c>
      <c r="H28" s="90">
        <f t="shared" si="10"/>
        <v>20.011165928472597</v>
      </c>
      <c r="I28" s="90">
        <f t="shared" si="10"/>
        <v>20.418875992691845</v>
      </c>
      <c r="J28" s="90">
        <f t="shared" si="10"/>
        <v>18.480522932</v>
      </c>
      <c r="K28" s="90">
        <f t="shared" si="10"/>
        <v>19.702452204957474</v>
      </c>
      <c r="L28" s="90">
        <f t="shared" si="10"/>
        <v>22.621080634722162</v>
      </c>
      <c r="M28" s="90">
        <f t="shared" si="10"/>
        <v>25.033819281417109</v>
      </c>
      <c r="N28" s="90">
        <f t="shared" si="10"/>
        <v>26.282656314682917</v>
      </c>
      <c r="O28" s="90">
        <f t="shared" si="10"/>
        <v>29.059126151756175</v>
      </c>
      <c r="P28" s="90">
        <f t="shared" si="10"/>
        <v>30.298159486797317</v>
      </c>
      <c r="Q28" s="90">
        <f t="shared" si="10"/>
        <v>34.867165610323156</v>
      </c>
      <c r="R28" s="90">
        <f t="shared" si="10"/>
        <v>38.633544628035068</v>
      </c>
      <c r="S28" s="90">
        <f t="shared" si="10"/>
        <v>44.783334462312226</v>
      </c>
      <c r="T28" s="90">
        <f t="shared" si="10"/>
        <v>44.268400420509757</v>
      </c>
      <c r="U28" s="90">
        <f t="shared" si="10"/>
        <v>44.596905074040407</v>
      </c>
      <c r="V28" s="90">
        <f t="shared" si="10"/>
        <v>48.576438049309715</v>
      </c>
      <c r="W28" s="90">
        <f t="shared" si="10"/>
        <v>44.505908843852673</v>
      </c>
      <c r="X28" s="90">
        <f t="shared" si="10"/>
        <v>44.950437584712553</v>
      </c>
      <c r="Y28" s="90">
        <f t="shared" si="10"/>
        <v>45.563584186144446</v>
      </c>
      <c r="Z28" s="90">
        <f t="shared" si="10"/>
        <v>45.612681976384714</v>
      </c>
      <c r="AA28" s="90">
        <f t="shared" si="10"/>
        <v>45.63479601086263</v>
      </c>
      <c r="AB28" s="90">
        <f t="shared" si="10"/>
        <v>43.20417292239047</v>
      </c>
      <c r="AC28" s="90">
        <f t="shared" si="10"/>
        <v>42.272509302374715</v>
      </c>
      <c r="AD28" s="90">
        <f t="shared" si="10"/>
        <v>41.016135295841842</v>
      </c>
      <c r="AE28" s="90">
        <f t="shared" si="10"/>
        <v>41.333992253172248</v>
      </c>
      <c r="AF28" s="90">
        <f t="shared" si="10"/>
        <v>41.490390241743469</v>
      </c>
      <c r="AG28" s="90">
        <f t="shared" si="10"/>
        <v>41.543247053820537</v>
      </c>
      <c r="AH28" s="90">
        <f t="shared" si="10"/>
        <v>41.543937342511164</v>
      </c>
      <c r="AI28" s="90">
        <f t="shared" si="10"/>
        <v>41.567258901702637</v>
      </c>
      <c r="AJ28" s="90">
        <f t="shared" si="10"/>
        <v>41.44324296226435</v>
      </c>
      <c r="AK28" s="90">
        <f t="shared" si="10"/>
        <v>41.235821902795372</v>
      </c>
      <c r="AL28" s="90">
        <f t="shared" si="10"/>
        <v>40.942822990558994</v>
      </c>
      <c r="AM28" s="90">
        <f t="shared" si="10"/>
        <v>40.561717069222773</v>
      </c>
      <c r="AN28" s="90"/>
      <c r="AO28" s="90">
        <f t="shared" si="8"/>
        <v>37.389033356880894</v>
      </c>
      <c r="AP28" s="90">
        <f t="shared" si="8"/>
        <v>36.007219712730745</v>
      </c>
      <c r="AQ28" s="90">
        <f t="shared" si="8"/>
        <v>34.247112352355032</v>
      </c>
      <c r="AR28" s="90">
        <f t="shared" si="8"/>
        <v>34.122217849494881</v>
      </c>
      <c r="AS28" s="90">
        <f t="shared" si="8"/>
        <v>33.822044329145179</v>
      </c>
      <c r="AT28" s="90">
        <f t="shared" si="8"/>
        <v>33.396207707422342</v>
      </c>
      <c r="AU28" s="90">
        <f t="shared" si="8"/>
        <v>32.892015161069999</v>
      </c>
      <c r="AV28" s="90">
        <f t="shared" si="8"/>
        <v>32.443157552357555</v>
      </c>
      <c r="AW28" s="90">
        <f t="shared" si="8"/>
        <v>31.895382374048257</v>
      </c>
      <c r="AX28" s="90">
        <f t="shared" si="8"/>
        <v>31.29377794709433</v>
      </c>
      <c r="AY28" s="90">
        <f t="shared" si="8"/>
        <v>30.636744231678776</v>
      </c>
      <c r="AZ28" s="90">
        <f t="shared" si="8"/>
        <v>30.362715444636798</v>
      </c>
      <c r="BA28" s="90"/>
      <c r="BB28" s="90">
        <f t="shared" si="9"/>
        <v>38.342315555555821</v>
      </c>
      <c r="BC28" s="90">
        <f t="shared" si="9"/>
        <v>34.48274995120002</v>
      </c>
      <c r="BD28" s="90">
        <f t="shared" si="9"/>
        <v>30.23097872326564</v>
      </c>
      <c r="BE28" s="90">
        <f t="shared" si="9"/>
        <v>26.990307041308146</v>
      </c>
      <c r="BF28" s="90">
        <f t="shared" si="9"/>
        <v>23.644151711054331</v>
      </c>
      <c r="BG28" s="90">
        <f t="shared" si="9"/>
        <v>20.257592814318961</v>
      </c>
      <c r="BH28" s="90">
        <f t="shared" si="9"/>
        <v>17.394425599079206</v>
      </c>
      <c r="BI28" s="90">
        <f t="shared" si="9"/>
        <v>17.495255691087777</v>
      </c>
      <c r="BJ28" s="90">
        <f t="shared" si="9"/>
        <v>17.582446487958428</v>
      </c>
      <c r="BK28" s="90">
        <f t="shared" si="9"/>
        <v>17.665998098730789</v>
      </c>
      <c r="BL28" s="90">
        <f t="shared" si="9"/>
        <v>17.743535167832484</v>
      </c>
      <c r="BM28" s="90">
        <f t="shared" si="9"/>
        <v>17.810608324079919</v>
      </c>
    </row>
    <row r="29" spans="1:65" x14ac:dyDescent="0.3">
      <c r="A29" s="98" t="s">
        <v>78</v>
      </c>
      <c r="B29" s="85">
        <f t="shared" si="11"/>
        <v>15.185499999999999</v>
      </c>
      <c r="C29" s="85">
        <f t="shared" si="10"/>
        <v>16.7974</v>
      </c>
      <c r="D29" s="85">
        <f t="shared" si="10"/>
        <v>17.207699999999999</v>
      </c>
      <c r="E29" s="85">
        <f t="shared" si="10"/>
        <v>19.504713120959131</v>
      </c>
      <c r="F29" s="85">
        <f t="shared" si="10"/>
        <v>19.070635914588625</v>
      </c>
      <c r="G29" s="85">
        <f t="shared" si="10"/>
        <v>19.25674651695871</v>
      </c>
      <c r="H29" s="85">
        <f t="shared" si="10"/>
        <v>20.011165928472597</v>
      </c>
      <c r="I29" s="85">
        <f t="shared" si="10"/>
        <v>20.418875992691845</v>
      </c>
      <c r="J29" s="85">
        <f t="shared" si="10"/>
        <v>18.480522932</v>
      </c>
      <c r="K29" s="85">
        <f t="shared" si="10"/>
        <v>19.702452204957474</v>
      </c>
      <c r="L29" s="85">
        <f t="shared" si="10"/>
        <v>22.621080634722162</v>
      </c>
      <c r="M29" s="85">
        <f t="shared" si="10"/>
        <v>25.033819281417109</v>
      </c>
      <c r="N29" s="85">
        <f t="shared" si="10"/>
        <v>26.282656314682917</v>
      </c>
      <c r="O29" s="85">
        <f t="shared" si="10"/>
        <v>29.059126151756175</v>
      </c>
      <c r="P29" s="85">
        <f t="shared" si="10"/>
        <v>30.298159486797317</v>
      </c>
      <c r="Q29" s="85">
        <f t="shared" si="10"/>
        <v>34.867165610323156</v>
      </c>
      <c r="R29" s="85">
        <f t="shared" si="10"/>
        <v>38.633544628035068</v>
      </c>
      <c r="S29" s="85">
        <f t="shared" si="10"/>
        <v>44.783334462312226</v>
      </c>
      <c r="T29" s="85">
        <f t="shared" si="10"/>
        <v>44.268400420509757</v>
      </c>
      <c r="U29" s="85">
        <f t="shared" si="10"/>
        <v>44.596905074040407</v>
      </c>
      <c r="V29" s="85">
        <f t="shared" si="10"/>
        <v>48.576438049309715</v>
      </c>
      <c r="W29" s="85">
        <f t="shared" si="10"/>
        <v>44.505908843852673</v>
      </c>
      <c r="X29" s="85">
        <f t="shared" si="10"/>
        <v>44.950437584712553</v>
      </c>
      <c r="Y29" s="85">
        <f t="shared" ref="C29:AM32" si="12">Y59+Y154</f>
        <v>45.563584186144446</v>
      </c>
      <c r="Z29" s="85">
        <f t="shared" si="12"/>
        <v>45.612681976384714</v>
      </c>
      <c r="AA29" s="85">
        <f t="shared" si="12"/>
        <v>45.63479601086263</v>
      </c>
      <c r="AB29" s="85">
        <f t="shared" si="12"/>
        <v>43.20417292239047</v>
      </c>
      <c r="AC29" s="85">
        <f t="shared" si="12"/>
        <v>42.272509302374715</v>
      </c>
      <c r="AD29" s="85">
        <f t="shared" si="12"/>
        <v>41.016135295841842</v>
      </c>
      <c r="AE29" s="85">
        <f t="shared" si="12"/>
        <v>41.333992253172248</v>
      </c>
      <c r="AF29" s="85">
        <f t="shared" si="12"/>
        <v>41.490390241743469</v>
      </c>
      <c r="AG29" s="85">
        <f t="shared" si="12"/>
        <v>41.543247053820537</v>
      </c>
      <c r="AH29" s="85">
        <f t="shared" si="12"/>
        <v>41.543937342511164</v>
      </c>
      <c r="AI29" s="85">
        <f t="shared" si="12"/>
        <v>41.567258901702637</v>
      </c>
      <c r="AJ29" s="85">
        <f t="shared" si="12"/>
        <v>41.44324296226435</v>
      </c>
      <c r="AK29" s="85">
        <f t="shared" si="12"/>
        <v>41.235821902795372</v>
      </c>
      <c r="AL29" s="85">
        <f t="shared" si="12"/>
        <v>40.942822990558994</v>
      </c>
      <c r="AM29" s="85">
        <f t="shared" si="12"/>
        <v>40.561717069222773</v>
      </c>
      <c r="AN29" s="90"/>
      <c r="AO29" s="85">
        <f t="shared" si="8"/>
        <v>37.389033356880894</v>
      </c>
      <c r="AP29" s="85">
        <f t="shared" si="8"/>
        <v>36.007219712730745</v>
      </c>
      <c r="AQ29" s="85">
        <f t="shared" si="8"/>
        <v>34.247112352355032</v>
      </c>
      <c r="AR29" s="85">
        <f t="shared" si="8"/>
        <v>34.122217849494881</v>
      </c>
      <c r="AS29" s="85">
        <f t="shared" si="8"/>
        <v>33.822044329145179</v>
      </c>
      <c r="AT29" s="85">
        <f t="shared" si="8"/>
        <v>33.396207707422342</v>
      </c>
      <c r="AU29" s="85">
        <f t="shared" si="8"/>
        <v>32.892015161069999</v>
      </c>
      <c r="AV29" s="85">
        <f t="shared" si="8"/>
        <v>32.443157552357555</v>
      </c>
      <c r="AW29" s="85">
        <f t="shared" si="8"/>
        <v>31.895382374048257</v>
      </c>
      <c r="AX29" s="85">
        <f t="shared" si="8"/>
        <v>31.29377794709433</v>
      </c>
      <c r="AY29" s="85">
        <f t="shared" si="8"/>
        <v>30.636744231678776</v>
      </c>
      <c r="AZ29" s="85">
        <f t="shared" si="8"/>
        <v>30.362715444636798</v>
      </c>
      <c r="BA29" s="90"/>
      <c r="BB29" s="85">
        <f t="shared" si="9"/>
        <v>38.342315555555821</v>
      </c>
      <c r="BC29" s="85">
        <f t="shared" si="9"/>
        <v>34.48274995120002</v>
      </c>
      <c r="BD29" s="85">
        <f t="shared" si="9"/>
        <v>30.23097872326564</v>
      </c>
      <c r="BE29" s="85">
        <f t="shared" si="9"/>
        <v>26.990307041308146</v>
      </c>
      <c r="BF29" s="85">
        <f t="shared" si="9"/>
        <v>23.644151711054331</v>
      </c>
      <c r="BG29" s="85">
        <f t="shared" si="9"/>
        <v>20.257592814318961</v>
      </c>
      <c r="BH29" s="85">
        <f t="shared" si="9"/>
        <v>17.394425599079206</v>
      </c>
      <c r="BI29" s="85">
        <f t="shared" si="9"/>
        <v>17.495255691087777</v>
      </c>
      <c r="BJ29" s="85">
        <f t="shared" si="9"/>
        <v>17.582446487958428</v>
      </c>
      <c r="BK29" s="85">
        <f t="shared" si="9"/>
        <v>17.665998098730789</v>
      </c>
      <c r="BL29" s="85">
        <f t="shared" si="9"/>
        <v>17.743535167832484</v>
      </c>
      <c r="BM29" s="85">
        <f t="shared" si="9"/>
        <v>17.810608324079919</v>
      </c>
    </row>
    <row r="30" spans="1:65" x14ac:dyDescent="0.3">
      <c r="A30" s="98" t="s">
        <v>79</v>
      </c>
      <c r="B30" s="85">
        <f t="shared" si="11"/>
        <v>0</v>
      </c>
      <c r="C30" s="85">
        <f t="shared" si="12"/>
        <v>0</v>
      </c>
      <c r="D30" s="85">
        <f t="shared" si="12"/>
        <v>0</v>
      </c>
      <c r="E30" s="85">
        <f t="shared" si="12"/>
        <v>0</v>
      </c>
      <c r="F30" s="85">
        <f t="shared" si="12"/>
        <v>0</v>
      </c>
      <c r="G30" s="85">
        <f t="shared" si="12"/>
        <v>0</v>
      </c>
      <c r="H30" s="85">
        <f t="shared" si="12"/>
        <v>0</v>
      </c>
      <c r="I30" s="85">
        <f t="shared" si="12"/>
        <v>0</v>
      </c>
      <c r="J30" s="85">
        <f t="shared" si="12"/>
        <v>0</v>
      </c>
      <c r="K30" s="85">
        <f t="shared" si="12"/>
        <v>0</v>
      </c>
      <c r="L30" s="85">
        <f t="shared" si="12"/>
        <v>0</v>
      </c>
      <c r="M30" s="85">
        <f t="shared" si="12"/>
        <v>0</v>
      </c>
      <c r="N30" s="85">
        <f t="shared" si="12"/>
        <v>0</v>
      </c>
      <c r="O30" s="85">
        <f t="shared" si="12"/>
        <v>0</v>
      </c>
      <c r="P30" s="85">
        <f t="shared" si="12"/>
        <v>0</v>
      </c>
      <c r="Q30" s="85">
        <f t="shared" si="12"/>
        <v>0</v>
      </c>
      <c r="R30" s="85">
        <f t="shared" si="12"/>
        <v>0</v>
      </c>
      <c r="S30" s="85">
        <f t="shared" si="12"/>
        <v>0</v>
      </c>
      <c r="T30" s="85">
        <f t="shared" si="12"/>
        <v>0</v>
      </c>
      <c r="U30" s="85">
        <f t="shared" si="12"/>
        <v>0</v>
      </c>
      <c r="V30" s="85">
        <f t="shared" si="12"/>
        <v>0</v>
      </c>
      <c r="W30" s="85">
        <f t="shared" si="12"/>
        <v>0</v>
      </c>
      <c r="X30" s="85">
        <f t="shared" si="12"/>
        <v>0</v>
      </c>
      <c r="Y30" s="85">
        <f t="shared" si="12"/>
        <v>0</v>
      </c>
      <c r="Z30" s="85">
        <f t="shared" si="12"/>
        <v>0</v>
      </c>
      <c r="AA30" s="85">
        <f t="shared" si="12"/>
        <v>0</v>
      </c>
      <c r="AB30" s="85">
        <f t="shared" si="12"/>
        <v>0</v>
      </c>
      <c r="AC30" s="85">
        <f t="shared" si="12"/>
        <v>0</v>
      </c>
      <c r="AD30" s="85">
        <f t="shared" si="12"/>
        <v>0</v>
      </c>
      <c r="AE30" s="85">
        <f t="shared" si="12"/>
        <v>0</v>
      </c>
      <c r="AF30" s="85">
        <f t="shared" si="12"/>
        <v>0</v>
      </c>
      <c r="AG30" s="85">
        <f t="shared" si="12"/>
        <v>0</v>
      </c>
      <c r="AH30" s="85">
        <f t="shared" si="12"/>
        <v>0</v>
      </c>
      <c r="AI30" s="85">
        <f t="shared" si="12"/>
        <v>0</v>
      </c>
      <c r="AJ30" s="85">
        <f t="shared" si="12"/>
        <v>0</v>
      </c>
      <c r="AK30" s="85">
        <f t="shared" si="12"/>
        <v>0</v>
      </c>
      <c r="AL30" s="85">
        <f t="shared" si="12"/>
        <v>0</v>
      </c>
      <c r="AM30" s="85">
        <f t="shared" si="12"/>
        <v>0</v>
      </c>
      <c r="AN30" s="90"/>
      <c r="AO30" s="85">
        <f t="shared" si="8"/>
        <v>0</v>
      </c>
      <c r="AP30" s="85">
        <f t="shared" si="8"/>
        <v>0</v>
      </c>
      <c r="AQ30" s="85">
        <f t="shared" si="8"/>
        <v>0</v>
      </c>
      <c r="AR30" s="85">
        <f t="shared" si="8"/>
        <v>0</v>
      </c>
      <c r="AS30" s="85">
        <f t="shared" si="8"/>
        <v>0</v>
      </c>
      <c r="AT30" s="85">
        <f t="shared" si="8"/>
        <v>0</v>
      </c>
      <c r="AU30" s="85">
        <f t="shared" si="8"/>
        <v>0</v>
      </c>
      <c r="AV30" s="85">
        <f t="shared" si="8"/>
        <v>0</v>
      </c>
      <c r="AW30" s="85">
        <f t="shared" si="8"/>
        <v>0</v>
      </c>
      <c r="AX30" s="85">
        <f t="shared" si="8"/>
        <v>0</v>
      </c>
      <c r="AY30" s="85">
        <f t="shared" si="8"/>
        <v>0</v>
      </c>
      <c r="AZ30" s="85">
        <f t="shared" si="8"/>
        <v>0</v>
      </c>
      <c r="BA30" s="90"/>
      <c r="BB30" s="85">
        <f t="shared" si="9"/>
        <v>0</v>
      </c>
      <c r="BC30" s="85">
        <f t="shared" si="9"/>
        <v>0</v>
      </c>
      <c r="BD30" s="85">
        <f t="shared" si="9"/>
        <v>0</v>
      </c>
      <c r="BE30" s="85">
        <f t="shared" si="9"/>
        <v>0</v>
      </c>
      <c r="BF30" s="85">
        <f t="shared" si="9"/>
        <v>0</v>
      </c>
      <c r="BG30" s="85">
        <f t="shared" si="9"/>
        <v>0</v>
      </c>
      <c r="BH30" s="85">
        <f t="shared" si="9"/>
        <v>0</v>
      </c>
      <c r="BI30" s="85">
        <f t="shared" si="9"/>
        <v>0</v>
      </c>
      <c r="BJ30" s="85">
        <f t="shared" si="9"/>
        <v>0</v>
      </c>
      <c r="BK30" s="85">
        <f t="shared" si="9"/>
        <v>0</v>
      </c>
      <c r="BL30" s="85">
        <f t="shared" si="9"/>
        <v>0</v>
      </c>
      <c r="BM30" s="85">
        <f t="shared" si="9"/>
        <v>0</v>
      </c>
    </row>
    <row r="31" spans="1:65" x14ac:dyDescent="0.3">
      <c r="A31" s="97" t="s">
        <v>80</v>
      </c>
      <c r="B31" s="90">
        <f t="shared" si="11"/>
        <v>9.3243182456477738E-2</v>
      </c>
      <c r="C31" s="90">
        <f t="shared" si="12"/>
        <v>9.8516765415338603E-2</v>
      </c>
      <c r="D31" s="90">
        <f t="shared" si="12"/>
        <v>0.10497573156351978</v>
      </c>
      <c r="E31" s="90">
        <f t="shared" si="12"/>
        <v>0.11407917342036693</v>
      </c>
      <c r="F31" s="90">
        <f t="shared" si="12"/>
        <v>9.0513126022403162E-2</v>
      </c>
      <c r="G31" s="90">
        <f t="shared" si="12"/>
        <v>9.3140127682384971E-2</v>
      </c>
      <c r="H31" s="90">
        <f t="shared" si="12"/>
        <v>0.10535873206398237</v>
      </c>
      <c r="I31" s="90">
        <f t="shared" si="12"/>
        <v>0.10995183566865674</v>
      </c>
      <c r="J31" s="90">
        <f t="shared" si="12"/>
        <v>0.11276572534114757</v>
      </c>
      <c r="K31" s="90">
        <f t="shared" si="12"/>
        <v>0.11118378769975631</v>
      </c>
      <c r="L31" s="90">
        <f t="shared" si="12"/>
        <v>0.13829126429854302</v>
      </c>
      <c r="M31" s="90">
        <f t="shared" si="12"/>
        <v>0.13439658117639</v>
      </c>
      <c r="N31" s="90">
        <f t="shared" si="12"/>
        <v>0.13515881613635444</v>
      </c>
      <c r="O31" s="90">
        <f t="shared" si="12"/>
        <v>0.12230434470021939</v>
      </c>
      <c r="P31" s="90">
        <f t="shared" si="12"/>
        <v>0.11352525422297871</v>
      </c>
      <c r="Q31" s="90">
        <f t="shared" si="12"/>
        <v>0.11549637108548012</v>
      </c>
      <c r="R31" s="90">
        <f t="shared" si="12"/>
        <v>0.1176626063755241</v>
      </c>
      <c r="S31" s="90">
        <f t="shared" si="12"/>
        <v>0.12107658108941768</v>
      </c>
      <c r="T31" s="90">
        <f t="shared" si="12"/>
        <v>0.13023447547730851</v>
      </c>
      <c r="U31" s="90">
        <f t="shared" si="12"/>
        <v>0.15078445087175357</v>
      </c>
      <c r="V31" s="90">
        <f t="shared" si="12"/>
        <v>0.14458809445606602</v>
      </c>
      <c r="W31" s="90">
        <f t="shared" si="12"/>
        <v>0.14324127428887881</v>
      </c>
      <c r="X31" s="90">
        <f t="shared" si="12"/>
        <v>0.15752542394457217</v>
      </c>
      <c r="Y31" s="90">
        <f t="shared" si="12"/>
        <v>0.16212552125798194</v>
      </c>
      <c r="Z31" s="90">
        <f t="shared" si="12"/>
        <v>0.16607353346950054</v>
      </c>
      <c r="AA31" s="90">
        <f t="shared" si="12"/>
        <v>0.16852746046492773</v>
      </c>
      <c r="AB31" s="90">
        <f t="shared" si="12"/>
        <v>0.26053937384683667</v>
      </c>
      <c r="AC31" s="90">
        <f t="shared" si="12"/>
        <v>0.35799488181746253</v>
      </c>
      <c r="AD31" s="90">
        <f t="shared" si="12"/>
        <v>0.46104324044871092</v>
      </c>
      <c r="AE31" s="90">
        <f t="shared" si="12"/>
        <v>0.69026502266302026</v>
      </c>
      <c r="AF31" s="90">
        <f t="shared" si="12"/>
        <v>0.92673953772478646</v>
      </c>
      <c r="AG31" s="90">
        <f t="shared" si="12"/>
        <v>1.1699983093245248</v>
      </c>
      <c r="AH31" s="90">
        <f t="shared" si="12"/>
        <v>1.4182431700628371</v>
      </c>
      <c r="AI31" s="90">
        <f t="shared" si="12"/>
        <v>1.4357530993010661</v>
      </c>
      <c r="AJ31" s="90">
        <f t="shared" si="12"/>
        <v>1.4536542761108262</v>
      </c>
      <c r="AK31" s="90">
        <f t="shared" si="12"/>
        <v>1.4745827523160635</v>
      </c>
      <c r="AL31" s="90">
        <f t="shared" si="12"/>
        <v>1.4969660005200529</v>
      </c>
      <c r="AM31" s="90">
        <f t="shared" si="12"/>
        <v>1.5224425625542708</v>
      </c>
      <c r="AN31" s="90"/>
      <c r="AO31" s="90">
        <f t="shared" si="8"/>
        <v>0.70725905432343905</v>
      </c>
      <c r="AP31" s="90">
        <f t="shared" si="8"/>
        <v>1.7715197307316206</v>
      </c>
      <c r="AQ31" s="90">
        <f t="shared" si="8"/>
        <v>2.85313156027554</v>
      </c>
      <c r="AR31" s="90">
        <f t="shared" si="8"/>
        <v>3.5054837552329285</v>
      </c>
      <c r="AS31" s="90">
        <f t="shared" si="8"/>
        <v>4.1462798658523852</v>
      </c>
      <c r="AT31" s="90">
        <f t="shared" si="8"/>
        <v>4.7717941279770404</v>
      </c>
      <c r="AU31" s="90">
        <f t="shared" si="8"/>
        <v>5.3774465261271054</v>
      </c>
      <c r="AV31" s="90">
        <f t="shared" si="8"/>
        <v>5.3508942382905431</v>
      </c>
      <c r="AW31" s="90">
        <f t="shared" si="8"/>
        <v>5.3162551805159985</v>
      </c>
      <c r="AX31" s="90">
        <f t="shared" si="8"/>
        <v>5.2835599270609173</v>
      </c>
      <c r="AY31" s="90">
        <f t="shared" si="8"/>
        <v>5.2491503945106457</v>
      </c>
      <c r="AZ31" s="90">
        <f t="shared" si="8"/>
        <v>5.2535889959764717</v>
      </c>
      <c r="BA31" s="90"/>
      <c r="BB31" s="90">
        <f t="shared" si="9"/>
        <v>4.0334247067943521</v>
      </c>
      <c r="BC31" s="90">
        <f t="shared" si="9"/>
        <v>7.9372306089279459</v>
      </c>
      <c r="BD31" s="90">
        <f t="shared" si="9"/>
        <v>11.594460338397846</v>
      </c>
      <c r="BE31" s="90">
        <f t="shared" si="9"/>
        <v>13.869242306939947</v>
      </c>
      <c r="BF31" s="90">
        <f t="shared" si="9"/>
        <v>15.855502368605578</v>
      </c>
      <c r="BG31" s="90">
        <f t="shared" si="9"/>
        <v>17.495094053543138</v>
      </c>
      <c r="BH31" s="90">
        <f t="shared" si="9"/>
        <v>19.007716140940975</v>
      </c>
      <c r="BI31" s="90">
        <f t="shared" si="9"/>
        <v>18.880731964532675</v>
      </c>
      <c r="BJ31" s="90">
        <f t="shared" si="9"/>
        <v>18.74563192828758</v>
      </c>
      <c r="BK31" s="90">
        <f t="shared" si="9"/>
        <v>18.651126739356947</v>
      </c>
      <c r="BL31" s="90">
        <f t="shared" si="9"/>
        <v>18.575513292141569</v>
      </c>
      <c r="BM31" s="90">
        <f t="shared" si="9"/>
        <v>18.539725112230258</v>
      </c>
    </row>
    <row r="32" spans="1:65" x14ac:dyDescent="0.3">
      <c r="A32" s="97" t="s">
        <v>81</v>
      </c>
      <c r="B32" s="90">
        <f t="shared" si="11"/>
        <v>0</v>
      </c>
      <c r="C32" s="90">
        <f t="shared" si="12"/>
        <v>0</v>
      </c>
      <c r="D32" s="90">
        <f t="shared" si="12"/>
        <v>0</v>
      </c>
      <c r="E32" s="90">
        <f t="shared" si="12"/>
        <v>0</v>
      </c>
      <c r="F32" s="90">
        <f t="shared" si="12"/>
        <v>0</v>
      </c>
      <c r="G32" s="90">
        <f t="shared" si="12"/>
        <v>0</v>
      </c>
      <c r="H32" s="90">
        <f t="shared" si="12"/>
        <v>0</v>
      </c>
      <c r="I32" s="90">
        <f t="shared" si="12"/>
        <v>0</v>
      </c>
      <c r="J32" s="90">
        <f t="shared" si="12"/>
        <v>0</v>
      </c>
      <c r="K32" s="90">
        <f t="shared" si="12"/>
        <v>0</v>
      </c>
      <c r="L32" s="90">
        <f t="shared" si="12"/>
        <v>0</v>
      </c>
      <c r="M32" s="90">
        <f t="shared" si="12"/>
        <v>0</v>
      </c>
      <c r="N32" s="90">
        <f t="shared" si="12"/>
        <v>0</v>
      </c>
      <c r="O32" s="90">
        <f t="shared" si="12"/>
        <v>0</v>
      </c>
      <c r="P32" s="90">
        <f t="shared" si="12"/>
        <v>0</v>
      </c>
      <c r="Q32" s="90">
        <f t="shared" si="12"/>
        <v>0</v>
      </c>
      <c r="R32" s="90">
        <f t="shared" si="12"/>
        <v>0</v>
      </c>
      <c r="S32" s="90">
        <f t="shared" si="12"/>
        <v>0</v>
      </c>
      <c r="T32" s="90">
        <f t="shared" si="12"/>
        <v>0</v>
      </c>
      <c r="U32" s="90">
        <f t="shared" si="12"/>
        <v>0</v>
      </c>
      <c r="V32" s="90">
        <f t="shared" si="12"/>
        <v>0</v>
      </c>
      <c r="W32" s="90">
        <f t="shared" si="12"/>
        <v>0</v>
      </c>
      <c r="X32" s="90">
        <f t="shared" si="12"/>
        <v>0</v>
      </c>
      <c r="Y32" s="90">
        <f t="shared" si="12"/>
        <v>0</v>
      </c>
      <c r="Z32" s="90">
        <f t="shared" si="12"/>
        <v>0</v>
      </c>
      <c r="AA32" s="90">
        <f t="shared" si="12"/>
        <v>0</v>
      </c>
      <c r="AB32" s="90">
        <f t="shared" si="12"/>
        <v>0</v>
      </c>
      <c r="AC32" s="90">
        <f t="shared" si="12"/>
        <v>0</v>
      </c>
      <c r="AD32" s="90">
        <f t="shared" si="12"/>
        <v>0</v>
      </c>
      <c r="AE32" s="90">
        <f t="shared" si="12"/>
        <v>0</v>
      </c>
      <c r="AF32" s="90">
        <f t="shared" si="12"/>
        <v>0</v>
      </c>
      <c r="AG32" s="90">
        <f t="shared" si="12"/>
        <v>0</v>
      </c>
      <c r="AH32" s="90">
        <f t="shared" si="12"/>
        <v>0</v>
      </c>
      <c r="AI32" s="90">
        <f t="shared" si="12"/>
        <v>0</v>
      </c>
      <c r="AJ32" s="90">
        <f t="shared" si="12"/>
        <v>0</v>
      </c>
      <c r="AK32" s="90">
        <f t="shared" si="12"/>
        <v>0</v>
      </c>
      <c r="AL32" s="90">
        <f t="shared" si="12"/>
        <v>0</v>
      </c>
      <c r="AM32" s="90">
        <f t="shared" si="12"/>
        <v>0</v>
      </c>
      <c r="AN32" s="90"/>
      <c r="AO32" s="90">
        <f t="shared" ref="AO32:AZ32" si="13">AO62+AO157</f>
        <v>0</v>
      </c>
      <c r="AP32" s="90">
        <f t="shared" si="13"/>
        <v>0</v>
      </c>
      <c r="AQ32" s="90">
        <f t="shared" si="13"/>
        <v>0</v>
      </c>
      <c r="AR32" s="90">
        <f t="shared" si="13"/>
        <v>0</v>
      </c>
      <c r="AS32" s="90">
        <f t="shared" si="13"/>
        <v>0</v>
      </c>
      <c r="AT32" s="90">
        <f t="shared" si="13"/>
        <v>0</v>
      </c>
      <c r="AU32" s="90">
        <f t="shared" si="13"/>
        <v>0</v>
      </c>
      <c r="AV32" s="90">
        <f t="shared" si="13"/>
        <v>0</v>
      </c>
      <c r="AW32" s="90">
        <f t="shared" si="13"/>
        <v>0</v>
      </c>
      <c r="AX32" s="90">
        <f t="shared" si="13"/>
        <v>0</v>
      </c>
      <c r="AY32" s="90">
        <f t="shared" si="13"/>
        <v>0</v>
      </c>
      <c r="AZ32" s="90">
        <f t="shared" si="13"/>
        <v>0</v>
      </c>
      <c r="BA32" s="90"/>
      <c r="BB32" s="90">
        <f t="shared" ref="BB32:BM32" si="14">BB62+BB157</f>
        <v>0</v>
      </c>
      <c r="BC32" s="90">
        <f t="shared" si="14"/>
        <v>0</v>
      </c>
      <c r="BD32" s="90">
        <f t="shared" si="14"/>
        <v>0</v>
      </c>
      <c r="BE32" s="90">
        <f t="shared" si="14"/>
        <v>0</v>
      </c>
      <c r="BF32" s="90">
        <f t="shared" si="14"/>
        <v>0</v>
      </c>
      <c r="BG32" s="90">
        <f t="shared" si="14"/>
        <v>0</v>
      </c>
      <c r="BH32" s="90">
        <f t="shared" si="14"/>
        <v>0</v>
      </c>
      <c r="BI32" s="90">
        <f t="shared" si="14"/>
        <v>0</v>
      </c>
      <c r="BJ32" s="90">
        <f t="shared" si="14"/>
        <v>0</v>
      </c>
      <c r="BK32" s="90">
        <f t="shared" si="14"/>
        <v>0</v>
      </c>
      <c r="BL32" s="90">
        <f t="shared" si="14"/>
        <v>0</v>
      </c>
      <c r="BM32" s="90">
        <f t="shared" si="14"/>
        <v>0</v>
      </c>
    </row>
    <row r="33" spans="1:66" x14ac:dyDescent="0.3">
      <c r="A33" s="97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100"/>
      <c r="N33" s="90"/>
      <c r="O33" s="90"/>
      <c r="P33" s="101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</row>
    <row r="34" spans="1:66" x14ac:dyDescent="0.3">
      <c r="A34" s="96" t="s">
        <v>82</v>
      </c>
      <c r="B34" s="90"/>
      <c r="C34" s="90"/>
      <c r="D34" s="90"/>
      <c r="E34" s="90"/>
      <c r="F34"/>
      <c r="G34" s="90"/>
      <c r="H34" s="90"/>
      <c r="I34" s="90"/>
      <c r="J34" s="90"/>
      <c r="K34" s="90"/>
      <c r="L34" s="90"/>
      <c r="M34" s="100"/>
      <c r="N34" s="90"/>
      <c r="O34" s="90"/>
      <c r="P34" s="101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</row>
    <row r="35" spans="1:66" x14ac:dyDescent="0.3">
      <c r="A35" s="102" t="s">
        <v>83</v>
      </c>
      <c r="B35" s="90">
        <f>B65+B160</f>
        <v>158.33415861315194</v>
      </c>
      <c r="C35" s="90">
        <f t="shared" ref="C35:AM38" si="15">C65+C160</f>
        <v>173.40441637721244</v>
      </c>
      <c r="D35" s="90">
        <f t="shared" si="15"/>
        <v>164.16975614240073</v>
      </c>
      <c r="E35" s="90">
        <f t="shared" si="15"/>
        <v>183.08223417595892</v>
      </c>
      <c r="F35" s="90">
        <f t="shared" si="15"/>
        <v>172.79352494169234</v>
      </c>
      <c r="G35" s="90">
        <f t="shared" si="15"/>
        <v>178.22870647613226</v>
      </c>
      <c r="H35" s="90">
        <f t="shared" si="15"/>
        <v>195.64635890238935</v>
      </c>
      <c r="I35" s="90">
        <f t="shared" si="15"/>
        <v>179.0150489619669</v>
      </c>
      <c r="J35" s="90">
        <f t="shared" si="15"/>
        <v>177.55443788729349</v>
      </c>
      <c r="K35" s="90">
        <f t="shared" si="15"/>
        <v>170.48288019016593</v>
      </c>
      <c r="L35" s="90">
        <f t="shared" si="15"/>
        <v>162.36079430548804</v>
      </c>
      <c r="M35" s="90">
        <f t="shared" si="15"/>
        <v>173.19388489452061</v>
      </c>
      <c r="N35" s="90">
        <f t="shared" si="15"/>
        <v>169.58909281724246</v>
      </c>
      <c r="O35" s="90">
        <f t="shared" si="15"/>
        <v>176.0959116604362</v>
      </c>
      <c r="P35" s="90">
        <f t="shared" si="15"/>
        <v>175.0307293122406</v>
      </c>
      <c r="Q35" s="90">
        <f t="shared" si="15"/>
        <v>176.39036805260304</v>
      </c>
      <c r="R35" s="90">
        <f t="shared" si="15"/>
        <v>177.36798790993714</v>
      </c>
      <c r="S35" s="90">
        <f t="shared" si="15"/>
        <v>175.62643428929232</v>
      </c>
      <c r="T35" s="90">
        <f t="shared" si="15"/>
        <v>176.26395566484382</v>
      </c>
      <c r="U35" s="90">
        <f t="shared" si="15"/>
        <v>178.44735449401705</v>
      </c>
      <c r="V35" s="90">
        <f t="shared" si="15"/>
        <v>203.30465697555408</v>
      </c>
      <c r="W35" s="90">
        <f t="shared" si="15"/>
        <v>177.12397819750674</v>
      </c>
      <c r="X35" s="90">
        <f t="shared" si="15"/>
        <v>179.15880938324995</v>
      </c>
      <c r="Y35" s="90">
        <f t="shared" si="15"/>
        <v>174.87089615402022</v>
      </c>
      <c r="Z35" s="90">
        <f t="shared" si="15"/>
        <v>175.16730540050213</v>
      </c>
      <c r="AA35" s="90">
        <f t="shared" si="15"/>
        <v>174.65484534080744</v>
      </c>
      <c r="AB35" s="90">
        <f t="shared" si="15"/>
        <v>175.64048969545973</v>
      </c>
      <c r="AC35" s="90">
        <f t="shared" si="15"/>
        <v>177.14451221263533</v>
      </c>
      <c r="AD35" s="90">
        <f t="shared" si="15"/>
        <v>177.43379156198611</v>
      </c>
      <c r="AE35" s="90">
        <f t="shared" si="15"/>
        <v>177.56528205529935</v>
      </c>
      <c r="AF35" s="90">
        <f t="shared" si="15"/>
        <v>176.95010746340387</v>
      </c>
      <c r="AG35" s="90">
        <f t="shared" si="15"/>
        <v>175.76258359860574</v>
      </c>
      <c r="AH35" s="90">
        <f t="shared" si="15"/>
        <v>174.01905511702526</v>
      </c>
      <c r="AI35" s="90">
        <f t="shared" si="15"/>
        <v>172.79552217142358</v>
      </c>
      <c r="AJ35" s="90">
        <f t="shared" si="15"/>
        <v>170.92309875451133</v>
      </c>
      <c r="AK35" s="90">
        <f t="shared" si="15"/>
        <v>168.94472148271905</v>
      </c>
      <c r="AL35" s="90">
        <f t="shared" si="15"/>
        <v>166.70371038725969</v>
      </c>
      <c r="AM35" s="90">
        <f t="shared" si="15"/>
        <v>164.37901995513181</v>
      </c>
      <c r="AN35" s="90"/>
      <c r="AO35" s="90">
        <f t="shared" ref="AO35:AZ38" si="16">AO65+AO160</f>
        <v>170.91321316841942</v>
      </c>
      <c r="AP35" s="90">
        <f t="shared" si="16"/>
        <v>168.79941679506879</v>
      </c>
      <c r="AQ35" s="90">
        <f t="shared" si="16"/>
        <v>165.34669125625979</v>
      </c>
      <c r="AR35" s="90">
        <f t="shared" si="16"/>
        <v>163.51227974382735</v>
      </c>
      <c r="AS35" s="90">
        <f t="shared" si="16"/>
        <v>160.81598612778555</v>
      </c>
      <c r="AT35" s="90">
        <f t="shared" si="16"/>
        <v>157.40841318791144</v>
      </c>
      <c r="AU35" s="90">
        <f t="shared" si="16"/>
        <v>153.30818413686723</v>
      </c>
      <c r="AV35" s="90">
        <f t="shared" si="16"/>
        <v>149.75581802030968</v>
      </c>
      <c r="AW35" s="90">
        <f t="shared" si="16"/>
        <v>145.74140463512822</v>
      </c>
      <c r="AX35" s="90">
        <f t="shared" si="16"/>
        <v>141.77187940797467</v>
      </c>
      <c r="AY35" s="90">
        <f t="shared" si="16"/>
        <v>137.68057207859104</v>
      </c>
      <c r="AZ35" s="90">
        <f t="shared" si="16"/>
        <v>135.52970630812968</v>
      </c>
      <c r="BA35" s="90"/>
      <c r="BB35" s="90">
        <f t="shared" ref="BB35:BM38" si="17">BB65+BB160</f>
        <v>164.99095617720789</v>
      </c>
      <c r="BC35" s="90">
        <f t="shared" si="17"/>
        <v>154.90091879421783</v>
      </c>
      <c r="BD35" s="90">
        <f t="shared" si="17"/>
        <v>143.38375476245821</v>
      </c>
      <c r="BE35" s="90">
        <f t="shared" si="17"/>
        <v>134.02651646409788</v>
      </c>
      <c r="BF35" s="90">
        <f t="shared" si="17"/>
        <v>123.15589283577299</v>
      </c>
      <c r="BG35" s="90">
        <f t="shared" si="17"/>
        <v>110.8317174195596</v>
      </c>
      <c r="BH35" s="90">
        <f t="shared" si="17"/>
        <v>99.579507469775706</v>
      </c>
      <c r="BI35" s="90">
        <f t="shared" si="17"/>
        <v>97.410431024991226</v>
      </c>
      <c r="BJ35" s="90">
        <f t="shared" si="17"/>
        <v>95.147595493101221</v>
      </c>
      <c r="BK35" s="90">
        <f t="shared" si="17"/>
        <v>93.249515105067729</v>
      </c>
      <c r="BL35" s="90">
        <f t="shared" si="17"/>
        <v>91.528436035101464</v>
      </c>
      <c r="BM35" s="90">
        <f t="shared" si="17"/>
        <v>90.198457600035724</v>
      </c>
    </row>
    <row r="36" spans="1:66" x14ac:dyDescent="0.3">
      <c r="A36" s="102" t="s">
        <v>84</v>
      </c>
      <c r="B36" s="90">
        <f>B66+B161</f>
        <v>4.9603330161868744</v>
      </c>
      <c r="C36" s="90">
        <f t="shared" si="15"/>
        <v>5.0107970829123936</v>
      </c>
      <c r="D36" s="90">
        <f t="shared" si="15"/>
        <v>4.8123103668952538</v>
      </c>
      <c r="E36" s="90">
        <f t="shared" si="15"/>
        <v>4.851854922300058</v>
      </c>
      <c r="F36" s="90">
        <f t="shared" si="15"/>
        <v>5.2275296568244416</v>
      </c>
      <c r="G36" s="90">
        <f t="shared" si="15"/>
        <v>5.4935280256088568</v>
      </c>
      <c r="H36" s="90">
        <f t="shared" si="15"/>
        <v>5.5638289274960488</v>
      </c>
      <c r="I36" s="90">
        <f t="shared" si="15"/>
        <v>5.5941398031252954</v>
      </c>
      <c r="J36" s="90">
        <f t="shared" si="15"/>
        <v>6.10656328744893</v>
      </c>
      <c r="K36" s="90">
        <f t="shared" si="15"/>
        <v>6.0193434774610566</v>
      </c>
      <c r="L36" s="90">
        <f t="shared" si="15"/>
        <v>6.0651423826191113</v>
      </c>
      <c r="M36" s="90">
        <f t="shared" si="15"/>
        <v>6.2001540498732082</v>
      </c>
      <c r="N36" s="90">
        <f t="shared" si="15"/>
        <v>6.2378196621503612</v>
      </c>
      <c r="O36" s="90">
        <f t="shared" si="15"/>
        <v>6.1992129088605843</v>
      </c>
      <c r="P36" s="90">
        <f t="shared" si="15"/>
        <v>6.325810997889401</v>
      </c>
      <c r="Q36" s="90">
        <f t="shared" si="15"/>
        <v>6.3756059535728173</v>
      </c>
      <c r="R36" s="90">
        <f t="shared" si="15"/>
        <v>6.1245882136391945</v>
      </c>
      <c r="S36" s="90">
        <f t="shared" si="15"/>
        <v>6.2665239196883844</v>
      </c>
      <c r="T36" s="90">
        <f t="shared" si="15"/>
        <v>6.2546883471442216</v>
      </c>
      <c r="U36" s="90">
        <f t="shared" si="15"/>
        <v>6.0707444978802725</v>
      </c>
      <c r="V36" s="90">
        <f t="shared" si="15"/>
        <v>6.1970942649612422</v>
      </c>
      <c r="W36" s="90">
        <f t="shared" si="15"/>
        <v>6.0245993970294727</v>
      </c>
      <c r="X36" s="90">
        <f t="shared" si="15"/>
        <v>5.8563245011421001</v>
      </c>
      <c r="Y36" s="90">
        <f t="shared" si="15"/>
        <v>5.7569696477168213</v>
      </c>
      <c r="Z36" s="90">
        <f t="shared" si="15"/>
        <v>5.7179599822073648</v>
      </c>
      <c r="AA36" s="90">
        <f t="shared" si="15"/>
        <v>5.8149847950849551</v>
      </c>
      <c r="AB36" s="90">
        <f t="shared" si="15"/>
        <v>6.4152931537380997</v>
      </c>
      <c r="AC36" s="90">
        <f t="shared" si="15"/>
        <v>6.9705207804062663</v>
      </c>
      <c r="AD36" s="90">
        <f t="shared" si="15"/>
        <v>7.5068395026120873</v>
      </c>
      <c r="AE36" s="90">
        <f t="shared" si="15"/>
        <v>8.186609015221249</v>
      </c>
      <c r="AF36" s="90">
        <f t="shared" si="15"/>
        <v>8.8598381487614599</v>
      </c>
      <c r="AG36" s="90">
        <f t="shared" si="15"/>
        <v>9.5226966527848482</v>
      </c>
      <c r="AH36" s="90">
        <f t="shared" si="15"/>
        <v>9.3699011520389348</v>
      </c>
      <c r="AI36" s="90">
        <f t="shared" si="15"/>
        <v>9.5550412576180239</v>
      </c>
      <c r="AJ36" s="90">
        <f t="shared" si="15"/>
        <v>9.8065185596919147</v>
      </c>
      <c r="AK36" s="90">
        <f t="shared" si="15"/>
        <v>10.138316106553459</v>
      </c>
      <c r="AL36" s="90">
        <f t="shared" si="15"/>
        <v>10.541160650329179</v>
      </c>
      <c r="AM36" s="90">
        <f t="shared" si="15"/>
        <v>11.010267753521548</v>
      </c>
      <c r="AN36" s="90"/>
      <c r="AO36" s="90">
        <f t="shared" si="16"/>
        <v>6.2702303090600209</v>
      </c>
      <c r="AP36" s="90">
        <f t="shared" si="16"/>
        <v>6.6026011811463805</v>
      </c>
      <c r="AQ36" s="90">
        <f t="shared" si="16"/>
        <v>6.8324834277765749</v>
      </c>
      <c r="AR36" s="90">
        <f t="shared" si="16"/>
        <v>7.1226035131535816</v>
      </c>
      <c r="AS36" s="90">
        <f t="shared" si="16"/>
        <v>7.3666957800143722</v>
      </c>
      <c r="AT36" s="90">
        <f t="shared" si="16"/>
        <v>7.5678419221255409</v>
      </c>
      <c r="AU36" s="90">
        <f t="shared" si="16"/>
        <v>7.2064059678009746</v>
      </c>
      <c r="AV36" s="90">
        <f t="shared" si="16"/>
        <v>7.1583276226019814</v>
      </c>
      <c r="AW36" s="90">
        <f t="shared" si="16"/>
        <v>7.1134944621887604</v>
      </c>
      <c r="AX36" s="90">
        <f t="shared" si="16"/>
        <v>7.080616726027527</v>
      </c>
      <c r="AY36" s="90">
        <f t="shared" si="16"/>
        <v>7.0422201547212691</v>
      </c>
      <c r="AZ36" s="90">
        <f t="shared" si="16"/>
        <v>7.0254958294940444</v>
      </c>
      <c r="BA36" s="90"/>
      <c r="BB36" s="90">
        <f t="shared" si="17"/>
        <v>5.9799005193907844</v>
      </c>
      <c r="BC36" s="90">
        <f t="shared" si="17"/>
        <v>5.9476061583928574</v>
      </c>
      <c r="BD36" s="90">
        <f t="shared" si="17"/>
        <v>5.7661021513793678</v>
      </c>
      <c r="BE36" s="90">
        <f t="shared" si="17"/>
        <v>5.7067398231136526</v>
      </c>
      <c r="BF36" s="90">
        <f t="shared" si="17"/>
        <v>5.662803356958924</v>
      </c>
      <c r="BG36" s="90">
        <f t="shared" si="17"/>
        <v>5.6258534862641509</v>
      </c>
      <c r="BH36" s="90">
        <f t="shared" si="17"/>
        <v>5.2536325207427632</v>
      </c>
      <c r="BI36" s="90">
        <f t="shared" si="17"/>
        <v>5.1154650427616222</v>
      </c>
      <c r="BJ36" s="90">
        <f t="shared" si="17"/>
        <v>4.9612245139984319</v>
      </c>
      <c r="BK36" s="90">
        <f t="shared" si="17"/>
        <v>4.8012629754442333</v>
      </c>
      <c r="BL36" s="90">
        <f t="shared" si="17"/>
        <v>4.6213296124186023</v>
      </c>
      <c r="BM36" s="90">
        <f t="shared" si="17"/>
        <v>4.4569359670556272</v>
      </c>
    </row>
    <row r="37" spans="1:66" x14ac:dyDescent="0.3">
      <c r="A37" s="102" t="s">
        <v>85</v>
      </c>
      <c r="B37" s="90">
        <f>B67+B162</f>
        <v>31.786305701974044</v>
      </c>
      <c r="C37" s="90">
        <f t="shared" si="15"/>
        <v>32.355100954385662</v>
      </c>
      <c r="D37" s="90">
        <f t="shared" si="15"/>
        <v>32.434527883070544</v>
      </c>
      <c r="E37" s="90">
        <f t="shared" si="15"/>
        <v>32.168482868794321</v>
      </c>
      <c r="F37" s="90">
        <f t="shared" si="15"/>
        <v>32.347582842993461</v>
      </c>
      <c r="G37" s="90">
        <f t="shared" si="15"/>
        <v>33.249808005846148</v>
      </c>
      <c r="H37" s="90">
        <f t="shared" si="15"/>
        <v>33.982257756629167</v>
      </c>
      <c r="I37" s="90">
        <f t="shared" si="15"/>
        <v>33.424870120999294</v>
      </c>
      <c r="J37" s="90">
        <f t="shared" si="15"/>
        <v>33.1265932890743</v>
      </c>
      <c r="K37" s="90">
        <f t="shared" si="15"/>
        <v>34.02288512155814</v>
      </c>
      <c r="L37" s="90">
        <f t="shared" si="15"/>
        <v>32.257275316589471</v>
      </c>
      <c r="M37" s="90">
        <f t="shared" si="15"/>
        <v>34.017753549573584</v>
      </c>
      <c r="N37" s="90">
        <f t="shared" si="15"/>
        <v>33.473482708121288</v>
      </c>
      <c r="O37" s="90">
        <f t="shared" si="15"/>
        <v>34.427444929067065</v>
      </c>
      <c r="P37" s="90">
        <f t="shared" si="15"/>
        <v>34.330093127620763</v>
      </c>
      <c r="Q37" s="90">
        <f t="shared" si="15"/>
        <v>34.577035602422114</v>
      </c>
      <c r="R37" s="90">
        <f t="shared" si="15"/>
        <v>34.799886950742803</v>
      </c>
      <c r="S37" s="90">
        <f t="shared" si="15"/>
        <v>34.616417345215076</v>
      </c>
      <c r="T37" s="90">
        <f t="shared" si="15"/>
        <v>34.642902328052813</v>
      </c>
      <c r="U37" s="90">
        <f t="shared" si="15"/>
        <v>34.707571127360119</v>
      </c>
      <c r="V37" s="90">
        <f t="shared" si="15"/>
        <v>36.721342116422122</v>
      </c>
      <c r="W37" s="90">
        <f t="shared" si="15"/>
        <v>34.54232924244382</v>
      </c>
      <c r="X37" s="90">
        <f t="shared" si="15"/>
        <v>34.793531403152471</v>
      </c>
      <c r="Y37" s="90">
        <f t="shared" si="15"/>
        <v>35.167874152182073</v>
      </c>
      <c r="Z37" s="90">
        <f t="shared" si="15"/>
        <v>34.947639968818713</v>
      </c>
      <c r="AA37" s="90">
        <f t="shared" si="15"/>
        <v>34.947728034602306</v>
      </c>
      <c r="AB37" s="90">
        <f t="shared" si="15"/>
        <v>34.940275462087016</v>
      </c>
      <c r="AC37" s="90">
        <f t="shared" si="15"/>
        <v>35.477205991779108</v>
      </c>
      <c r="AD37" s="90">
        <f t="shared" si="15"/>
        <v>36.000321513760035</v>
      </c>
      <c r="AE37" s="90">
        <f t="shared" si="15"/>
        <v>36.366364590433818</v>
      </c>
      <c r="AF37" s="90">
        <f t="shared" si="15"/>
        <v>36.677978894103994</v>
      </c>
      <c r="AG37" s="90">
        <f t="shared" si="15"/>
        <v>36.968955907439927</v>
      </c>
      <c r="AH37" s="90">
        <f t="shared" si="15"/>
        <v>37.275557255101631</v>
      </c>
      <c r="AI37" s="90">
        <f t="shared" si="15"/>
        <v>37.795322476504523</v>
      </c>
      <c r="AJ37" s="90">
        <f t="shared" si="15"/>
        <v>38.325360613370748</v>
      </c>
      <c r="AK37" s="90">
        <f t="shared" si="15"/>
        <v>38.856896565165229</v>
      </c>
      <c r="AL37" s="90">
        <f t="shared" si="15"/>
        <v>39.37980815937162</v>
      </c>
      <c r="AM37" s="90">
        <f t="shared" si="15"/>
        <v>39.877185691551006</v>
      </c>
      <c r="AN37" s="90"/>
      <c r="AO37" s="90">
        <f t="shared" si="16"/>
        <v>34.205684993573342</v>
      </c>
      <c r="AP37" s="90">
        <f t="shared" si="16"/>
        <v>34.162566830697862</v>
      </c>
      <c r="AQ37" s="90">
        <f t="shared" si="16"/>
        <v>34.139807768981171</v>
      </c>
      <c r="AR37" s="90">
        <f t="shared" si="16"/>
        <v>34.363679106715708</v>
      </c>
      <c r="AS37" s="90">
        <f t="shared" si="16"/>
        <v>34.532304237120968</v>
      </c>
      <c r="AT37" s="90">
        <f t="shared" si="16"/>
        <v>34.677529901577557</v>
      </c>
      <c r="AU37" s="90">
        <f t="shared" si="16"/>
        <v>34.833170919816773</v>
      </c>
      <c r="AV37" s="90">
        <f t="shared" si="16"/>
        <v>35.261804053248447</v>
      </c>
      <c r="AW37" s="90">
        <f t="shared" si="16"/>
        <v>35.698580920839845</v>
      </c>
      <c r="AX37" s="90">
        <f t="shared" si="16"/>
        <v>36.135338851650857</v>
      </c>
      <c r="AY37" s="90">
        <f t="shared" si="16"/>
        <v>36.562665747035638</v>
      </c>
      <c r="AZ37" s="90">
        <f t="shared" si="16"/>
        <v>36.964855831940653</v>
      </c>
      <c r="BA37" s="90"/>
      <c r="BB37" s="90">
        <f t="shared" si="17"/>
        <v>33.350227822443003</v>
      </c>
      <c r="BC37" s="90">
        <f t="shared" si="17"/>
        <v>32.860311139267438</v>
      </c>
      <c r="BD37" s="90">
        <f t="shared" si="17"/>
        <v>32.453750449610439</v>
      </c>
      <c r="BE37" s="90">
        <f t="shared" si="17"/>
        <v>32.180721470279913</v>
      </c>
      <c r="BF37" s="90">
        <f t="shared" si="17"/>
        <v>31.833731721878848</v>
      </c>
      <c r="BG37" s="90">
        <f t="shared" si="17"/>
        <v>31.445557167034394</v>
      </c>
      <c r="BH37" s="90">
        <f t="shared" si="17"/>
        <v>31.049044327779256</v>
      </c>
      <c r="BI37" s="90">
        <f t="shared" si="17"/>
        <v>31.335586583119653</v>
      </c>
      <c r="BJ37" s="90">
        <f t="shared" si="17"/>
        <v>31.628504090529042</v>
      </c>
      <c r="BK37" s="90">
        <f t="shared" si="17"/>
        <v>31.920350301464197</v>
      </c>
      <c r="BL37" s="90">
        <f t="shared" si="17"/>
        <v>32.202540352942137</v>
      </c>
      <c r="BM37" s="90">
        <f t="shared" si="17"/>
        <v>32.460755834642399</v>
      </c>
    </row>
    <row r="38" spans="1:66" x14ac:dyDescent="0.3">
      <c r="A38" s="102" t="s">
        <v>33</v>
      </c>
      <c r="B38" s="90">
        <f>B68+B163</f>
        <v>10.128734807176778</v>
      </c>
      <c r="C38" s="90">
        <f t="shared" si="15"/>
        <v>10.532051550614078</v>
      </c>
      <c r="D38" s="90">
        <f t="shared" si="15"/>
        <v>10.922507673478862</v>
      </c>
      <c r="E38" s="90">
        <f t="shared" si="15"/>
        <v>11.27029936434247</v>
      </c>
      <c r="F38" s="90">
        <f t="shared" si="15"/>
        <v>11.694345662975879</v>
      </c>
      <c r="G38" s="90">
        <f t="shared" si="15"/>
        <v>12.166811776842724</v>
      </c>
      <c r="H38" s="90">
        <f t="shared" si="15"/>
        <v>12.464512379027958</v>
      </c>
      <c r="I38" s="90">
        <f t="shared" si="15"/>
        <v>12.808092266909958</v>
      </c>
      <c r="J38" s="90">
        <f t="shared" si="15"/>
        <v>13.240475636796468</v>
      </c>
      <c r="K38" s="90">
        <f t="shared" si="15"/>
        <v>13.560849874220821</v>
      </c>
      <c r="L38" s="90">
        <f t="shared" si="15"/>
        <v>13.718900348410877</v>
      </c>
      <c r="M38" s="90">
        <f t="shared" si="15"/>
        <v>14.26525941449821</v>
      </c>
      <c r="N38" s="90">
        <f t="shared" si="15"/>
        <v>14.155305589723158</v>
      </c>
      <c r="O38" s="90">
        <f t="shared" si="15"/>
        <v>14.009097605497255</v>
      </c>
      <c r="P38" s="90">
        <f t="shared" si="15"/>
        <v>14.064656568783271</v>
      </c>
      <c r="Q38" s="90">
        <f t="shared" si="15"/>
        <v>14.236261993638276</v>
      </c>
      <c r="R38" s="90">
        <f t="shared" si="15"/>
        <v>14.271721675613319</v>
      </c>
      <c r="S38" s="90">
        <f t="shared" si="15"/>
        <v>15.018750163138918</v>
      </c>
      <c r="T38" s="90">
        <f t="shared" si="15"/>
        <v>14.836797718974292</v>
      </c>
      <c r="U38" s="90">
        <f t="shared" si="15"/>
        <v>14.219541748902405</v>
      </c>
      <c r="V38" s="90">
        <f t="shared" si="15"/>
        <v>14.783201883924686</v>
      </c>
      <c r="W38" s="90">
        <f t="shared" si="15"/>
        <v>14.899153526826229</v>
      </c>
      <c r="X38" s="90">
        <f t="shared" si="15"/>
        <v>14.745738845016605</v>
      </c>
      <c r="Y38" s="90">
        <f t="shared" si="15"/>
        <v>14.633149449926657</v>
      </c>
      <c r="Z38" s="90">
        <f t="shared" si="15"/>
        <v>14.518152961078533</v>
      </c>
      <c r="AA38" s="90">
        <f t="shared" si="15"/>
        <v>14.441359089081702</v>
      </c>
      <c r="AB38" s="90">
        <f t="shared" si="15"/>
        <v>14.257425643110711</v>
      </c>
      <c r="AC38" s="90">
        <f t="shared" si="15"/>
        <v>14.380076992307513</v>
      </c>
      <c r="AD38" s="90">
        <f t="shared" si="15"/>
        <v>14.525607416712457</v>
      </c>
      <c r="AE38" s="90">
        <f t="shared" si="15"/>
        <v>14.525842578217661</v>
      </c>
      <c r="AF38" s="90">
        <f t="shared" si="15"/>
        <v>14.507134064842345</v>
      </c>
      <c r="AG38" s="90">
        <f t="shared" si="15"/>
        <v>14.482320853050174</v>
      </c>
      <c r="AH38" s="90">
        <f t="shared" si="15"/>
        <v>14.463161563894369</v>
      </c>
      <c r="AI38" s="90">
        <f t="shared" si="15"/>
        <v>14.995316886932311</v>
      </c>
      <c r="AJ38" s="90">
        <f t="shared" si="15"/>
        <v>15.531524285686377</v>
      </c>
      <c r="AK38" s="90">
        <f t="shared" si="15"/>
        <v>16.086432954730498</v>
      </c>
      <c r="AL38" s="90">
        <f t="shared" si="15"/>
        <v>16.65955088391275</v>
      </c>
      <c r="AM38" s="90">
        <f t="shared" si="15"/>
        <v>17.24879752259103</v>
      </c>
      <c r="AN38" s="90"/>
      <c r="AO38" s="90">
        <f t="shared" si="16"/>
        <v>14.254329671828247</v>
      </c>
      <c r="AP38" s="90">
        <f t="shared" si="16"/>
        <v>14.354947731548995</v>
      </c>
      <c r="AQ38" s="90">
        <f t="shared" si="16"/>
        <v>14.478334684314113</v>
      </c>
      <c r="AR38" s="90">
        <f t="shared" si="16"/>
        <v>14.338451826319556</v>
      </c>
      <c r="AS38" s="90">
        <f t="shared" si="16"/>
        <v>14.183764199316307</v>
      </c>
      <c r="AT38" s="90">
        <f t="shared" si="16"/>
        <v>14.027063099228371</v>
      </c>
      <c r="AU38" s="90">
        <f t="shared" si="16"/>
        <v>13.880527118755982</v>
      </c>
      <c r="AV38" s="90">
        <f t="shared" si="16"/>
        <v>14.313301905990951</v>
      </c>
      <c r="AW38" s="90">
        <f t="shared" si="16"/>
        <v>14.73890926521179</v>
      </c>
      <c r="AX38" s="90">
        <f t="shared" si="16"/>
        <v>15.174986297104127</v>
      </c>
      <c r="AY38" s="90">
        <f t="shared" si="16"/>
        <v>15.620261030257286</v>
      </c>
      <c r="AZ38" s="90">
        <f t="shared" si="16"/>
        <v>16.071447924078917</v>
      </c>
      <c r="BA38" s="90"/>
      <c r="BB38" s="90">
        <f t="shared" si="17"/>
        <v>13.471121679008768</v>
      </c>
      <c r="BC38" s="90">
        <f t="shared" si="17"/>
        <v>12.65258917426234</v>
      </c>
      <c r="BD38" s="90">
        <f t="shared" si="17"/>
        <v>11.796709223894688</v>
      </c>
      <c r="BE38" s="90">
        <f t="shared" si="17"/>
        <v>11.034468079422535</v>
      </c>
      <c r="BF38" s="90">
        <f t="shared" si="17"/>
        <v>10.278773838986364</v>
      </c>
      <c r="BG38" s="90">
        <f t="shared" si="17"/>
        <v>9.5370799045887349</v>
      </c>
      <c r="BH38" s="90">
        <f t="shared" si="17"/>
        <v>8.8143003250325886</v>
      </c>
      <c r="BI38" s="90">
        <f t="shared" si="17"/>
        <v>9.0800097291818513</v>
      </c>
      <c r="BJ38" s="90">
        <f t="shared" si="17"/>
        <v>9.3437500182067659</v>
      </c>
      <c r="BK38" s="90">
        <f t="shared" si="17"/>
        <v>9.6138631327886817</v>
      </c>
      <c r="BL38" s="90">
        <f t="shared" si="17"/>
        <v>9.889767062510078</v>
      </c>
      <c r="BM38" s="90">
        <f t="shared" si="17"/>
        <v>10.16992889785964</v>
      </c>
    </row>
    <row r="39" spans="1:66" x14ac:dyDescent="0.3">
      <c r="A39" s="102" t="s">
        <v>32</v>
      </c>
      <c r="B39" s="90">
        <f>B69</f>
        <v>4.2705000000000002</v>
      </c>
      <c r="C39" s="90">
        <f t="shared" ref="C39:AM40" si="18">C69</f>
        <v>4.3041</v>
      </c>
      <c r="D39" s="90">
        <f t="shared" si="18"/>
        <v>4.2621000000000002</v>
      </c>
      <c r="E39" s="90">
        <f t="shared" si="18"/>
        <v>4.2663000000000002</v>
      </c>
      <c r="F39" s="90">
        <f t="shared" si="18"/>
        <v>4.1825999999999999</v>
      </c>
      <c r="G39" s="90">
        <f t="shared" si="18"/>
        <v>4.1532999999999998</v>
      </c>
      <c r="H39" s="90">
        <f t="shared" si="18"/>
        <v>4.1448999999999998</v>
      </c>
      <c r="I39" s="90">
        <f t="shared" si="18"/>
        <v>4.0822000000000003</v>
      </c>
      <c r="J39" s="90">
        <f t="shared" si="18"/>
        <v>4.0738000000000003</v>
      </c>
      <c r="K39" s="90">
        <f t="shared" si="18"/>
        <v>4.0611999999999995</v>
      </c>
      <c r="L39" s="90">
        <f t="shared" si="18"/>
        <v>4.0903999999999998</v>
      </c>
      <c r="M39" s="90">
        <f t="shared" si="18"/>
        <v>4.0736999999999997</v>
      </c>
      <c r="N39" s="90">
        <f t="shared" si="18"/>
        <v>4.0193000000000003</v>
      </c>
      <c r="O39" s="90">
        <f t="shared" si="18"/>
        <v>4.0278</v>
      </c>
      <c r="P39" s="90">
        <f t="shared" si="18"/>
        <v>4.0778999999999996</v>
      </c>
      <c r="Q39" s="90">
        <f t="shared" si="18"/>
        <v>4.0905000000000005</v>
      </c>
      <c r="R39" s="90">
        <f t="shared" si="18"/>
        <v>4.0862999999999996</v>
      </c>
      <c r="S39" s="90">
        <f t="shared" si="18"/>
        <v>4.2412000000000001</v>
      </c>
      <c r="T39" s="90">
        <f t="shared" si="18"/>
        <v>4.3751999999999995</v>
      </c>
      <c r="U39" s="90">
        <f t="shared" si="18"/>
        <v>4.3501000000000003</v>
      </c>
      <c r="V39" s="90">
        <f t="shared" si="18"/>
        <v>4.2202999999999999</v>
      </c>
      <c r="W39" s="90">
        <f t="shared" si="18"/>
        <v>4.2370000000000001</v>
      </c>
      <c r="X39" s="90">
        <f t="shared" si="18"/>
        <v>4.2621000000000002</v>
      </c>
      <c r="Y39" s="90">
        <f t="shared" si="18"/>
        <v>4.3400914692504795</v>
      </c>
      <c r="Z39" s="90">
        <f t="shared" si="18"/>
        <v>4.3464196755347739</v>
      </c>
      <c r="AA39" s="90">
        <f t="shared" si="18"/>
        <v>4.35435548435931</v>
      </c>
      <c r="AB39" s="90">
        <f t="shared" si="18"/>
        <v>4.4620657016894656</v>
      </c>
      <c r="AC39" s="90">
        <f t="shared" si="18"/>
        <v>4.5728520479404491</v>
      </c>
      <c r="AD39" s="90">
        <f t="shared" si="18"/>
        <v>4.727092752832478</v>
      </c>
      <c r="AE39" s="90">
        <f t="shared" si="18"/>
        <v>4.7881333975950291</v>
      </c>
      <c r="AF39" s="90">
        <f t="shared" si="18"/>
        <v>4.8375015071834246</v>
      </c>
      <c r="AG39" s="90">
        <f t="shared" si="18"/>
        <v>4.8816324444289805</v>
      </c>
      <c r="AH39" s="90">
        <f t="shared" si="18"/>
        <v>4.9275256877841409</v>
      </c>
      <c r="AI39" s="90">
        <f t="shared" si="18"/>
        <v>4.9935451794750216</v>
      </c>
      <c r="AJ39" s="90">
        <f t="shared" si="18"/>
        <v>5.0610332851421536</v>
      </c>
      <c r="AK39" s="90">
        <f t="shared" si="18"/>
        <v>5.1282746050552559</v>
      </c>
      <c r="AL39" s="90">
        <f t="shared" si="18"/>
        <v>5.1932915154118318</v>
      </c>
      <c r="AM39" s="90">
        <f t="shared" si="18"/>
        <v>5.2527856025831747</v>
      </c>
      <c r="AN39" s="90"/>
      <c r="AO39" s="90">
        <f t="shared" ref="AO39:AZ40" si="19">AO69</f>
        <v>4.4564298021721171</v>
      </c>
      <c r="AP39" s="90">
        <f t="shared" si="19"/>
        <v>4.5620346282454731</v>
      </c>
      <c r="AQ39" s="90">
        <f t="shared" si="19"/>
        <v>4.6634648417651281</v>
      </c>
      <c r="AR39" s="90">
        <f t="shared" si="19"/>
        <v>4.7166672936308132</v>
      </c>
      <c r="AS39" s="90">
        <f t="shared" si="19"/>
        <v>4.7584370013209192</v>
      </c>
      <c r="AT39" s="90">
        <f t="shared" si="19"/>
        <v>4.7951499250144227</v>
      </c>
      <c r="AU39" s="90">
        <f t="shared" si="19"/>
        <v>4.8336979691679041</v>
      </c>
      <c r="AV39" s="90">
        <f t="shared" si="19"/>
        <v>4.8984603475158925</v>
      </c>
      <c r="AW39" s="90">
        <f t="shared" si="19"/>
        <v>4.9646633751560989</v>
      </c>
      <c r="AX39" s="90">
        <f t="shared" si="19"/>
        <v>5.0306243162251434</v>
      </c>
      <c r="AY39" s="90">
        <f t="shared" si="19"/>
        <v>5.094403203939776</v>
      </c>
      <c r="AZ39" s="90">
        <f t="shared" si="19"/>
        <v>5.1527644315738712</v>
      </c>
      <c r="BA39" s="90"/>
      <c r="BB39" s="90">
        <f t="shared" ref="BB39:BM40" si="20">BB69</f>
        <v>4.4307031946956856</v>
      </c>
      <c r="BC39" s="90">
        <f t="shared" si="20"/>
        <v>4.5102263128394755</v>
      </c>
      <c r="BD39" s="90">
        <f t="shared" si="20"/>
        <v>4.5853221165159646</v>
      </c>
      <c r="BE39" s="90">
        <f t="shared" si="20"/>
        <v>4.6377702950617214</v>
      </c>
      <c r="BF39" s="90">
        <f t="shared" si="20"/>
        <v>4.679428405375524</v>
      </c>
      <c r="BG39" s="90">
        <f t="shared" si="20"/>
        <v>4.716559936500432</v>
      </c>
      <c r="BH39" s="90">
        <f t="shared" si="20"/>
        <v>4.7559375614772019</v>
      </c>
      <c r="BI39" s="90">
        <f t="shared" si="20"/>
        <v>4.8196580979526757</v>
      </c>
      <c r="BJ39" s="90">
        <f t="shared" si="20"/>
        <v>4.884796107784056</v>
      </c>
      <c r="BK39" s="90">
        <f t="shared" si="20"/>
        <v>4.9496959255264228</v>
      </c>
      <c r="BL39" s="90">
        <f t="shared" si="20"/>
        <v>5.0124487929265094</v>
      </c>
      <c r="BM39" s="90">
        <f t="shared" si="20"/>
        <v>5.0698711549378235</v>
      </c>
    </row>
    <row r="40" spans="1:66" x14ac:dyDescent="0.3">
      <c r="A40" s="102" t="s">
        <v>86</v>
      </c>
      <c r="B40" s="90">
        <f>B70</f>
        <v>23.776800000000001</v>
      </c>
      <c r="C40" s="90">
        <f t="shared" si="18"/>
        <v>24.568100000000001</v>
      </c>
      <c r="D40" s="90">
        <f t="shared" si="18"/>
        <v>25.2087</v>
      </c>
      <c r="E40" s="90">
        <f t="shared" si="18"/>
        <v>25.279900000000001</v>
      </c>
      <c r="F40" s="90">
        <f t="shared" si="18"/>
        <v>26.180100000000003</v>
      </c>
      <c r="G40" s="90">
        <f t="shared" si="18"/>
        <v>25.694400000000002</v>
      </c>
      <c r="H40" s="90">
        <f t="shared" si="18"/>
        <v>26.1005</v>
      </c>
      <c r="I40" s="90">
        <f t="shared" si="18"/>
        <v>26.146600000000003</v>
      </c>
      <c r="J40" s="90">
        <f t="shared" si="18"/>
        <v>26.251200000000001</v>
      </c>
      <c r="K40" s="90">
        <f t="shared" si="18"/>
        <v>26.619700000000002</v>
      </c>
      <c r="L40" s="90">
        <f t="shared" si="18"/>
        <v>25.970700000000001</v>
      </c>
      <c r="M40" s="90">
        <f t="shared" si="18"/>
        <v>25.995799999999996</v>
      </c>
      <c r="N40" s="90">
        <f t="shared" si="18"/>
        <v>26.5108</v>
      </c>
      <c r="O40" s="90">
        <f t="shared" si="18"/>
        <v>26.4983</v>
      </c>
      <c r="P40" s="90">
        <f t="shared" si="18"/>
        <v>27.168100000000003</v>
      </c>
      <c r="Q40" s="90">
        <f t="shared" si="18"/>
        <v>27.804500000000001</v>
      </c>
      <c r="R40" s="90">
        <f t="shared" si="18"/>
        <v>28.415799999999997</v>
      </c>
      <c r="S40" s="90">
        <f t="shared" si="18"/>
        <v>28.311100000000003</v>
      </c>
      <c r="T40" s="90">
        <f t="shared" si="18"/>
        <v>27.871500000000001</v>
      </c>
      <c r="U40" s="90">
        <f t="shared" si="18"/>
        <v>27.101199999999999</v>
      </c>
      <c r="V40" s="90">
        <f t="shared" si="18"/>
        <v>27.712400000000002</v>
      </c>
      <c r="W40" s="90">
        <f t="shared" si="18"/>
        <v>27.080199999999998</v>
      </c>
      <c r="X40" s="90">
        <f t="shared" si="18"/>
        <v>26.695</v>
      </c>
      <c r="Y40" s="90">
        <f t="shared" si="18"/>
        <v>26.737857577357403</v>
      </c>
      <c r="Z40" s="90">
        <f t="shared" si="18"/>
        <v>26.639965028080535</v>
      </c>
      <c r="AA40" s="90">
        <f t="shared" si="18"/>
        <v>26.145761299258535</v>
      </c>
      <c r="AB40" s="90">
        <f t="shared" si="18"/>
        <v>26.947084297836781</v>
      </c>
      <c r="AC40" s="90">
        <f t="shared" si="18"/>
        <v>27.731327751536565</v>
      </c>
      <c r="AD40" s="90">
        <f t="shared" si="18"/>
        <v>28.253635775487716</v>
      </c>
      <c r="AE40" s="90">
        <f t="shared" si="18"/>
        <v>28.737806823629242</v>
      </c>
      <c r="AF40" s="90">
        <f t="shared" si="18"/>
        <v>29.188729487654093</v>
      </c>
      <c r="AG40" s="90">
        <f t="shared" si="18"/>
        <v>29.629102354680413</v>
      </c>
      <c r="AH40" s="90">
        <f t="shared" si="18"/>
        <v>30.083441460678792</v>
      </c>
      <c r="AI40" s="90">
        <f t="shared" si="18"/>
        <v>30.468079881753393</v>
      </c>
      <c r="AJ40" s="90">
        <f t="shared" si="18"/>
        <v>30.863188285447951</v>
      </c>
      <c r="AK40" s="90">
        <f t="shared" si="18"/>
        <v>31.263116591585383</v>
      </c>
      <c r="AL40" s="90">
        <f t="shared" si="18"/>
        <v>31.661580843902829</v>
      </c>
      <c r="AM40" s="90">
        <f t="shared" si="18"/>
        <v>32.048216682059305</v>
      </c>
      <c r="AN40" s="90"/>
      <c r="AO40" s="90">
        <f t="shared" si="19"/>
        <v>26.486316143106038</v>
      </c>
      <c r="AP40" s="90">
        <f t="shared" si="19"/>
        <v>26.836187937588299</v>
      </c>
      <c r="AQ40" s="90">
        <f t="shared" si="19"/>
        <v>26.927323092649345</v>
      </c>
      <c r="AR40" s="90">
        <f t="shared" si="19"/>
        <v>26.981135180763733</v>
      </c>
      <c r="AS40" s="90">
        <f t="shared" si="19"/>
        <v>27.004049803131249</v>
      </c>
      <c r="AT40" s="90">
        <f t="shared" si="19"/>
        <v>27.018066668853983</v>
      </c>
      <c r="AU40" s="90">
        <f t="shared" si="19"/>
        <v>27.045376745701724</v>
      </c>
      <c r="AV40" s="90">
        <f t="shared" si="19"/>
        <v>27.013421500107917</v>
      </c>
      <c r="AW40" s="90">
        <f t="shared" si="19"/>
        <v>26.993078599829605</v>
      </c>
      <c r="AX40" s="90">
        <f t="shared" si="19"/>
        <v>26.979040580563723</v>
      </c>
      <c r="AY40" s="90">
        <f t="shared" si="19"/>
        <v>26.965763645120148</v>
      </c>
      <c r="AZ40" s="90">
        <f t="shared" si="19"/>
        <v>26.944637531306867</v>
      </c>
      <c r="BA40" s="90"/>
      <c r="BB40" s="90">
        <f t="shared" si="20"/>
        <v>26.10370767651861</v>
      </c>
      <c r="BC40" s="90">
        <f t="shared" si="20"/>
        <v>26.067405617831405</v>
      </c>
      <c r="BD40" s="90">
        <f t="shared" si="20"/>
        <v>25.781824025386733</v>
      </c>
      <c r="BE40" s="90">
        <f t="shared" si="20"/>
        <v>25.466720624871144</v>
      </c>
      <c r="BF40" s="90">
        <f t="shared" si="20"/>
        <v>25.130600884384585</v>
      </c>
      <c r="BG40" s="90">
        <f t="shared" si="20"/>
        <v>24.794828880200512</v>
      </c>
      <c r="BH40" s="90">
        <f t="shared" si="20"/>
        <v>24.478964839364142</v>
      </c>
      <c r="BI40" s="90">
        <f t="shared" si="20"/>
        <v>24.121722736839644</v>
      </c>
      <c r="BJ40" s="90">
        <f t="shared" si="20"/>
        <v>23.7847327419286</v>
      </c>
      <c r="BK40" s="90">
        <f t="shared" si="20"/>
        <v>23.463311795541607</v>
      </c>
      <c r="BL40" s="90">
        <f t="shared" si="20"/>
        <v>23.153035317104159</v>
      </c>
      <c r="BM40" s="90">
        <f t="shared" si="20"/>
        <v>22.847658344886739</v>
      </c>
    </row>
    <row r="41" spans="1:66" x14ac:dyDescent="0.3">
      <c r="A41" s="103" t="s">
        <v>87</v>
      </c>
      <c r="B41" s="90">
        <f>B164</f>
        <v>14.209777686383353</v>
      </c>
      <c r="C41" s="90">
        <f t="shared" ref="C41:AM41" si="21">C164</f>
        <v>14.150457413186425</v>
      </c>
      <c r="D41" s="90">
        <f t="shared" si="21"/>
        <v>14.693182645425086</v>
      </c>
      <c r="E41" s="90">
        <f t="shared" si="21"/>
        <v>15.285688095019948</v>
      </c>
      <c r="F41" s="90">
        <f t="shared" si="21"/>
        <v>15.224571484788365</v>
      </c>
      <c r="G41" s="90">
        <f t="shared" si="21"/>
        <v>15.695084111264048</v>
      </c>
      <c r="H41" s="90">
        <f t="shared" si="21"/>
        <v>16.03770731486949</v>
      </c>
      <c r="I41" s="90">
        <f t="shared" si="21"/>
        <v>15.902639070236575</v>
      </c>
      <c r="J41" s="90">
        <f t="shared" si="21"/>
        <v>15.788264440148701</v>
      </c>
      <c r="K41" s="90">
        <f t="shared" si="21"/>
        <v>15.869894444975637</v>
      </c>
      <c r="L41" s="90">
        <f t="shared" si="21"/>
        <v>15.961388218719842</v>
      </c>
      <c r="M41" s="90">
        <f t="shared" si="21"/>
        <v>16.287530273532486</v>
      </c>
      <c r="N41" s="90">
        <f t="shared" si="21"/>
        <v>16.390812994520928</v>
      </c>
      <c r="O41" s="90">
        <f t="shared" si="21"/>
        <v>16.365567305967076</v>
      </c>
      <c r="P41" s="90">
        <f t="shared" si="21"/>
        <v>16.678261791423569</v>
      </c>
      <c r="Q41" s="90">
        <f t="shared" si="21"/>
        <v>16.818912513189797</v>
      </c>
      <c r="R41" s="90">
        <f t="shared" si="21"/>
        <v>17.746050910249398</v>
      </c>
      <c r="S41" s="90">
        <f t="shared" si="21"/>
        <v>18.166170583088466</v>
      </c>
      <c r="T41" s="90">
        <f t="shared" si="21"/>
        <v>18.151234292948104</v>
      </c>
      <c r="U41" s="90">
        <f t="shared" si="21"/>
        <v>17.696232557833468</v>
      </c>
      <c r="V41" s="90">
        <f t="shared" si="21"/>
        <v>18.192094051607906</v>
      </c>
      <c r="W41" s="90">
        <f t="shared" si="21"/>
        <v>17.812274748877112</v>
      </c>
      <c r="X41" s="90">
        <f t="shared" si="21"/>
        <v>17.657458569009972</v>
      </c>
      <c r="Y41" s="90">
        <f t="shared" si="21"/>
        <v>16.812947367886895</v>
      </c>
      <c r="Z41" s="90">
        <f t="shared" si="21"/>
        <v>16.987850612210011</v>
      </c>
      <c r="AA41" s="90">
        <f t="shared" si="21"/>
        <v>17.405485374938763</v>
      </c>
      <c r="AB41" s="90">
        <f t="shared" si="21"/>
        <v>18.077486272364986</v>
      </c>
      <c r="AC41" s="90">
        <f t="shared" si="21"/>
        <v>18.780438111705486</v>
      </c>
      <c r="AD41" s="90">
        <f t="shared" si="21"/>
        <v>19.515618533765632</v>
      </c>
      <c r="AE41" s="90">
        <f t="shared" si="21"/>
        <v>20.096118135637774</v>
      </c>
      <c r="AF41" s="90">
        <f t="shared" si="21"/>
        <v>20.693876868787729</v>
      </c>
      <c r="AG41" s="90">
        <f t="shared" si="21"/>
        <v>21.309407623288536</v>
      </c>
      <c r="AH41" s="90">
        <f t="shared" si="21"/>
        <v>21.943238523016575</v>
      </c>
      <c r="AI41" s="90">
        <f t="shared" si="21"/>
        <v>22.610044655792887</v>
      </c>
      <c r="AJ41" s="90">
        <f t="shared" si="21"/>
        <v>23.29711354140953</v>
      </c>
      <c r="AK41" s="90">
        <f t="shared" si="21"/>
        <v>24.005060919783215</v>
      </c>
      <c r="AL41" s="90">
        <f t="shared" si="21"/>
        <v>24.734521241794962</v>
      </c>
      <c r="AM41" s="90">
        <f t="shared" si="21"/>
        <v>25.486148237874644</v>
      </c>
      <c r="AN41" s="90"/>
      <c r="AO41" s="90">
        <f t="shared" ref="AO41:AZ41" si="22">AO164</f>
        <v>18.031245905575112</v>
      </c>
      <c r="AP41" s="90">
        <f t="shared" si="22"/>
        <v>18.680594554467802</v>
      </c>
      <c r="AQ41" s="90">
        <f t="shared" si="22"/>
        <v>19.35438388107811</v>
      </c>
      <c r="AR41" s="90">
        <f t="shared" si="22"/>
        <v>19.879958084870069</v>
      </c>
      <c r="AS41" s="90">
        <f t="shared" si="22"/>
        <v>20.423330313078601</v>
      </c>
      <c r="AT41" s="90">
        <f t="shared" si="22"/>
        <v>20.984708614203011</v>
      </c>
      <c r="AU41" s="90">
        <f t="shared" si="22"/>
        <v>21.564356373651471</v>
      </c>
      <c r="AV41" s="90">
        <f t="shared" si="22"/>
        <v>22.164431333400852</v>
      </c>
      <c r="AW41" s="90">
        <f t="shared" si="22"/>
        <v>22.781204679648724</v>
      </c>
      <c r="AX41" s="90">
        <f t="shared" si="22"/>
        <v>23.415141081195394</v>
      </c>
      <c r="AY41" s="90">
        <f t="shared" si="22"/>
        <v>24.066718137257794</v>
      </c>
      <c r="AZ41" s="90">
        <f t="shared" si="22"/>
        <v>24.736426737286333</v>
      </c>
      <c r="BA41" s="90"/>
      <c r="BB41" s="90">
        <f t="shared" ref="BB41:BM41" si="23">BB164</f>
        <v>17.881190664106366</v>
      </c>
      <c r="BC41" s="90">
        <f t="shared" si="23"/>
        <v>18.384569406036572</v>
      </c>
      <c r="BD41" s="90">
        <f t="shared" si="23"/>
        <v>18.914866904341054</v>
      </c>
      <c r="BE41" s="90">
        <f t="shared" si="23"/>
        <v>19.288936504231955</v>
      </c>
      <c r="BF41" s="90">
        <f t="shared" si="23"/>
        <v>19.671937811558482</v>
      </c>
      <c r="BG41" s="90">
        <f t="shared" si="23"/>
        <v>20.064047256482343</v>
      </c>
      <c r="BH41" s="90">
        <f t="shared" si="23"/>
        <v>20.465446215040338</v>
      </c>
      <c r="BI41" s="90">
        <f t="shared" si="23"/>
        <v>20.878354659651141</v>
      </c>
      <c r="BJ41" s="90">
        <f t="shared" si="23"/>
        <v>21.299593896654141</v>
      </c>
      <c r="BK41" s="90">
        <f t="shared" si="23"/>
        <v>21.729332007140389</v>
      </c>
      <c r="BL41" s="90">
        <f t="shared" si="23"/>
        <v>22.16774046338535</v>
      </c>
      <c r="BM41" s="90">
        <f t="shared" si="23"/>
        <v>22.614994197269031</v>
      </c>
    </row>
    <row r="42" spans="1:66" x14ac:dyDescent="0.3"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</row>
    <row r="43" spans="1:66" s="106" customFormat="1" ht="15.6" x14ac:dyDescent="0.3">
      <c r="A43" s="104" t="s">
        <v>88</v>
      </c>
      <c r="B43" s="105">
        <f t="shared" ref="B43:AM43" si="24">SUM(B46:B47,B51,B54,B56:B58,B61:B62)</f>
        <v>172.27788628761945</v>
      </c>
      <c r="C43" s="105">
        <f t="shared" si="24"/>
        <v>187.31738464454881</v>
      </c>
      <c r="D43" s="105">
        <f t="shared" si="24"/>
        <v>180.80818955097334</v>
      </c>
      <c r="E43" s="105">
        <f t="shared" si="24"/>
        <v>196.15517002365783</v>
      </c>
      <c r="F43" s="105">
        <f t="shared" si="24"/>
        <v>189.6647174852788</v>
      </c>
      <c r="G43" s="105">
        <f t="shared" si="24"/>
        <v>193.98348642138831</v>
      </c>
      <c r="H43" s="105">
        <f t="shared" si="24"/>
        <v>206.9406457270114</v>
      </c>
      <c r="I43" s="105">
        <f t="shared" si="24"/>
        <v>194.35129489233358</v>
      </c>
      <c r="J43" s="105">
        <f t="shared" si="24"/>
        <v>193.94046853264899</v>
      </c>
      <c r="K43" s="105">
        <f t="shared" si="24"/>
        <v>189.41673402051737</v>
      </c>
      <c r="L43" s="105">
        <f t="shared" si="24"/>
        <v>180.97306258611053</v>
      </c>
      <c r="M43" s="105">
        <f t="shared" si="24"/>
        <v>191.84081707847565</v>
      </c>
      <c r="N43" s="105">
        <f t="shared" si="24"/>
        <v>187.21392357807642</v>
      </c>
      <c r="O43" s="105">
        <f t="shared" si="24"/>
        <v>191.89629854883</v>
      </c>
      <c r="P43" s="105">
        <f t="shared" si="24"/>
        <v>191.5116122512477</v>
      </c>
      <c r="Q43" s="105">
        <f t="shared" si="24"/>
        <v>194.15459340123783</v>
      </c>
      <c r="R43" s="105">
        <f t="shared" si="24"/>
        <v>194.15986885386025</v>
      </c>
      <c r="S43" s="105">
        <f t="shared" si="24"/>
        <v>195.35471176772131</v>
      </c>
      <c r="T43" s="105">
        <f t="shared" si="24"/>
        <v>195.01594864611698</v>
      </c>
      <c r="U43" s="105">
        <f t="shared" si="24"/>
        <v>195.62859748883108</v>
      </c>
      <c r="V43" s="105">
        <f t="shared" si="24"/>
        <v>217.83813680838901</v>
      </c>
      <c r="W43" s="105">
        <f t="shared" si="24"/>
        <v>196.28544183741315</v>
      </c>
      <c r="X43" s="105">
        <f t="shared" si="24"/>
        <v>196.48882039016658</v>
      </c>
      <c r="Y43" s="105">
        <f t="shared" si="24"/>
        <v>195.13335820229429</v>
      </c>
      <c r="Z43" s="105">
        <f t="shared" si="24"/>
        <v>193.45599632836831</v>
      </c>
      <c r="AA43" s="105">
        <f t="shared" si="24"/>
        <v>191.5395945912808</v>
      </c>
      <c r="AB43" s="105">
        <f t="shared" si="24"/>
        <v>193.26016890369488</v>
      </c>
      <c r="AC43" s="105">
        <f t="shared" si="24"/>
        <v>195.67815535725344</v>
      </c>
      <c r="AD43" s="105">
        <f t="shared" si="24"/>
        <v>196.72626053473445</v>
      </c>
      <c r="AE43" s="105">
        <f t="shared" si="24"/>
        <v>197.67396100806621</v>
      </c>
      <c r="AF43" s="105">
        <f t="shared" si="24"/>
        <v>197.88226145784733</v>
      </c>
      <c r="AG43" s="105">
        <f t="shared" si="24"/>
        <v>197.62437129794242</v>
      </c>
      <c r="AH43" s="105">
        <f t="shared" si="24"/>
        <v>197.14327213847673</v>
      </c>
      <c r="AI43" s="105">
        <f t="shared" si="24"/>
        <v>197.59158774065435</v>
      </c>
      <c r="AJ43" s="105">
        <f t="shared" si="24"/>
        <v>197.42453120708797</v>
      </c>
      <c r="AK43" s="105">
        <f t="shared" si="24"/>
        <v>196.91604127074265</v>
      </c>
      <c r="AL43" s="105">
        <f t="shared" si="24"/>
        <v>196.05172169036325</v>
      </c>
      <c r="AM43" s="105">
        <f t="shared" si="24"/>
        <v>194.81187218220549</v>
      </c>
      <c r="AO43" s="105">
        <f t="shared" ref="AO43:AZ43" si="25">SUM(AO46:AO47,AO51,AO54,AO56:AO58,AO61:AO62)</f>
        <v>188.05433706719697</v>
      </c>
      <c r="AP43" s="105">
        <f t="shared" si="25"/>
        <v>186.62396559594006</v>
      </c>
      <c r="AQ43" s="105">
        <f t="shared" si="25"/>
        <v>183.75748032977236</v>
      </c>
      <c r="AR43" s="105">
        <f t="shared" si="25"/>
        <v>182.90400653516897</v>
      </c>
      <c r="AS43" s="105">
        <f t="shared" si="25"/>
        <v>181.22014311373562</v>
      </c>
      <c r="AT43" s="105">
        <f t="shared" si="25"/>
        <v>178.96584313372603</v>
      </c>
      <c r="AU43" s="105">
        <f t="shared" si="25"/>
        <v>176.38932948415581</v>
      </c>
      <c r="AV43" s="105">
        <f t="shared" si="25"/>
        <v>174.61996681056527</v>
      </c>
      <c r="AW43" s="105">
        <f t="shared" si="25"/>
        <v>172.42308115266323</v>
      </c>
      <c r="AX43" s="105">
        <f t="shared" si="25"/>
        <v>170.00014784041218</v>
      </c>
      <c r="AY43" s="105">
        <f t="shared" si="25"/>
        <v>167.33435934512102</v>
      </c>
      <c r="AZ43" s="105">
        <f t="shared" si="25"/>
        <v>166.27343286816964</v>
      </c>
      <c r="BA43" s="107"/>
      <c r="BB43" s="105">
        <f t="shared" ref="BB43:BM43" si="26">SUM(BB46:BB47,BB51,BB54,BB56:BB58,BB61:BB62)</f>
        <v>181.45906972793895</v>
      </c>
      <c r="BC43" s="105">
        <f t="shared" si="26"/>
        <v>171.72986127156261</v>
      </c>
      <c r="BD43" s="105">
        <f t="shared" si="26"/>
        <v>160.56506034860564</v>
      </c>
      <c r="BE43" s="105">
        <f t="shared" si="26"/>
        <v>151.90110058011578</v>
      </c>
      <c r="BF43" s="105">
        <f t="shared" si="26"/>
        <v>141.93291432838208</v>
      </c>
      <c r="BG43" s="105">
        <f t="shared" si="26"/>
        <v>130.83241587724905</v>
      </c>
      <c r="BH43" s="105">
        <f t="shared" si="26"/>
        <v>121.33999020449369</v>
      </c>
      <c r="BI43" s="105">
        <f t="shared" si="26"/>
        <v>121.66431531032597</v>
      </c>
      <c r="BJ43" s="105">
        <f t="shared" si="26"/>
        <v>121.93246315060111</v>
      </c>
      <c r="BK43" s="105">
        <f t="shared" si="26"/>
        <v>122.19589837235625</v>
      </c>
      <c r="BL43" s="105">
        <f t="shared" si="26"/>
        <v>122.43378576990469</v>
      </c>
      <c r="BM43" s="105">
        <f t="shared" si="26"/>
        <v>122.60974712878486</v>
      </c>
      <c r="BN43" s="105"/>
    </row>
    <row r="44" spans="1:66" s="108" customFormat="1" outlineLevel="1" x14ac:dyDescent="0.3"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</row>
    <row r="45" spans="1:66" s="108" customFormat="1" outlineLevel="1" x14ac:dyDescent="0.3">
      <c r="A45" s="110" t="s">
        <v>64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</row>
    <row r="46" spans="1:66" s="108" customFormat="1" outlineLevel="1" x14ac:dyDescent="0.3">
      <c r="A46" s="97" t="s">
        <v>65</v>
      </c>
      <c r="B46" s="109">
        <f>B75+B102+B125</f>
        <v>0.74529999999999996</v>
      </c>
      <c r="C46" s="109">
        <f t="shared" ref="C46:AM46" si="27">C75+C102+C125</f>
        <v>1.2895000000000001</v>
      </c>
      <c r="D46" s="109">
        <f t="shared" si="27"/>
        <v>1.0089999999999999</v>
      </c>
      <c r="E46" s="109">
        <f t="shared" si="27"/>
        <v>0.94619999999999993</v>
      </c>
      <c r="F46" s="109">
        <f t="shared" si="27"/>
        <v>0.75780000000000003</v>
      </c>
      <c r="G46" s="109">
        <f t="shared" si="27"/>
        <v>0.4899</v>
      </c>
      <c r="H46" s="109">
        <f t="shared" si="27"/>
        <v>0.17169999999999999</v>
      </c>
      <c r="I46" s="109">
        <f t="shared" si="27"/>
        <v>0.1633</v>
      </c>
      <c r="J46" s="109">
        <f t="shared" si="27"/>
        <v>0.19259999999999999</v>
      </c>
      <c r="K46" s="109">
        <f t="shared" si="27"/>
        <v>0.1298</v>
      </c>
      <c r="L46" s="109">
        <f t="shared" si="27"/>
        <v>4.6100000000000002E-2</v>
      </c>
      <c r="M46" s="109">
        <f t="shared" si="27"/>
        <v>5.0200000000000002E-2</v>
      </c>
      <c r="N46" s="109">
        <f t="shared" si="27"/>
        <v>3.7699999999999997E-2</v>
      </c>
      <c r="O46" s="109">
        <f t="shared" si="27"/>
        <v>2.93E-2</v>
      </c>
      <c r="P46" s="109">
        <f t="shared" si="27"/>
        <v>2.5100000000000001E-2</v>
      </c>
      <c r="Q46" s="109">
        <f t="shared" si="27"/>
        <v>8.3999999999999995E-3</v>
      </c>
      <c r="R46" s="109">
        <f t="shared" si="27"/>
        <v>4.1999999999999997E-3</v>
      </c>
      <c r="S46" s="109">
        <f t="shared" si="27"/>
        <v>8.3999999999999995E-3</v>
      </c>
      <c r="T46" s="109">
        <f t="shared" si="27"/>
        <v>1.67E-2</v>
      </c>
      <c r="U46" s="109">
        <f t="shared" si="27"/>
        <v>2.0899999999999998E-2</v>
      </c>
      <c r="V46" s="109">
        <f t="shared" si="27"/>
        <v>2.93E-2</v>
      </c>
      <c r="W46" s="109">
        <f t="shared" si="27"/>
        <v>2.93E-2</v>
      </c>
      <c r="X46" s="109">
        <f t="shared" si="27"/>
        <v>2.5100000000000001E-2</v>
      </c>
      <c r="Y46" s="109">
        <f t="shared" si="27"/>
        <v>0</v>
      </c>
      <c r="Z46" s="109">
        <f t="shared" si="27"/>
        <v>0</v>
      </c>
      <c r="AA46" s="109">
        <f t="shared" si="27"/>
        <v>0</v>
      </c>
      <c r="AB46" s="109">
        <f t="shared" si="27"/>
        <v>0</v>
      </c>
      <c r="AC46" s="109">
        <f t="shared" si="27"/>
        <v>0</v>
      </c>
      <c r="AD46" s="109">
        <f t="shared" si="27"/>
        <v>0</v>
      </c>
      <c r="AE46" s="109">
        <f t="shared" si="27"/>
        <v>0</v>
      </c>
      <c r="AF46" s="109">
        <f t="shared" si="27"/>
        <v>0</v>
      </c>
      <c r="AG46" s="109">
        <f t="shared" si="27"/>
        <v>0</v>
      </c>
      <c r="AH46" s="109">
        <f t="shared" si="27"/>
        <v>0</v>
      </c>
      <c r="AI46" s="109">
        <f t="shared" si="27"/>
        <v>0</v>
      </c>
      <c r="AJ46" s="109">
        <f t="shared" si="27"/>
        <v>0</v>
      </c>
      <c r="AK46" s="109">
        <f t="shared" si="27"/>
        <v>0</v>
      </c>
      <c r="AL46" s="109">
        <f t="shared" si="27"/>
        <v>0</v>
      </c>
      <c r="AM46" s="109">
        <f t="shared" si="27"/>
        <v>0</v>
      </c>
      <c r="AO46" s="109">
        <f t="shared" ref="AO46:AZ46" si="28">AO75+AO102+AO125</f>
        <v>0</v>
      </c>
      <c r="AP46" s="109">
        <f t="shared" si="28"/>
        <v>0</v>
      </c>
      <c r="AQ46" s="109">
        <f t="shared" si="28"/>
        <v>0</v>
      </c>
      <c r="AR46" s="109">
        <f t="shared" si="28"/>
        <v>0</v>
      </c>
      <c r="AS46" s="109">
        <f t="shared" si="28"/>
        <v>0</v>
      </c>
      <c r="AT46" s="109">
        <f t="shared" si="28"/>
        <v>0</v>
      </c>
      <c r="AU46" s="109">
        <f t="shared" si="28"/>
        <v>0</v>
      </c>
      <c r="AV46" s="109">
        <f t="shared" si="28"/>
        <v>0</v>
      </c>
      <c r="AW46" s="109">
        <f t="shared" si="28"/>
        <v>0</v>
      </c>
      <c r="AX46" s="109">
        <f t="shared" si="28"/>
        <v>0</v>
      </c>
      <c r="AY46" s="109">
        <f t="shared" si="28"/>
        <v>0</v>
      </c>
      <c r="AZ46" s="109">
        <f t="shared" si="28"/>
        <v>0</v>
      </c>
      <c r="BA46" s="109"/>
      <c r="BB46" s="109">
        <f t="shared" ref="BB46:BM46" si="29">BB75+BB102+BB125</f>
        <v>0</v>
      </c>
      <c r="BC46" s="109">
        <f t="shared" si="29"/>
        <v>0</v>
      </c>
      <c r="BD46" s="109">
        <f t="shared" si="29"/>
        <v>0</v>
      </c>
      <c r="BE46" s="109">
        <f t="shared" si="29"/>
        <v>0</v>
      </c>
      <c r="BF46" s="109">
        <f t="shared" si="29"/>
        <v>0</v>
      </c>
      <c r="BG46" s="109">
        <f t="shared" si="29"/>
        <v>0</v>
      </c>
      <c r="BH46" s="109">
        <f t="shared" si="29"/>
        <v>0</v>
      </c>
      <c r="BI46" s="109">
        <f t="shared" si="29"/>
        <v>0</v>
      </c>
      <c r="BJ46" s="109">
        <f t="shared" si="29"/>
        <v>0</v>
      </c>
      <c r="BK46" s="109">
        <f t="shared" si="29"/>
        <v>0</v>
      </c>
      <c r="BL46" s="109">
        <f t="shared" si="29"/>
        <v>0</v>
      </c>
      <c r="BM46" s="109">
        <f t="shared" si="29"/>
        <v>0</v>
      </c>
      <c r="BN46" s="109"/>
    </row>
    <row r="47" spans="1:66" s="108" customFormat="1" outlineLevel="1" x14ac:dyDescent="0.3">
      <c r="A47" s="97" t="s">
        <v>66</v>
      </c>
      <c r="B47" s="109">
        <f>B76+B103+B121+B126</f>
        <v>52.071199999999997</v>
      </c>
      <c r="C47" s="109">
        <f t="shared" ref="C47:AM47" si="30">C76+C103+C121+C126</f>
        <v>52.8123</v>
      </c>
      <c r="D47" s="109">
        <f t="shared" si="30"/>
        <v>44.802900000000001</v>
      </c>
      <c r="E47" s="109">
        <f t="shared" si="30"/>
        <v>52.113100000000003</v>
      </c>
      <c r="F47" s="109">
        <f t="shared" si="30"/>
        <v>45.585900000000002</v>
      </c>
      <c r="G47" s="109">
        <f t="shared" si="30"/>
        <v>44.9285</v>
      </c>
      <c r="H47" s="109">
        <f t="shared" si="30"/>
        <v>47.134999999999998</v>
      </c>
      <c r="I47" s="109">
        <f t="shared" si="30"/>
        <v>41.101799999999997</v>
      </c>
      <c r="J47" s="109">
        <f t="shared" si="30"/>
        <v>39.263799999999996</v>
      </c>
      <c r="K47" s="109">
        <f t="shared" si="30"/>
        <v>36.940100000000001</v>
      </c>
      <c r="L47" s="109">
        <f t="shared" si="30"/>
        <v>31.409400000000002</v>
      </c>
      <c r="M47" s="109">
        <f t="shared" si="30"/>
        <v>32.677900000000001</v>
      </c>
      <c r="N47" s="109">
        <f t="shared" si="30"/>
        <v>30.136600000000001</v>
      </c>
      <c r="O47" s="109">
        <f t="shared" si="30"/>
        <v>28.344699999999996</v>
      </c>
      <c r="P47" s="109">
        <f t="shared" si="30"/>
        <v>26.686600000000002</v>
      </c>
      <c r="Q47" s="109">
        <f t="shared" si="30"/>
        <v>25.543700000000001</v>
      </c>
      <c r="R47" s="109">
        <f t="shared" si="30"/>
        <v>23.035800000000002</v>
      </c>
      <c r="S47" s="109">
        <f t="shared" si="30"/>
        <v>21.0428</v>
      </c>
      <c r="T47" s="109">
        <f t="shared" si="30"/>
        <v>19.761700000000001</v>
      </c>
      <c r="U47" s="109">
        <f t="shared" si="30"/>
        <v>18.693999999999999</v>
      </c>
      <c r="V47" s="109">
        <f t="shared" si="30"/>
        <v>19.598399999999998</v>
      </c>
      <c r="W47" s="109">
        <f t="shared" si="30"/>
        <v>16.445799999999998</v>
      </c>
      <c r="X47" s="109">
        <f t="shared" si="30"/>
        <v>14.0509</v>
      </c>
      <c r="Y47" s="109">
        <f t="shared" si="30"/>
        <v>13.483621876372357</v>
      </c>
      <c r="Z47" s="109">
        <f t="shared" si="30"/>
        <v>12.903592441293219</v>
      </c>
      <c r="AA47" s="109">
        <f t="shared" si="30"/>
        <v>12.353173329291705</v>
      </c>
      <c r="AB47" s="109">
        <f t="shared" si="30"/>
        <v>12.089558493594675</v>
      </c>
      <c r="AC47" s="109">
        <f t="shared" si="30"/>
        <v>10.746310085279404</v>
      </c>
      <c r="AD47" s="109">
        <f t="shared" si="30"/>
        <v>9.2779984819290675</v>
      </c>
      <c r="AE47" s="109">
        <f t="shared" si="30"/>
        <v>8.5215560173343121</v>
      </c>
      <c r="AF47" s="109">
        <f t="shared" si="30"/>
        <v>7.7215538849272809</v>
      </c>
      <c r="AG47" s="109">
        <f t="shared" si="30"/>
        <v>6.8981992873945446</v>
      </c>
      <c r="AH47" s="109">
        <f t="shared" si="30"/>
        <v>6.0656505090009336</v>
      </c>
      <c r="AI47" s="109">
        <f t="shared" si="30"/>
        <v>6.0491152329904345</v>
      </c>
      <c r="AJ47" s="109">
        <f t="shared" si="30"/>
        <v>6.0051666567568427</v>
      </c>
      <c r="AK47" s="109">
        <f t="shared" si="30"/>
        <v>5.9459969448562742</v>
      </c>
      <c r="AL47" s="109">
        <f t="shared" si="30"/>
        <v>5.8717758804286904</v>
      </c>
      <c r="AM47" s="109">
        <f t="shared" si="30"/>
        <v>5.7829872505922433</v>
      </c>
      <c r="AO47" s="109">
        <f t="shared" ref="AO47:AZ47" si="31">AO76+AO103+AO121+AO126</f>
        <v>11.988150322251066</v>
      </c>
      <c r="AP47" s="109">
        <f t="shared" si="31"/>
        <v>9.5522296388990995</v>
      </c>
      <c r="AQ47" s="109">
        <f t="shared" si="31"/>
        <v>7.1370919585428583</v>
      </c>
      <c r="AR47" s="109">
        <f t="shared" si="31"/>
        <v>6.3367639452001265</v>
      </c>
      <c r="AS47" s="109">
        <f t="shared" si="31"/>
        <v>5.5122825672274036</v>
      </c>
      <c r="AT47" s="109">
        <f t="shared" si="31"/>
        <v>4.683016844101803</v>
      </c>
      <c r="AU47" s="109">
        <f t="shared" si="31"/>
        <v>3.8634186346941166</v>
      </c>
      <c r="AV47" s="109">
        <f t="shared" si="31"/>
        <v>3.7905485244548309</v>
      </c>
      <c r="AW47" s="109">
        <f t="shared" si="31"/>
        <v>3.7035779743168415</v>
      </c>
      <c r="AX47" s="109">
        <f t="shared" si="31"/>
        <v>3.6090712323665248</v>
      </c>
      <c r="AY47" s="109">
        <f t="shared" si="31"/>
        <v>3.5070706121026305</v>
      </c>
      <c r="AZ47" s="109">
        <f t="shared" si="31"/>
        <v>3.4595993982280411</v>
      </c>
      <c r="BA47" s="109"/>
      <c r="BB47" s="109">
        <f t="shared" ref="BB47:BM47" si="32">BB76+BB103+BB121+BB126</f>
        <v>7.2177482328112843</v>
      </c>
      <c r="BC47" s="109">
        <f t="shared" si="32"/>
        <v>3.8581862724262694</v>
      </c>
      <c r="BD47" s="109">
        <f t="shared" si="32"/>
        <v>0.73590216626614835</v>
      </c>
      <c r="BE47" s="109">
        <f t="shared" si="32"/>
        <v>0.51677230191698675</v>
      </c>
      <c r="BF47" s="109">
        <f t="shared" si="32"/>
        <v>0.31751265902429693</v>
      </c>
      <c r="BG47" s="109">
        <f t="shared" si="32"/>
        <v>0.14367780173452421</v>
      </c>
      <c r="BH47" s="109">
        <f t="shared" si="32"/>
        <v>0</v>
      </c>
      <c r="BI47" s="109">
        <f t="shared" si="32"/>
        <v>0</v>
      </c>
      <c r="BJ47" s="109">
        <f t="shared" si="32"/>
        <v>0</v>
      </c>
      <c r="BK47" s="109">
        <f t="shared" si="32"/>
        <v>0</v>
      </c>
      <c r="BL47" s="109">
        <f t="shared" si="32"/>
        <v>0</v>
      </c>
      <c r="BM47" s="109">
        <f t="shared" si="32"/>
        <v>0</v>
      </c>
      <c r="BN47" s="109"/>
    </row>
    <row r="48" spans="1:66" s="112" customFormat="1" outlineLevel="1" x14ac:dyDescent="0.3">
      <c r="A48" s="98" t="s">
        <v>67</v>
      </c>
      <c r="B48" s="111">
        <f>B77+B104+B127</f>
        <v>0.69948189474337175</v>
      </c>
      <c r="C48" s="111">
        <f t="shared" ref="C48:AM48" si="33">C77+C104+C127</f>
        <v>0.69838662951353381</v>
      </c>
      <c r="D48" s="111">
        <f t="shared" si="33"/>
        <v>0.60625646926945898</v>
      </c>
      <c r="E48" s="111">
        <f t="shared" si="33"/>
        <v>0.88559244519212743</v>
      </c>
      <c r="F48" s="111">
        <f t="shared" si="33"/>
        <v>0.79258551704639357</v>
      </c>
      <c r="G48" s="111">
        <f t="shared" si="33"/>
        <v>0.74319815755045116</v>
      </c>
      <c r="H48" s="111">
        <f t="shared" si="33"/>
        <v>0.79139182065433333</v>
      </c>
      <c r="I48" s="111">
        <f t="shared" si="33"/>
        <v>0.65267663474881343</v>
      </c>
      <c r="J48" s="111">
        <f t="shared" si="33"/>
        <v>0.69778719025395641</v>
      </c>
      <c r="K48" s="111">
        <f t="shared" si="33"/>
        <v>0.6520427038491845</v>
      </c>
      <c r="L48" s="111">
        <f t="shared" si="33"/>
        <v>0.74214455182921457</v>
      </c>
      <c r="M48" s="111">
        <f t="shared" si="33"/>
        <v>0.74177325734825073</v>
      </c>
      <c r="N48" s="111">
        <f t="shared" si="33"/>
        <v>0.64931001029761826</v>
      </c>
      <c r="O48" s="111">
        <f t="shared" si="33"/>
        <v>0.69890977051858927</v>
      </c>
      <c r="P48" s="111">
        <f t="shared" si="33"/>
        <v>0.74889776184873891</v>
      </c>
      <c r="Q48" s="111">
        <f t="shared" si="33"/>
        <v>0.80044422424159078</v>
      </c>
      <c r="R48" s="111">
        <f t="shared" si="33"/>
        <v>0.8948630513717879</v>
      </c>
      <c r="S48" s="111">
        <f t="shared" si="33"/>
        <v>0.89681556558689968</v>
      </c>
      <c r="T48" s="111">
        <f t="shared" si="33"/>
        <v>0.80659288413936581</v>
      </c>
      <c r="U48" s="111">
        <f t="shared" si="33"/>
        <v>0.71041374338412178</v>
      </c>
      <c r="V48" s="111">
        <f t="shared" si="33"/>
        <v>0.80442666861883205</v>
      </c>
      <c r="W48" s="111">
        <f t="shared" si="33"/>
        <v>0.80739931289238664</v>
      </c>
      <c r="X48" s="111">
        <f t="shared" si="33"/>
        <v>0.77162050035107221</v>
      </c>
      <c r="Y48" s="111">
        <f t="shared" si="33"/>
        <v>0.68934297886837581</v>
      </c>
      <c r="Z48" s="111">
        <f t="shared" si="33"/>
        <v>0.69240337743662017</v>
      </c>
      <c r="AA48" s="111">
        <f t="shared" si="33"/>
        <v>0.69426889528742197</v>
      </c>
      <c r="AB48" s="111">
        <f t="shared" si="33"/>
        <v>0.81997909823837667</v>
      </c>
      <c r="AC48" s="111">
        <f t="shared" si="33"/>
        <v>0.84591884500144388</v>
      </c>
      <c r="AD48" s="111">
        <f t="shared" si="33"/>
        <v>0.84433225196682116</v>
      </c>
      <c r="AE48" s="111">
        <f t="shared" si="33"/>
        <v>0.85233566005663575</v>
      </c>
      <c r="AF48" s="111">
        <f t="shared" si="33"/>
        <v>0.84412996914578919</v>
      </c>
      <c r="AG48" s="111">
        <f t="shared" si="33"/>
        <v>0.82085894270453807</v>
      </c>
      <c r="AH48" s="111">
        <f t="shared" si="33"/>
        <v>0.78366894710638724</v>
      </c>
      <c r="AI48" s="111">
        <f t="shared" si="33"/>
        <v>0.78455663057726277</v>
      </c>
      <c r="AJ48" s="111">
        <f t="shared" si="33"/>
        <v>0.78280606865960789</v>
      </c>
      <c r="AK48" s="111">
        <f t="shared" si="33"/>
        <v>0.77955020139300613</v>
      </c>
      <c r="AL48" s="111">
        <f t="shared" si="33"/>
        <v>0.7747304450920609</v>
      </c>
      <c r="AM48" s="111">
        <f t="shared" si="33"/>
        <v>0.76826880577313517</v>
      </c>
      <c r="AO48" s="111">
        <f t="shared" ref="AO48:AZ48" si="34">AO77+AO104+AO127</f>
        <v>0.80092971758811993</v>
      </c>
      <c r="AP48" s="111">
        <f t="shared" si="34"/>
        <v>0.74772475890476753</v>
      </c>
      <c r="AQ48" s="111">
        <f t="shared" si="34"/>
        <v>0.6567890402237726</v>
      </c>
      <c r="AR48" s="111">
        <f t="shared" si="34"/>
        <v>0.62362308627033203</v>
      </c>
      <c r="AS48" s="111">
        <f t="shared" si="34"/>
        <v>0.57539091345672555</v>
      </c>
      <c r="AT48" s="111">
        <f t="shared" si="34"/>
        <v>0.51363514784804865</v>
      </c>
      <c r="AU48" s="111">
        <f t="shared" si="34"/>
        <v>0.43986223711655648</v>
      </c>
      <c r="AV48" s="111">
        <f t="shared" si="34"/>
        <v>0.43350683508027277</v>
      </c>
      <c r="AW48" s="111">
        <f t="shared" si="34"/>
        <v>0.42578359444039798</v>
      </c>
      <c r="AX48" s="111">
        <f t="shared" si="34"/>
        <v>0.41731669358371637</v>
      </c>
      <c r="AY48" s="111">
        <f t="shared" si="34"/>
        <v>0.40808614198127957</v>
      </c>
      <c r="AZ48" s="111">
        <f t="shared" si="34"/>
        <v>0.40414722630330374</v>
      </c>
      <c r="BA48" s="111"/>
      <c r="BB48" s="111">
        <f t="shared" ref="BB48:BM48" si="35">BB77+BB104+BB127</f>
        <v>0.53775367433318511</v>
      </c>
      <c r="BC48" s="111">
        <f t="shared" si="35"/>
        <v>0.37131495838965206</v>
      </c>
      <c r="BD48" s="111">
        <f t="shared" si="35"/>
        <v>0.16699662788856356</v>
      </c>
      <c r="BE48" s="111">
        <f t="shared" si="35"/>
        <v>0.12652172995144206</v>
      </c>
      <c r="BF48" s="111">
        <f t="shared" si="35"/>
        <v>8.43861091583889E-2</v>
      </c>
      <c r="BG48" s="111">
        <f t="shared" si="35"/>
        <v>4.1824720886412821E-2</v>
      </c>
      <c r="BH48" s="111">
        <f t="shared" si="35"/>
        <v>0</v>
      </c>
      <c r="BI48" s="111">
        <f t="shared" si="35"/>
        <v>0</v>
      </c>
      <c r="BJ48" s="111">
        <f t="shared" si="35"/>
        <v>0</v>
      </c>
      <c r="BK48" s="111">
        <f t="shared" si="35"/>
        <v>0</v>
      </c>
      <c r="BL48" s="111">
        <f t="shared" si="35"/>
        <v>0</v>
      </c>
      <c r="BM48" s="111">
        <f t="shared" si="35"/>
        <v>0</v>
      </c>
      <c r="BN48" s="111"/>
    </row>
    <row r="49" spans="1:66" s="112" customFormat="1" outlineLevel="1" x14ac:dyDescent="0.3">
      <c r="A49" s="98" t="s">
        <v>68</v>
      </c>
      <c r="B49" s="111">
        <f>B78+B105+B122</f>
        <v>3.9835427689129759</v>
      </c>
      <c r="C49" s="111">
        <f t="shared" ref="C49:AM49" si="36">C78+C105+C122</f>
        <v>0.56804137067522231</v>
      </c>
      <c r="D49" s="111">
        <f t="shared" si="36"/>
        <v>0.4378467535357225</v>
      </c>
      <c r="E49" s="111">
        <f t="shared" si="36"/>
        <v>0.39373826140714985</v>
      </c>
      <c r="F49" s="111">
        <f t="shared" si="36"/>
        <v>0.35015920049699367</v>
      </c>
      <c r="G49" s="111">
        <f t="shared" si="36"/>
        <v>0.34844238395704341</v>
      </c>
      <c r="H49" s="111">
        <f t="shared" si="36"/>
        <v>0.34942380613842816</v>
      </c>
      <c r="I49" s="111">
        <f t="shared" si="36"/>
        <v>0.2188000683459074</v>
      </c>
      <c r="J49" s="111">
        <f t="shared" si="36"/>
        <v>0.21820277637017776</v>
      </c>
      <c r="K49" s="111">
        <f t="shared" si="36"/>
        <v>8.7420795589876907E-2</v>
      </c>
      <c r="L49" s="111">
        <f t="shared" si="36"/>
        <v>8.6954870121745159E-2</v>
      </c>
      <c r="M49" s="111">
        <f t="shared" si="36"/>
        <v>0.13033530721569561</v>
      </c>
      <c r="N49" s="111">
        <f t="shared" si="36"/>
        <v>8.6928101073773828E-2</v>
      </c>
      <c r="O49" s="111">
        <f t="shared" si="36"/>
        <v>0.17495556554574526</v>
      </c>
      <c r="P49" s="111">
        <f t="shared" si="36"/>
        <v>8.8007348362149879E-2</v>
      </c>
      <c r="Q49" s="111">
        <f t="shared" si="36"/>
        <v>0.13308794213273825</v>
      </c>
      <c r="R49" s="111">
        <f t="shared" si="36"/>
        <v>0.13309704161458552</v>
      </c>
      <c r="S49" s="111">
        <f t="shared" si="36"/>
        <v>8.8987206760050896E-2</v>
      </c>
      <c r="T49" s="111">
        <f t="shared" si="36"/>
        <v>8.9609260676981745E-2</v>
      </c>
      <c r="U49" s="111">
        <f t="shared" si="36"/>
        <v>8.9413619316293005E-2</v>
      </c>
      <c r="V49" s="111">
        <f t="shared" si="36"/>
        <v>4.4633730948405455E-2</v>
      </c>
      <c r="W49" s="111">
        <f t="shared" si="36"/>
        <v>0</v>
      </c>
      <c r="X49" s="111">
        <f t="shared" si="36"/>
        <v>0</v>
      </c>
      <c r="Y49" s="111">
        <f t="shared" si="36"/>
        <v>0</v>
      </c>
      <c r="Z49" s="111">
        <f t="shared" si="36"/>
        <v>7.1220258986142218E-3</v>
      </c>
      <c r="AA49" s="111">
        <f t="shared" si="36"/>
        <v>5.0023344765808241E-3</v>
      </c>
      <c r="AB49" s="111">
        <f t="shared" si="36"/>
        <v>0</v>
      </c>
      <c r="AC49" s="111">
        <f t="shared" si="36"/>
        <v>0</v>
      </c>
      <c r="AD49" s="111">
        <f t="shared" si="36"/>
        <v>0</v>
      </c>
      <c r="AE49" s="111">
        <f t="shared" si="36"/>
        <v>0</v>
      </c>
      <c r="AF49" s="111">
        <f t="shared" si="36"/>
        <v>0</v>
      </c>
      <c r="AG49" s="111">
        <f t="shared" si="36"/>
        <v>0</v>
      </c>
      <c r="AH49" s="111">
        <f t="shared" si="36"/>
        <v>0</v>
      </c>
      <c r="AI49" s="111">
        <f t="shared" si="36"/>
        <v>0</v>
      </c>
      <c r="AJ49" s="111">
        <f t="shared" si="36"/>
        <v>0</v>
      </c>
      <c r="AK49" s="111">
        <f t="shared" si="36"/>
        <v>0</v>
      </c>
      <c r="AL49" s="111">
        <f t="shared" si="36"/>
        <v>0</v>
      </c>
      <c r="AM49" s="111">
        <f t="shared" si="36"/>
        <v>0</v>
      </c>
      <c r="AO49" s="111">
        <f t="shared" ref="AO49:AZ49" si="37">AO78+AO105+AO122</f>
        <v>0</v>
      </c>
      <c r="AP49" s="111">
        <f t="shared" si="37"/>
        <v>0</v>
      </c>
      <c r="AQ49" s="111">
        <f t="shared" si="37"/>
        <v>0</v>
      </c>
      <c r="AR49" s="111">
        <f t="shared" si="37"/>
        <v>0</v>
      </c>
      <c r="AS49" s="111">
        <f t="shared" si="37"/>
        <v>0</v>
      </c>
      <c r="AT49" s="111">
        <f t="shared" si="37"/>
        <v>0</v>
      </c>
      <c r="AU49" s="111">
        <f t="shared" si="37"/>
        <v>0</v>
      </c>
      <c r="AV49" s="111">
        <f t="shared" si="37"/>
        <v>0</v>
      </c>
      <c r="AW49" s="111">
        <f t="shared" si="37"/>
        <v>0</v>
      </c>
      <c r="AX49" s="111">
        <f t="shared" si="37"/>
        <v>0</v>
      </c>
      <c r="AY49" s="111">
        <f t="shared" si="37"/>
        <v>0</v>
      </c>
      <c r="AZ49" s="111">
        <f t="shared" si="37"/>
        <v>0</v>
      </c>
      <c r="BA49" s="111"/>
      <c r="BB49" s="111">
        <f t="shared" ref="BB49:BM49" si="38">BB78+BB105+BB122</f>
        <v>0</v>
      </c>
      <c r="BC49" s="111">
        <f t="shared" si="38"/>
        <v>0</v>
      </c>
      <c r="BD49" s="111">
        <f t="shared" si="38"/>
        <v>0</v>
      </c>
      <c r="BE49" s="111">
        <f t="shared" si="38"/>
        <v>0</v>
      </c>
      <c r="BF49" s="111">
        <f t="shared" si="38"/>
        <v>0</v>
      </c>
      <c r="BG49" s="111">
        <f t="shared" si="38"/>
        <v>0</v>
      </c>
      <c r="BH49" s="111">
        <f t="shared" si="38"/>
        <v>0</v>
      </c>
      <c r="BI49" s="111">
        <f t="shared" si="38"/>
        <v>0</v>
      </c>
      <c r="BJ49" s="111">
        <f t="shared" si="38"/>
        <v>0</v>
      </c>
      <c r="BK49" s="111">
        <f t="shared" si="38"/>
        <v>0</v>
      </c>
      <c r="BL49" s="111">
        <f t="shared" si="38"/>
        <v>0</v>
      </c>
      <c r="BM49" s="111">
        <f t="shared" si="38"/>
        <v>0</v>
      </c>
      <c r="BN49" s="111"/>
    </row>
    <row r="50" spans="1:66" s="112" customFormat="1" outlineLevel="1" x14ac:dyDescent="0.3">
      <c r="A50" s="98" t="s">
        <v>69</v>
      </c>
      <c r="B50" s="111">
        <f>B79+B106</f>
        <v>47.38817533634365</v>
      </c>
      <c r="C50" s="111">
        <f t="shared" ref="C50:AM50" si="39">C79+C106</f>
        <v>51.54587199981124</v>
      </c>
      <c r="D50" s="111">
        <f t="shared" si="39"/>
        <v>43.758796777194817</v>
      </c>
      <c r="E50" s="111">
        <f t="shared" si="39"/>
        <v>50.833769293400728</v>
      </c>
      <c r="F50" s="111">
        <f t="shared" si="39"/>
        <v>44.443155282456608</v>
      </c>
      <c r="G50" s="111">
        <f t="shared" si="39"/>
        <v>43.836859458492512</v>
      </c>
      <c r="H50" s="111">
        <f t="shared" si="39"/>
        <v>45.99418437320724</v>
      </c>
      <c r="I50" s="111">
        <f t="shared" si="39"/>
        <v>40.230323296905283</v>
      </c>
      <c r="J50" s="111">
        <f t="shared" si="39"/>
        <v>38.347810033375865</v>
      </c>
      <c r="K50" s="111">
        <f t="shared" si="39"/>
        <v>36.20063650056094</v>
      </c>
      <c r="L50" s="111">
        <f t="shared" si="39"/>
        <v>30.580300578049041</v>
      </c>
      <c r="M50" s="111">
        <f t="shared" si="39"/>
        <v>31.805791435436053</v>
      </c>
      <c r="N50" s="111">
        <f t="shared" si="39"/>
        <v>29.400361888628609</v>
      </c>
      <c r="O50" s="111">
        <f t="shared" si="39"/>
        <v>27.470834663935666</v>
      </c>
      <c r="P50" s="111">
        <f t="shared" si="39"/>
        <v>25.849694889789109</v>
      </c>
      <c r="Q50" s="111">
        <f t="shared" si="39"/>
        <v>24.610167833625674</v>
      </c>
      <c r="R50" s="111">
        <f t="shared" si="39"/>
        <v>22.007839907013626</v>
      </c>
      <c r="S50" s="111">
        <f t="shared" si="39"/>
        <v>20.056997227653049</v>
      </c>
      <c r="T50" s="111">
        <f t="shared" si="39"/>
        <v>18.865497855183651</v>
      </c>
      <c r="U50" s="111">
        <f t="shared" si="39"/>
        <v>17.894172637299587</v>
      </c>
      <c r="V50" s="111">
        <f t="shared" si="39"/>
        <v>18.749339600432759</v>
      </c>
      <c r="W50" s="111">
        <f t="shared" si="39"/>
        <v>15.638400687107612</v>
      </c>
      <c r="X50" s="111">
        <f t="shared" si="39"/>
        <v>13.279279499648927</v>
      </c>
      <c r="Y50" s="111">
        <f t="shared" si="39"/>
        <v>12.794278897503981</v>
      </c>
      <c r="Z50" s="111">
        <f t="shared" si="39"/>
        <v>12.204067037957985</v>
      </c>
      <c r="AA50" s="111">
        <f t="shared" si="39"/>
        <v>11.653902099527702</v>
      </c>
      <c r="AB50" s="111">
        <f t="shared" si="39"/>
        <v>11.269579395356299</v>
      </c>
      <c r="AC50" s="111">
        <f t="shared" si="39"/>
        <v>9.9003912402779619</v>
      </c>
      <c r="AD50" s="111">
        <f t="shared" si="39"/>
        <v>8.4336662299622454</v>
      </c>
      <c r="AE50" s="111">
        <f t="shared" si="39"/>
        <v>7.669220357277676</v>
      </c>
      <c r="AF50" s="111">
        <f t="shared" si="39"/>
        <v>6.8774239157814918</v>
      </c>
      <c r="AG50" s="111">
        <f t="shared" si="39"/>
        <v>6.0773403446900058</v>
      </c>
      <c r="AH50" s="111">
        <f t="shared" si="39"/>
        <v>5.2819815618945469</v>
      </c>
      <c r="AI50" s="111">
        <f t="shared" si="39"/>
        <v>5.2645586024131719</v>
      </c>
      <c r="AJ50" s="111">
        <f t="shared" si="39"/>
        <v>5.222360588097235</v>
      </c>
      <c r="AK50" s="111">
        <f t="shared" si="39"/>
        <v>5.1664467434632684</v>
      </c>
      <c r="AL50" s="111">
        <f t="shared" si="39"/>
        <v>5.0970454353366295</v>
      </c>
      <c r="AM50" s="111">
        <f t="shared" si="39"/>
        <v>5.014718444819108</v>
      </c>
      <c r="AO50" s="111">
        <f t="shared" ref="AO50:AZ50" si="40">AO79+AO106</f>
        <v>11.187220604662945</v>
      </c>
      <c r="AP50" s="111">
        <f t="shared" si="40"/>
        <v>8.8045048799943313</v>
      </c>
      <c r="AQ50" s="111">
        <f t="shared" si="40"/>
        <v>6.4803029183190848</v>
      </c>
      <c r="AR50" s="111">
        <f t="shared" si="40"/>
        <v>5.7131408589297941</v>
      </c>
      <c r="AS50" s="111">
        <f t="shared" si="40"/>
        <v>4.9368916537706777</v>
      </c>
      <c r="AT50" s="111">
        <f t="shared" si="40"/>
        <v>4.1693816962537547</v>
      </c>
      <c r="AU50" s="111">
        <f t="shared" si="40"/>
        <v>3.4235563975775603</v>
      </c>
      <c r="AV50" s="111">
        <f t="shared" si="40"/>
        <v>3.357041689374558</v>
      </c>
      <c r="AW50" s="111">
        <f t="shared" si="40"/>
        <v>3.2777943798764437</v>
      </c>
      <c r="AX50" s="111">
        <f t="shared" si="40"/>
        <v>3.1917545387828081</v>
      </c>
      <c r="AY50" s="111">
        <f t="shared" si="40"/>
        <v>3.0989844701213509</v>
      </c>
      <c r="AZ50" s="111">
        <f t="shared" si="40"/>
        <v>3.0554521719247374</v>
      </c>
      <c r="BA50" s="111"/>
      <c r="BB50" s="111">
        <f t="shared" ref="BB50:BM50" si="41">BB79+BB106</f>
        <v>6.6799945584780982</v>
      </c>
      <c r="BC50" s="111">
        <f t="shared" si="41"/>
        <v>3.486871314036617</v>
      </c>
      <c r="BD50" s="111">
        <f t="shared" si="41"/>
        <v>0.56890553837758484</v>
      </c>
      <c r="BE50" s="111">
        <f t="shared" si="41"/>
        <v>0.39025057196554469</v>
      </c>
      <c r="BF50" s="111">
        <f t="shared" si="41"/>
        <v>0.23312654986590803</v>
      </c>
      <c r="BG50" s="111">
        <f t="shared" si="41"/>
        <v>0.1018530808481114</v>
      </c>
      <c r="BH50" s="111">
        <f t="shared" si="41"/>
        <v>0</v>
      </c>
      <c r="BI50" s="111">
        <f t="shared" si="41"/>
        <v>0</v>
      </c>
      <c r="BJ50" s="111">
        <f t="shared" si="41"/>
        <v>0</v>
      </c>
      <c r="BK50" s="111">
        <f t="shared" si="41"/>
        <v>0</v>
      </c>
      <c r="BL50" s="111">
        <f t="shared" si="41"/>
        <v>0</v>
      </c>
      <c r="BM50" s="111">
        <f t="shared" si="41"/>
        <v>0</v>
      </c>
      <c r="BN50" s="111"/>
    </row>
    <row r="51" spans="1:66" s="108" customFormat="1" outlineLevel="1" x14ac:dyDescent="0.3">
      <c r="A51" s="97" t="s">
        <v>70</v>
      </c>
      <c r="B51" s="109">
        <f>B80+B93+B107+B128</f>
        <v>17.3626</v>
      </c>
      <c r="C51" s="109">
        <f t="shared" ref="C51:AM51" si="42">C80+C93+C107+C128</f>
        <v>20.4358</v>
      </c>
      <c r="D51" s="109">
        <f t="shared" si="42"/>
        <v>21.440600000000003</v>
      </c>
      <c r="E51" s="109">
        <f t="shared" si="42"/>
        <v>24.907299999999999</v>
      </c>
      <c r="F51" s="109">
        <f t="shared" si="42"/>
        <v>24.735599999999998</v>
      </c>
      <c r="G51" s="109">
        <f t="shared" si="42"/>
        <v>26.950499999999998</v>
      </c>
      <c r="H51" s="109">
        <f t="shared" si="42"/>
        <v>30.4129</v>
      </c>
      <c r="I51" s="109">
        <f t="shared" si="42"/>
        <v>28.3614</v>
      </c>
      <c r="J51" s="109">
        <f t="shared" si="42"/>
        <v>29.1402</v>
      </c>
      <c r="K51" s="109">
        <f t="shared" si="42"/>
        <v>28.980999999999998</v>
      </c>
      <c r="L51" s="109">
        <f t="shared" si="42"/>
        <v>27.57</v>
      </c>
      <c r="M51" s="109">
        <f t="shared" si="42"/>
        <v>29.261500000000002</v>
      </c>
      <c r="N51" s="109">
        <f t="shared" si="42"/>
        <v>28.0809</v>
      </c>
      <c r="O51" s="109">
        <f t="shared" si="42"/>
        <v>30.023600000000002</v>
      </c>
      <c r="P51" s="109">
        <f t="shared" si="42"/>
        <v>29.856100000000001</v>
      </c>
      <c r="Q51" s="109">
        <f t="shared" si="42"/>
        <v>29.525299999999998</v>
      </c>
      <c r="R51" s="109">
        <f t="shared" si="42"/>
        <v>28.583300000000001</v>
      </c>
      <c r="S51" s="109">
        <f t="shared" si="42"/>
        <v>26.573600000000003</v>
      </c>
      <c r="T51" s="109">
        <f t="shared" si="42"/>
        <v>26.519199999999994</v>
      </c>
      <c r="U51" s="109">
        <f t="shared" si="42"/>
        <v>26.6951</v>
      </c>
      <c r="V51" s="109">
        <f t="shared" si="42"/>
        <v>31.455400000000001</v>
      </c>
      <c r="W51" s="109">
        <f t="shared" si="42"/>
        <v>27.147200000000002</v>
      </c>
      <c r="X51" s="109">
        <f t="shared" si="42"/>
        <v>27.712399999999999</v>
      </c>
      <c r="Y51" s="109">
        <f t="shared" si="42"/>
        <v>26.965175845591897</v>
      </c>
      <c r="Z51" s="109">
        <f t="shared" si="42"/>
        <v>26.649030686337728</v>
      </c>
      <c r="AA51" s="109">
        <f t="shared" si="42"/>
        <v>26.54001967333226</v>
      </c>
      <c r="AB51" s="109">
        <f t="shared" si="42"/>
        <v>27.128437613426538</v>
      </c>
      <c r="AC51" s="109">
        <f t="shared" si="42"/>
        <v>28.406206553157183</v>
      </c>
      <c r="AD51" s="109">
        <f t="shared" si="42"/>
        <v>29.479690429958502</v>
      </c>
      <c r="AE51" s="109">
        <f t="shared" si="42"/>
        <v>29.808277375710986</v>
      </c>
      <c r="AF51" s="109">
        <f t="shared" si="42"/>
        <v>30.004258908076281</v>
      </c>
      <c r="AG51" s="109">
        <f t="shared" si="42"/>
        <v>30.108256861314807</v>
      </c>
      <c r="AH51" s="109">
        <f t="shared" si="42"/>
        <v>30.15551677819947</v>
      </c>
      <c r="AI51" s="109">
        <f t="shared" si="42"/>
        <v>30.097693700095448</v>
      </c>
      <c r="AJ51" s="109">
        <f t="shared" si="42"/>
        <v>29.910869617155502</v>
      </c>
      <c r="AK51" s="109">
        <f t="shared" si="42"/>
        <v>29.652092215105181</v>
      </c>
      <c r="AL51" s="109">
        <f t="shared" si="42"/>
        <v>29.321556351229891</v>
      </c>
      <c r="AM51" s="109">
        <f t="shared" si="42"/>
        <v>28.920534353233958</v>
      </c>
      <c r="AO51" s="109">
        <f t="shared" ref="AO51:AZ51" si="43">AO80+AO93+AO107+AO128</f>
        <v>27.047832178120331</v>
      </c>
      <c r="AP51" s="109">
        <f t="shared" si="43"/>
        <v>24.917620261821973</v>
      </c>
      <c r="AQ51" s="109">
        <f t="shared" si="43"/>
        <v>22.688860441685769</v>
      </c>
      <c r="AR51" s="109">
        <f t="shared" si="43"/>
        <v>22.24781216680681</v>
      </c>
      <c r="AS51" s="109">
        <f t="shared" si="43"/>
        <v>21.68757250952774</v>
      </c>
      <c r="AT51" s="109">
        <f t="shared" si="43"/>
        <v>21.043812242533058</v>
      </c>
      <c r="AU51" s="109">
        <f t="shared" si="43"/>
        <v>20.348511472544509</v>
      </c>
      <c r="AV51" s="109">
        <f t="shared" si="43"/>
        <v>20.011526989244857</v>
      </c>
      <c r="AW51" s="109">
        <f t="shared" si="43"/>
        <v>19.606005529027005</v>
      </c>
      <c r="AX51" s="109">
        <f t="shared" si="43"/>
        <v>19.163549572670778</v>
      </c>
      <c r="AY51" s="109">
        <f t="shared" si="43"/>
        <v>18.683783598383076</v>
      </c>
      <c r="AZ51" s="109">
        <f t="shared" si="43"/>
        <v>18.469110852415376</v>
      </c>
      <c r="BA51" s="109"/>
      <c r="BB51" s="109">
        <f t="shared" ref="BB51:BM51" si="44">BB80+BB93+BB107+BB128</f>
        <v>23.368887205112625</v>
      </c>
      <c r="BC51" s="109">
        <f t="shared" si="44"/>
        <v>12.757384498730726</v>
      </c>
      <c r="BD51" s="109">
        <f t="shared" si="44"/>
        <v>3.5500272651094624</v>
      </c>
      <c r="BE51" s="109">
        <f t="shared" si="44"/>
        <v>2.5651237451849878</v>
      </c>
      <c r="BF51" s="109">
        <f t="shared" si="44"/>
        <v>1.6279004492698117</v>
      </c>
      <c r="BG51" s="109">
        <f t="shared" si="44"/>
        <v>0.76502163524424383</v>
      </c>
      <c r="BH51" s="109">
        <f t="shared" si="44"/>
        <v>0</v>
      </c>
      <c r="BI51" s="109">
        <f t="shared" si="44"/>
        <v>0</v>
      </c>
      <c r="BJ51" s="109">
        <f t="shared" si="44"/>
        <v>0</v>
      </c>
      <c r="BK51" s="109">
        <f t="shared" si="44"/>
        <v>0</v>
      </c>
      <c r="BL51" s="109">
        <f t="shared" si="44"/>
        <v>0</v>
      </c>
      <c r="BM51" s="109">
        <f t="shared" si="44"/>
        <v>0</v>
      </c>
      <c r="BN51" s="109"/>
    </row>
    <row r="52" spans="1:66" s="112" customFormat="1" outlineLevel="1" x14ac:dyDescent="0.3">
      <c r="A52" s="99" t="s">
        <v>71</v>
      </c>
      <c r="B52" s="111">
        <f>B81+B94+B109</f>
        <v>0</v>
      </c>
      <c r="C52" s="111">
        <f t="shared" ref="C52:AM53" si="45">C81+C94+C108</f>
        <v>0</v>
      </c>
      <c r="D52" s="111">
        <f t="shared" si="45"/>
        <v>0</v>
      </c>
      <c r="E52" s="111">
        <f t="shared" si="45"/>
        <v>0</v>
      </c>
      <c r="F52" s="111">
        <f t="shared" si="45"/>
        <v>0</v>
      </c>
      <c r="G52" s="111">
        <f t="shared" si="45"/>
        <v>0</v>
      </c>
      <c r="H52" s="111">
        <f t="shared" si="45"/>
        <v>0</v>
      </c>
      <c r="I52" s="111">
        <f t="shared" si="45"/>
        <v>0</v>
      </c>
      <c r="J52" s="111">
        <f t="shared" si="45"/>
        <v>0</v>
      </c>
      <c r="K52" s="111">
        <f t="shared" si="45"/>
        <v>0</v>
      </c>
      <c r="L52" s="111">
        <f t="shared" si="45"/>
        <v>0</v>
      </c>
      <c r="M52" s="111">
        <f t="shared" si="45"/>
        <v>0</v>
      </c>
      <c r="N52" s="111">
        <f t="shared" si="45"/>
        <v>0</v>
      </c>
      <c r="O52" s="111">
        <f t="shared" si="45"/>
        <v>0</v>
      </c>
      <c r="P52" s="111">
        <f t="shared" si="45"/>
        <v>0</v>
      </c>
      <c r="Q52" s="111">
        <f t="shared" si="45"/>
        <v>0</v>
      </c>
      <c r="R52" s="111">
        <f t="shared" si="45"/>
        <v>0</v>
      </c>
      <c r="S52" s="111">
        <f t="shared" si="45"/>
        <v>0</v>
      </c>
      <c r="T52" s="111">
        <f t="shared" si="45"/>
        <v>0</v>
      </c>
      <c r="U52" s="111">
        <f t="shared" si="45"/>
        <v>0</v>
      </c>
      <c r="V52" s="111">
        <f t="shared" si="45"/>
        <v>0</v>
      </c>
      <c r="W52" s="111">
        <f t="shared" si="45"/>
        <v>0</v>
      </c>
      <c r="X52" s="111">
        <f t="shared" si="45"/>
        <v>0</v>
      </c>
      <c r="Y52" s="111">
        <f t="shared" si="45"/>
        <v>0</v>
      </c>
      <c r="Z52" s="111">
        <f t="shared" si="45"/>
        <v>0</v>
      </c>
      <c r="AA52" s="111">
        <f t="shared" si="45"/>
        <v>0</v>
      </c>
      <c r="AB52" s="111">
        <f t="shared" si="45"/>
        <v>0</v>
      </c>
      <c r="AC52" s="111">
        <f t="shared" si="45"/>
        <v>0.12751576107816184</v>
      </c>
      <c r="AD52" s="111">
        <f t="shared" si="45"/>
        <v>0.25718028540692262</v>
      </c>
      <c r="AE52" s="111">
        <f t="shared" si="45"/>
        <v>0.28965932153864077</v>
      </c>
      <c r="AF52" s="111">
        <f t="shared" si="45"/>
        <v>0.32145528392929135</v>
      </c>
      <c r="AG52" s="111">
        <f t="shared" si="45"/>
        <v>0.35283434828966043</v>
      </c>
      <c r="AH52" s="111">
        <f t="shared" si="45"/>
        <v>0.38426193817703536</v>
      </c>
      <c r="AI52" s="111">
        <f t="shared" si="45"/>
        <v>0.38941031881307997</v>
      </c>
      <c r="AJ52" s="111">
        <f t="shared" si="45"/>
        <v>0.39467322598611404</v>
      </c>
      <c r="AK52" s="111">
        <f t="shared" si="45"/>
        <v>0.399916888130676</v>
      </c>
      <c r="AL52" s="111">
        <f t="shared" si="45"/>
        <v>0.40498708473053097</v>
      </c>
      <c r="AM52" s="111">
        <f t="shared" si="45"/>
        <v>0.409626596464221</v>
      </c>
      <c r="AO52" s="111">
        <f t="shared" ref="AO52:AZ53" si="46">AO81+AO94+AO108</f>
        <v>0.12502545679645349</v>
      </c>
      <c r="AP52" s="111">
        <f t="shared" si="46"/>
        <v>0.24518406222566325</v>
      </c>
      <c r="AQ52" s="111">
        <f t="shared" si="46"/>
        <v>0.36069535028320893</v>
      </c>
      <c r="AR52" s="111">
        <f t="shared" si="46"/>
        <v>0.39376691930939867</v>
      </c>
      <c r="AS52" s="111">
        <f t="shared" si="46"/>
        <v>0.42624160693563778</v>
      </c>
      <c r="AT52" s="111">
        <f t="shared" si="46"/>
        <v>0.45851392278068542</v>
      </c>
      <c r="AU52" s="111">
        <f t="shared" si="46"/>
        <v>0.49118699923499293</v>
      </c>
      <c r="AV52" s="111">
        <f t="shared" si="46"/>
        <v>0.49776797274367607</v>
      </c>
      <c r="AW52" s="111">
        <f t="shared" si="46"/>
        <v>0.50449534104311966</v>
      </c>
      <c r="AX52" s="111">
        <f t="shared" si="46"/>
        <v>0.51119810917573361</v>
      </c>
      <c r="AY52" s="111">
        <f t="shared" si="46"/>
        <v>0.51767914309033081</v>
      </c>
      <c r="AZ52" s="111">
        <f t="shared" si="46"/>
        <v>0.5236096493933956</v>
      </c>
      <c r="BA52" s="111"/>
      <c r="BB52" s="111">
        <f t="shared" ref="BB52:BM53" si="47">BB81+BB94+BB108</f>
        <v>0</v>
      </c>
      <c r="BC52" s="111">
        <f t="shared" si="47"/>
        <v>0.17527620977289149</v>
      </c>
      <c r="BD52" s="111">
        <f t="shared" si="47"/>
        <v>0.11275325144419295</v>
      </c>
      <c r="BE52" s="111">
        <f t="shared" si="47"/>
        <v>8.5906856677381099E-2</v>
      </c>
      <c r="BF52" s="111">
        <f t="shared" si="47"/>
        <v>5.8031138098814168E-2</v>
      </c>
      <c r="BG52" s="111">
        <f t="shared" si="47"/>
        <v>2.936628463396479E-2</v>
      </c>
      <c r="BH52" s="111">
        <f t="shared" si="47"/>
        <v>0</v>
      </c>
      <c r="BI52" s="111">
        <f t="shared" si="47"/>
        <v>0</v>
      </c>
      <c r="BJ52" s="111">
        <f t="shared" si="47"/>
        <v>0</v>
      </c>
      <c r="BK52" s="111">
        <f t="shared" si="47"/>
        <v>0</v>
      </c>
      <c r="BL52" s="111">
        <f t="shared" si="47"/>
        <v>0</v>
      </c>
      <c r="BM52" s="111">
        <f t="shared" si="47"/>
        <v>0</v>
      </c>
      <c r="BN52" s="111"/>
    </row>
    <row r="53" spans="1:66" s="112" customFormat="1" outlineLevel="1" x14ac:dyDescent="0.3">
      <c r="A53" s="99" t="s">
        <v>72</v>
      </c>
      <c r="B53" s="111">
        <f>B82+B95+B109</f>
        <v>0</v>
      </c>
      <c r="C53" s="111">
        <f t="shared" si="45"/>
        <v>0</v>
      </c>
      <c r="D53" s="111">
        <f t="shared" si="45"/>
        <v>0</v>
      </c>
      <c r="E53" s="111">
        <f t="shared" si="45"/>
        <v>0</v>
      </c>
      <c r="F53" s="111">
        <f t="shared" si="45"/>
        <v>0</v>
      </c>
      <c r="G53" s="111">
        <f t="shared" si="45"/>
        <v>0</v>
      </c>
      <c r="H53" s="111">
        <f t="shared" si="45"/>
        <v>0</v>
      </c>
      <c r="I53" s="111">
        <f t="shared" si="45"/>
        <v>0</v>
      </c>
      <c r="J53" s="111">
        <f t="shared" si="45"/>
        <v>0</v>
      </c>
      <c r="K53" s="111">
        <f t="shared" si="45"/>
        <v>0</v>
      </c>
      <c r="L53" s="111">
        <f t="shared" si="45"/>
        <v>0</v>
      </c>
      <c r="M53" s="111">
        <f t="shared" si="45"/>
        <v>0</v>
      </c>
      <c r="N53" s="111">
        <f t="shared" si="45"/>
        <v>0</v>
      </c>
      <c r="O53" s="111">
        <f t="shared" si="45"/>
        <v>0</v>
      </c>
      <c r="P53" s="111">
        <f t="shared" si="45"/>
        <v>0</v>
      </c>
      <c r="Q53" s="111">
        <f t="shared" si="45"/>
        <v>0</v>
      </c>
      <c r="R53" s="111">
        <f t="shared" si="45"/>
        <v>0</v>
      </c>
      <c r="S53" s="111">
        <f t="shared" si="45"/>
        <v>0</v>
      </c>
      <c r="T53" s="111">
        <f t="shared" si="45"/>
        <v>0</v>
      </c>
      <c r="U53" s="111">
        <f t="shared" si="45"/>
        <v>0</v>
      </c>
      <c r="V53" s="111">
        <f t="shared" si="45"/>
        <v>0</v>
      </c>
      <c r="W53" s="111">
        <f t="shared" si="45"/>
        <v>0</v>
      </c>
      <c r="X53" s="111">
        <f t="shared" si="45"/>
        <v>0</v>
      </c>
      <c r="Y53" s="111">
        <f t="shared" si="45"/>
        <v>0</v>
      </c>
      <c r="Z53" s="111">
        <f t="shared" si="45"/>
        <v>0</v>
      </c>
      <c r="AA53" s="111">
        <f t="shared" si="45"/>
        <v>0</v>
      </c>
      <c r="AB53" s="111">
        <f t="shared" si="45"/>
        <v>0</v>
      </c>
      <c r="AC53" s="111">
        <f t="shared" si="45"/>
        <v>0</v>
      </c>
      <c r="AD53" s="111">
        <f t="shared" si="45"/>
        <v>0</v>
      </c>
      <c r="AE53" s="111">
        <f t="shared" si="45"/>
        <v>0</v>
      </c>
      <c r="AF53" s="111">
        <f t="shared" si="45"/>
        <v>0</v>
      </c>
      <c r="AG53" s="111">
        <f t="shared" si="45"/>
        <v>0</v>
      </c>
      <c r="AH53" s="111">
        <f t="shared" si="45"/>
        <v>0</v>
      </c>
      <c r="AI53" s="111">
        <f t="shared" si="45"/>
        <v>0</v>
      </c>
      <c r="AJ53" s="111">
        <f t="shared" si="45"/>
        <v>0</v>
      </c>
      <c r="AK53" s="111">
        <f t="shared" si="45"/>
        <v>0</v>
      </c>
      <c r="AL53" s="111">
        <f t="shared" si="45"/>
        <v>0</v>
      </c>
      <c r="AM53" s="111">
        <f t="shared" si="45"/>
        <v>0</v>
      </c>
      <c r="AO53" s="111">
        <f t="shared" si="46"/>
        <v>0</v>
      </c>
      <c r="AP53" s="111">
        <f t="shared" si="46"/>
        <v>0</v>
      </c>
      <c r="AQ53" s="111">
        <f t="shared" si="46"/>
        <v>0</v>
      </c>
      <c r="AR53" s="111">
        <f t="shared" si="46"/>
        <v>0</v>
      </c>
      <c r="AS53" s="111">
        <f t="shared" si="46"/>
        <v>0</v>
      </c>
      <c r="AT53" s="111">
        <f t="shared" si="46"/>
        <v>0</v>
      </c>
      <c r="AU53" s="111">
        <f t="shared" si="46"/>
        <v>0</v>
      </c>
      <c r="AV53" s="111">
        <f t="shared" si="46"/>
        <v>0</v>
      </c>
      <c r="AW53" s="111">
        <f t="shared" si="46"/>
        <v>0</v>
      </c>
      <c r="AX53" s="111">
        <f t="shared" si="46"/>
        <v>0</v>
      </c>
      <c r="AY53" s="111">
        <f t="shared" si="46"/>
        <v>0</v>
      </c>
      <c r="AZ53" s="111">
        <f t="shared" si="46"/>
        <v>0</v>
      </c>
      <c r="BA53" s="111"/>
      <c r="BB53" s="111">
        <f t="shared" si="47"/>
        <v>0</v>
      </c>
      <c r="BC53" s="111">
        <f t="shared" si="47"/>
        <v>0</v>
      </c>
      <c r="BD53" s="111">
        <f t="shared" si="47"/>
        <v>0</v>
      </c>
      <c r="BE53" s="111">
        <f t="shared" si="47"/>
        <v>0</v>
      </c>
      <c r="BF53" s="111">
        <f t="shared" si="47"/>
        <v>0</v>
      </c>
      <c r="BG53" s="111">
        <f t="shared" si="47"/>
        <v>0</v>
      </c>
      <c r="BH53" s="111">
        <f t="shared" si="47"/>
        <v>0</v>
      </c>
      <c r="BI53" s="111">
        <f t="shared" si="47"/>
        <v>0</v>
      </c>
      <c r="BJ53" s="111">
        <f t="shared" si="47"/>
        <v>0</v>
      </c>
      <c r="BK53" s="111">
        <f t="shared" si="47"/>
        <v>0</v>
      </c>
      <c r="BL53" s="111">
        <f t="shared" si="47"/>
        <v>0</v>
      </c>
      <c r="BM53" s="111">
        <f t="shared" si="47"/>
        <v>0</v>
      </c>
      <c r="BN53" s="111"/>
    </row>
    <row r="54" spans="1:66" s="108" customFormat="1" outlineLevel="1" x14ac:dyDescent="0.3">
      <c r="A54" s="97" t="s">
        <v>73</v>
      </c>
      <c r="B54" s="109">
        <f>B83+B96+B110+B120+B129+B136</f>
        <v>39.401486287619463</v>
      </c>
      <c r="C54" s="109">
        <f t="shared" ref="C54:AM54" si="48">C83+C96+C110+C120+C129+C136</f>
        <v>41.332084644548807</v>
      </c>
      <c r="D54" s="109">
        <f t="shared" si="48"/>
        <v>41.860989550973329</v>
      </c>
      <c r="E54" s="109">
        <f t="shared" si="48"/>
        <v>42.537270023657847</v>
      </c>
      <c r="F54" s="109">
        <f t="shared" si="48"/>
        <v>43.135117485278798</v>
      </c>
      <c r="G54" s="109">
        <f t="shared" si="48"/>
        <v>42.869286421388296</v>
      </c>
      <c r="H54" s="109">
        <f t="shared" si="48"/>
        <v>44.145345727011389</v>
      </c>
      <c r="I54" s="109">
        <f t="shared" si="48"/>
        <v>43.475794892333603</v>
      </c>
      <c r="J54" s="109">
        <f t="shared" si="48"/>
        <v>43.537968532648989</v>
      </c>
      <c r="K54" s="109">
        <f t="shared" si="48"/>
        <v>43.917134020517373</v>
      </c>
      <c r="L54" s="109">
        <f t="shared" si="48"/>
        <v>42.452762586110559</v>
      </c>
      <c r="M54" s="109">
        <f t="shared" si="48"/>
        <v>42.623417078475654</v>
      </c>
      <c r="N54" s="109">
        <f t="shared" si="48"/>
        <v>42.572523578076421</v>
      </c>
      <c r="O54" s="109">
        <f t="shared" si="48"/>
        <v>42.737298548830012</v>
      </c>
      <c r="P54" s="109">
        <f t="shared" si="48"/>
        <v>42.87611225124769</v>
      </c>
      <c r="Q54" s="109">
        <f t="shared" si="48"/>
        <v>43.404693401237807</v>
      </c>
      <c r="R54" s="109">
        <f t="shared" si="48"/>
        <v>43.631868853860254</v>
      </c>
      <c r="S54" s="109">
        <f t="shared" si="48"/>
        <v>43.348811767721337</v>
      </c>
      <c r="T54" s="109">
        <f t="shared" si="48"/>
        <v>42.91794864611699</v>
      </c>
      <c r="U54" s="109">
        <f t="shared" si="48"/>
        <v>41.88929748883109</v>
      </c>
      <c r="V54" s="109">
        <f t="shared" si="48"/>
        <v>43.311436808389011</v>
      </c>
      <c r="W54" s="109">
        <f t="shared" si="48"/>
        <v>42.554441837413123</v>
      </c>
      <c r="X54" s="109">
        <f t="shared" si="48"/>
        <v>42.113120390166564</v>
      </c>
      <c r="Y54" s="109">
        <f t="shared" si="48"/>
        <v>43.675507808503767</v>
      </c>
      <c r="Z54" s="109">
        <f t="shared" si="48"/>
        <v>43.263396443182259</v>
      </c>
      <c r="AA54" s="109">
        <f t="shared" si="48"/>
        <v>42.392669380156434</v>
      </c>
      <c r="AB54" s="109">
        <f t="shared" si="48"/>
        <v>41.811332134180091</v>
      </c>
      <c r="AC54" s="109">
        <f t="shared" si="48"/>
        <v>43.846580657533679</v>
      </c>
      <c r="AD54" s="109">
        <f t="shared" si="48"/>
        <v>45.646378960527407</v>
      </c>
      <c r="AE54" s="109">
        <f t="shared" si="48"/>
        <v>46.137267803358419</v>
      </c>
      <c r="AF54" s="109">
        <f t="shared" si="48"/>
        <v>46.518458478418943</v>
      </c>
      <c r="AG54" s="109">
        <f t="shared" si="48"/>
        <v>46.841146119941129</v>
      </c>
      <c r="AH54" s="109">
        <f t="shared" si="48"/>
        <v>47.156626743534837</v>
      </c>
      <c r="AI54" s="109">
        <f t="shared" si="48"/>
        <v>47.687080878490008</v>
      </c>
      <c r="AJ54" s="109">
        <f t="shared" si="48"/>
        <v>48.182398229799517</v>
      </c>
      <c r="AK54" s="109">
        <f t="shared" si="48"/>
        <v>48.662823979076933</v>
      </c>
      <c r="AL54" s="109">
        <f t="shared" si="48"/>
        <v>49.118463438595796</v>
      </c>
      <c r="AM54" s="109">
        <f t="shared" si="48"/>
        <v>49.532833940042408</v>
      </c>
      <c r="AO54" s="109">
        <f t="shared" ref="AO54:AZ54" si="49">AO83+AO96+AO110+AO120+AO129+AO136</f>
        <v>42.924037784268705</v>
      </c>
      <c r="AP54" s="109">
        <f t="shared" si="49"/>
        <v>45.943037705688013</v>
      </c>
      <c r="AQ54" s="109">
        <f t="shared" si="49"/>
        <v>48.637057097423011</v>
      </c>
      <c r="AR54" s="109">
        <f t="shared" si="49"/>
        <v>48.932972282877657</v>
      </c>
      <c r="AS54" s="109">
        <f t="shared" si="49"/>
        <v>49.088790374145191</v>
      </c>
      <c r="AT54" s="109">
        <f t="shared" si="49"/>
        <v>49.158661376598559</v>
      </c>
      <c r="AU54" s="109">
        <f t="shared" si="49"/>
        <v>49.197772257180375</v>
      </c>
      <c r="AV54" s="109">
        <f t="shared" si="49"/>
        <v>49.215405457671622</v>
      </c>
      <c r="AW54" s="109">
        <f t="shared" si="49"/>
        <v>49.194832869370089</v>
      </c>
      <c r="AX54" s="109">
        <f t="shared" si="49"/>
        <v>49.160261373856486</v>
      </c>
      <c r="AY54" s="109">
        <f t="shared" si="49"/>
        <v>49.101312514634238</v>
      </c>
      <c r="AZ54" s="109">
        <f t="shared" si="49"/>
        <v>49.141050076406032</v>
      </c>
      <c r="BA54" s="109"/>
      <c r="BB54" s="109">
        <f t="shared" ref="BB54:BM54" si="50">BB83+BB96+BB110+BB120+BB129+BB136</f>
        <v>42.476550005330154</v>
      </c>
      <c r="BC54" s="109">
        <f t="shared" si="50"/>
        <v>44.292966131171589</v>
      </c>
      <c r="BD54" s="109">
        <f t="shared" si="50"/>
        <v>45.37165321889259</v>
      </c>
      <c r="BE54" s="109">
        <f t="shared" si="50"/>
        <v>43.026721211558993</v>
      </c>
      <c r="BF54" s="109">
        <f t="shared" si="50"/>
        <v>40.653113555279361</v>
      </c>
      <c r="BG54" s="109">
        <f t="shared" si="50"/>
        <v>38.339625938148323</v>
      </c>
      <c r="BH54" s="109">
        <f t="shared" si="50"/>
        <v>36.288326558240371</v>
      </c>
      <c r="BI54" s="109">
        <f t="shared" si="50"/>
        <v>36.075689327568057</v>
      </c>
      <c r="BJ54" s="109">
        <f t="shared" si="50"/>
        <v>35.87201247576261</v>
      </c>
      <c r="BK54" s="109">
        <f t="shared" si="50"/>
        <v>35.681459770784031</v>
      </c>
      <c r="BL54" s="109">
        <f t="shared" si="50"/>
        <v>35.496153019651345</v>
      </c>
      <c r="BM54" s="109">
        <f t="shared" si="50"/>
        <v>35.303685571090689</v>
      </c>
      <c r="BN54" s="109"/>
    </row>
    <row r="55" spans="1:66" s="112" customFormat="1" outlineLevel="1" x14ac:dyDescent="0.3">
      <c r="A55" s="99" t="s">
        <v>74</v>
      </c>
      <c r="B55" s="111">
        <f>B84+B97+B111</f>
        <v>7.3884100000000008E-2</v>
      </c>
      <c r="C55" s="111">
        <f t="shared" ref="C55:AM55" si="51">C84+C97+C111</f>
        <v>8.2275894545454545E-2</v>
      </c>
      <c r="D55" s="111">
        <f t="shared" si="51"/>
        <v>7.806690909090909E-2</v>
      </c>
      <c r="E55" s="111">
        <f t="shared" si="51"/>
        <v>8.3675873636363626E-2</v>
      </c>
      <c r="F55" s="111">
        <f t="shared" si="51"/>
        <v>7.8236098181818189E-2</v>
      </c>
      <c r="G55" s="111">
        <f t="shared" si="51"/>
        <v>8.9191701927272729E-2</v>
      </c>
      <c r="H55" s="111">
        <f t="shared" si="51"/>
        <v>0.28841667967272722</v>
      </c>
      <c r="I55" s="111">
        <f t="shared" si="51"/>
        <v>0.42225782381818183</v>
      </c>
      <c r="J55" s="111">
        <f t="shared" si="51"/>
        <v>0.5691299431636363</v>
      </c>
      <c r="K55" s="111">
        <f t="shared" si="51"/>
        <v>0.61937527490909094</v>
      </c>
      <c r="L55" s="111">
        <f t="shared" si="51"/>
        <v>0.68384372545454564</v>
      </c>
      <c r="M55" s="111">
        <f t="shared" si="51"/>
        <v>0.66441227999999986</v>
      </c>
      <c r="N55" s="111">
        <f t="shared" si="51"/>
        <v>0.62592060454545462</v>
      </c>
      <c r="O55" s="111">
        <f t="shared" si="51"/>
        <v>0.65355348909090916</v>
      </c>
      <c r="P55" s="111">
        <f t="shared" si="51"/>
        <v>0.60896680363636368</v>
      </c>
      <c r="Q55" s="111">
        <f t="shared" si="51"/>
        <v>0.58791712818181829</v>
      </c>
      <c r="R55" s="111">
        <f t="shared" si="51"/>
        <v>0.57213881272727274</v>
      </c>
      <c r="S55" s="111">
        <f t="shared" si="51"/>
        <v>1.1417727272727274</v>
      </c>
      <c r="T55" s="111">
        <f t="shared" si="51"/>
        <v>1.7118181818181817</v>
      </c>
      <c r="U55" s="111">
        <f t="shared" si="51"/>
        <v>2.281863636363636</v>
      </c>
      <c r="V55" s="111">
        <f t="shared" si="51"/>
        <v>2.5099090909090913</v>
      </c>
      <c r="W55" s="111">
        <f t="shared" si="51"/>
        <v>2.8519545454545456</v>
      </c>
      <c r="X55" s="111">
        <f t="shared" si="51"/>
        <v>3.3220000000000001</v>
      </c>
      <c r="Y55" s="111">
        <f t="shared" si="51"/>
        <v>2.748294647711794</v>
      </c>
      <c r="Z55" s="111">
        <f t="shared" si="51"/>
        <v>2.8935678547113008</v>
      </c>
      <c r="AA55" s="111">
        <f t="shared" si="51"/>
        <v>3.0333778425724223</v>
      </c>
      <c r="AB55" s="111">
        <f t="shared" si="51"/>
        <v>2.9195605457781948</v>
      </c>
      <c r="AC55" s="111">
        <f t="shared" si="51"/>
        <v>3.2185429207160903</v>
      </c>
      <c r="AD55" s="111">
        <f t="shared" si="51"/>
        <v>3.5012365765027251</v>
      </c>
      <c r="AE55" s="111">
        <f t="shared" si="51"/>
        <v>3.5558217239277834</v>
      </c>
      <c r="AF55" s="111">
        <f t="shared" si="51"/>
        <v>3.5950394658187554</v>
      </c>
      <c r="AG55" s="111">
        <f t="shared" si="51"/>
        <v>3.6239364779427601</v>
      </c>
      <c r="AH55" s="111">
        <f t="shared" si="51"/>
        <v>3.6470907236999537</v>
      </c>
      <c r="AI55" s="111">
        <f t="shared" si="51"/>
        <v>3.6477839985235887</v>
      </c>
      <c r="AJ55" s="111">
        <f t="shared" si="51"/>
        <v>3.6350374649404436</v>
      </c>
      <c r="AK55" s="111">
        <f t="shared" si="51"/>
        <v>3.6148739356022839</v>
      </c>
      <c r="AL55" s="111">
        <f t="shared" si="51"/>
        <v>3.5869065873452071</v>
      </c>
      <c r="AM55" s="111">
        <f t="shared" si="51"/>
        <v>3.55092553486302</v>
      </c>
      <c r="AO55" s="111">
        <f t="shared" ref="AO55:AZ55" si="52">AO84+AO97+AO111</f>
        <v>3.2747839774001055</v>
      </c>
      <c r="AP55" s="111">
        <f t="shared" si="52"/>
        <v>4.0441835459476092</v>
      </c>
      <c r="AQ55" s="111">
        <f t="shared" si="52"/>
        <v>4.7771269143173622</v>
      </c>
      <c r="AR55" s="111">
        <f t="shared" si="52"/>
        <v>4.7900827225016025</v>
      </c>
      <c r="AS55" s="111">
        <f t="shared" si="52"/>
        <v>4.7776179003328849</v>
      </c>
      <c r="AT55" s="111">
        <f t="shared" si="52"/>
        <v>4.7467065397141521</v>
      </c>
      <c r="AU55" s="111">
        <f t="shared" si="52"/>
        <v>4.7041749447248655</v>
      </c>
      <c r="AV55" s="111">
        <f t="shared" si="52"/>
        <v>4.6426315515503056</v>
      </c>
      <c r="AW55" s="111">
        <f t="shared" si="52"/>
        <v>4.5671555070473762</v>
      </c>
      <c r="AX55" s="111">
        <f t="shared" si="52"/>
        <v>4.4841348624321906</v>
      </c>
      <c r="AY55" s="111">
        <f t="shared" si="52"/>
        <v>4.3931018051149637</v>
      </c>
      <c r="AZ55" s="111">
        <f t="shared" si="52"/>
        <v>4.355775233539009</v>
      </c>
      <c r="BA55" s="111"/>
      <c r="BB55" s="111">
        <f t="shared" ref="BB55:BM55" si="53">BB84+BB97+BB111</f>
        <v>4.0740460329019843</v>
      </c>
      <c r="BC55" s="111">
        <f t="shared" si="53"/>
        <v>5.0892605150169663</v>
      </c>
      <c r="BD55" s="111">
        <f t="shared" si="53"/>
        <v>5.8459102002085901</v>
      </c>
      <c r="BE55" s="111">
        <f t="shared" si="53"/>
        <v>5.4691929318528647</v>
      </c>
      <c r="BF55" s="111">
        <f t="shared" si="53"/>
        <v>5.0417209556832594</v>
      </c>
      <c r="BG55" s="111">
        <f t="shared" si="53"/>
        <v>4.5686628756538408</v>
      </c>
      <c r="BH55" s="111">
        <f t="shared" si="53"/>
        <v>4.1770113389160963</v>
      </c>
      <c r="BI55" s="111">
        <f t="shared" si="53"/>
        <v>4.2031255153398313</v>
      </c>
      <c r="BJ55" s="111">
        <f t="shared" si="53"/>
        <v>4.2259930719679684</v>
      </c>
      <c r="BK55" s="111">
        <f t="shared" si="53"/>
        <v>4.2480407607241562</v>
      </c>
      <c r="BL55" s="111">
        <f t="shared" si="53"/>
        <v>4.2685813945536282</v>
      </c>
      <c r="BM55" s="111">
        <f t="shared" si="53"/>
        <v>4.286455197659012</v>
      </c>
      <c r="BN55" s="111"/>
    </row>
    <row r="56" spans="1:66" s="112" customFormat="1" outlineLevel="1" x14ac:dyDescent="0.3">
      <c r="A56" s="97" t="s">
        <v>75</v>
      </c>
      <c r="B56" s="109">
        <f>B85+B112</f>
        <v>47.511800000000001</v>
      </c>
      <c r="C56" s="109">
        <f t="shared" ref="C56:AM56" si="54">C85+C112</f>
        <v>54.650300000000001</v>
      </c>
      <c r="D56" s="109">
        <f t="shared" si="54"/>
        <v>54.487000000000009</v>
      </c>
      <c r="E56" s="109">
        <f t="shared" si="54"/>
        <v>57.4848</v>
      </c>
      <c r="F56" s="109">
        <f t="shared" si="54"/>
        <v>57.8155</v>
      </c>
      <c r="G56" s="109">
        <f t="shared" si="54"/>
        <v>61.139800000000001</v>
      </c>
      <c r="H56" s="109">
        <f t="shared" si="54"/>
        <v>66.879900000000006</v>
      </c>
      <c r="I56" s="109">
        <f t="shared" si="54"/>
        <v>62.760100000000001</v>
      </c>
      <c r="J56" s="109">
        <f t="shared" si="54"/>
        <v>64.732100000000003</v>
      </c>
      <c r="K56" s="109">
        <f t="shared" si="54"/>
        <v>62.111199999999997</v>
      </c>
      <c r="L56" s="109">
        <f t="shared" si="54"/>
        <v>59.385599999999997</v>
      </c>
      <c r="M56" s="109">
        <f t="shared" si="54"/>
        <v>64.401399999999995</v>
      </c>
      <c r="N56" s="109">
        <f t="shared" si="54"/>
        <v>62.952699999999993</v>
      </c>
      <c r="O56" s="109">
        <f t="shared" si="54"/>
        <v>64.510199999999998</v>
      </c>
      <c r="P56" s="109">
        <f t="shared" si="54"/>
        <v>64.313400000000001</v>
      </c>
      <c r="Q56" s="109">
        <f t="shared" si="54"/>
        <v>63.517899999999997</v>
      </c>
      <c r="R56" s="109">
        <f t="shared" si="54"/>
        <v>63.237400000000001</v>
      </c>
      <c r="S56" s="109">
        <f t="shared" si="54"/>
        <v>62.014899999999997</v>
      </c>
      <c r="T56" s="109">
        <f t="shared" si="54"/>
        <v>63.744</v>
      </c>
      <c r="U56" s="109">
        <f t="shared" si="54"/>
        <v>65.540199999999999</v>
      </c>
      <c r="V56" s="109">
        <f t="shared" si="54"/>
        <v>76.639399999999995</v>
      </c>
      <c r="W56" s="109">
        <f t="shared" si="54"/>
        <v>67.507999999999996</v>
      </c>
      <c r="X56" s="109">
        <f t="shared" si="54"/>
        <v>69.475800000000007</v>
      </c>
      <c r="Y56" s="109">
        <f t="shared" si="54"/>
        <v>67.409190531984564</v>
      </c>
      <c r="Z56" s="109">
        <f t="shared" si="54"/>
        <v>67.038836690350252</v>
      </c>
      <c r="AA56" s="109">
        <f t="shared" si="54"/>
        <v>66.660200914522463</v>
      </c>
      <c r="AB56" s="109">
        <f t="shared" si="54"/>
        <v>69.625511598486298</v>
      </c>
      <c r="AC56" s="109">
        <f t="shared" si="54"/>
        <v>71.02053250268861</v>
      </c>
      <c r="AD56" s="109">
        <f t="shared" si="54"/>
        <v>71.935563760087589</v>
      </c>
      <c r="AE56" s="109">
        <f t="shared" si="54"/>
        <v>72.511879744772358</v>
      </c>
      <c r="AF56" s="109">
        <f t="shared" si="54"/>
        <v>72.796261464821569</v>
      </c>
      <c r="AG56" s="109">
        <f t="shared" si="54"/>
        <v>72.89197853818375</v>
      </c>
      <c r="AH56" s="109">
        <f t="shared" si="54"/>
        <v>72.889940279487405</v>
      </c>
      <c r="AI56" s="109">
        <f t="shared" si="54"/>
        <v>72.868931635633501</v>
      </c>
      <c r="AJ56" s="109">
        <f t="shared" si="54"/>
        <v>72.571591853035656</v>
      </c>
      <c r="AK56" s="109">
        <f t="shared" si="54"/>
        <v>72.118444555610282</v>
      </c>
      <c r="AL56" s="109">
        <f t="shared" si="54"/>
        <v>71.506798618338266</v>
      </c>
      <c r="AM56" s="109">
        <f t="shared" si="54"/>
        <v>70.734211838774698</v>
      </c>
      <c r="AO56" s="109">
        <f t="shared" ref="AO56:AZ56" si="55">AO85+AO112</f>
        <v>69.093602741577584</v>
      </c>
      <c r="AP56" s="109">
        <f t="shared" si="55"/>
        <v>69.888533162000684</v>
      </c>
      <c r="AQ56" s="109">
        <f t="shared" si="55"/>
        <v>70.028237388277503</v>
      </c>
      <c r="AR56" s="109">
        <f t="shared" si="55"/>
        <v>69.899561485656164</v>
      </c>
      <c r="AS56" s="109">
        <f t="shared" si="55"/>
        <v>69.413639011942507</v>
      </c>
      <c r="AT56" s="109">
        <f t="shared" si="55"/>
        <v>68.67320298955309</v>
      </c>
      <c r="AU56" s="109">
        <f t="shared" si="55"/>
        <v>67.77720397186603</v>
      </c>
      <c r="AV56" s="109">
        <f t="shared" si="55"/>
        <v>66.890580608425722</v>
      </c>
      <c r="AW56" s="109">
        <f t="shared" si="55"/>
        <v>65.804530335987607</v>
      </c>
      <c r="AX56" s="109">
        <f t="shared" si="55"/>
        <v>64.609350693525073</v>
      </c>
      <c r="AY56" s="109">
        <f t="shared" si="55"/>
        <v>63.300777106010102</v>
      </c>
      <c r="AZ56" s="109">
        <f t="shared" si="55"/>
        <v>62.763815873485619</v>
      </c>
      <c r="BA56" s="109"/>
      <c r="BB56" s="109">
        <f t="shared" ref="BB56:BM56" si="56">BB85+BB112</f>
        <v>67.875271586102087</v>
      </c>
      <c r="BC56" s="109">
        <f t="shared" si="56"/>
        <v>71.382939490742942</v>
      </c>
      <c r="BD56" s="109">
        <f t="shared" si="56"/>
        <v>73.195867331847737</v>
      </c>
      <c r="BE56" s="109">
        <f t="shared" si="56"/>
        <v>70.262579208179361</v>
      </c>
      <c r="BF56" s="109">
        <f t="shared" si="56"/>
        <v>66.345621389094418</v>
      </c>
      <c r="BG56" s="109">
        <f t="shared" si="56"/>
        <v>61.468760445125824</v>
      </c>
      <c r="BH56" s="109">
        <f t="shared" si="56"/>
        <v>57.323739961456248</v>
      </c>
      <c r="BI56" s="109">
        <f t="shared" si="56"/>
        <v>57.683709553435421</v>
      </c>
      <c r="BJ56" s="109">
        <f t="shared" si="56"/>
        <v>57.999486757144652</v>
      </c>
      <c r="BK56" s="109">
        <f t="shared" si="56"/>
        <v>58.303196391821878</v>
      </c>
      <c r="BL56" s="109">
        <f t="shared" si="56"/>
        <v>58.586175792609353</v>
      </c>
      <c r="BM56" s="109">
        <f t="shared" si="56"/>
        <v>58.832374227610494</v>
      </c>
      <c r="BN56" s="109"/>
    </row>
    <row r="57" spans="1:66" s="112" customFormat="1" outlineLevel="1" x14ac:dyDescent="0.3">
      <c r="A57" s="97" t="s">
        <v>76</v>
      </c>
      <c r="B57" s="109">
        <f>B98</f>
        <v>0</v>
      </c>
      <c r="C57" s="109">
        <f t="shared" ref="C57:AM57" si="57">C98</f>
        <v>0</v>
      </c>
      <c r="D57" s="109">
        <f t="shared" si="57"/>
        <v>0</v>
      </c>
      <c r="E57" s="109">
        <f t="shared" si="57"/>
        <v>0</v>
      </c>
      <c r="F57" s="109">
        <f t="shared" si="57"/>
        <v>0</v>
      </c>
      <c r="G57" s="109">
        <f t="shared" si="57"/>
        <v>0</v>
      </c>
      <c r="H57" s="109">
        <f t="shared" si="57"/>
        <v>0</v>
      </c>
      <c r="I57" s="109">
        <f t="shared" si="57"/>
        <v>0</v>
      </c>
      <c r="J57" s="109">
        <f t="shared" si="57"/>
        <v>0</v>
      </c>
      <c r="K57" s="109">
        <f t="shared" si="57"/>
        <v>0</v>
      </c>
      <c r="L57" s="109">
        <f t="shared" si="57"/>
        <v>0</v>
      </c>
      <c r="M57" s="109">
        <f t="shared" si="57"/>
        <v>0</v>
      </c>
      <c r="N57" s="109">
        <f t="shared" si="57"/>
        <v>0</v>
      </c>
      <c r="O57" s="109">
        <f t="shared" si="57"/>
        <v>0</v>
      </c>
      <c r="P57" s="109">
        <f t="shared" si="57"/>
        <v>0</v>
      </c>
      <c r="Q57" s="109">
        <f t="shared" si="57"/>
        <v>0</v>
      </c>
      <c r="R57" s="109">
        <f t="shared" si="57"/>
        <v>0</v>
      </c>
      <c r="S57" s="109">
        <f t="shared" si="57"/>
        <v>0</v>
      </c>
      <c r="T57" s="109">
        <f t="shared" si="57"/>
        <v>0</v>
      </c>
      <c r="U57" s="109">
        <f t="shared" si="57"/>
        <v>0</v>
      </c>
      <c r="V57" s="109">
        <f t="shared" si="57"/>
        <v>0</v>
      </c>
      <c r="W57" s="109">
        <f t="shared" si="57"/>
        <v>0</v>
      </c>
      <c r="X57" s="109">
        <f t="shared" si="57"/>
        <v>0</v>
      </c>
      <c r="Y57" s="109">
        <f t="shared" si="57"/>
        <v>0</v>
      </c>
      <c r="Z57" s="109">
        <f t="shared" si="57"/>
        <v>0</v>
      </c>
      <c r="AA57" s="109">
        <f t="shared" si="57"/>
        <v>0</v>
      </c>
      <c r="AB57" s="109">
        <f t="shared" si="57"/>
        <v>0</v>
      </c>
      <c r="AC57" s="109">
        <f t="shared" si="57"/>
        <v>0</v>
      </c>
      <c r="AD57" s="109">
        <f t="shared" si="57"/>
        <v>0</v>
      </c>
      <c r="AE57" s="109">
        <f t="shared" si="57"/>
        <v>0</v>
      </c>
      <c r="AF57" s="109">
        <f t="shared" si="57"/>
        <v>0</v>
      </c>
      <c r="AG57" s="109">
        <f t="shared" si="57"/>
        <v>0</v>
      </c>
      <c r="AH57" s="109">
        <f t="shared" si="57"/>
        <v>0</v>
      </c>
      <c r="AI57" s="109">
        <f t="shared" si="57"/>
        <v>0</v>
      </c>
      <c r="AJ57" s="109">
        <f t="shared" si="57"/>
        <v>0</v>
      </c>
      <c r="AK57" s="109">
        <f t="shared" si="57"/>
        <v>0</v>
      </c>
      <c r="AL57" s="109">
        <f t="shared" si="57"/>
        <v>0</v>
      </c>
      <c r="AM57" s="109">
        <f t="shared" si="57"/>
        <v>0</v>
      </c>
      <c r="AO57" s="109">
        <f t="shared" ref="AO57:AZ57" si="58">AO98</f>
        <v>0</v>
      </c>
      <c r="AP57" s="109">
        <f t="shared" si="58"/>
        <v>0</v>
      </c>
      <c r="AQ57" s="109">
        <f t="shared" si="58"/>
        <v>0</v>
      </c>
      <c r="AR57" s="109">
        <f t="shared" si="58"/>
        <v>0</v>
      </c>
      <c r="AS57" s="109">
        <f t="shared" si="58"/>
        <v>0</v>
      </c>
      <c r="AT57" s="109">
        <f t="shared" si="58"/>
        <v>0</v>
      </c>
      <c r="AU57" s="109">
        <f t="shared" si="58"/>
        <v>0</v>
      </c>
      <c r="AV57" s="109">
        <f t="shared" si="58"/>
        <v>0</v>
      </c>
      <c r="AW57" s="109">
        <f t="shared" si="58"/>
        <v>0</v>
      </c>
      <c r="AX57" s="109">
        <f t="shared" si="58"/>
        <v>0</v>
      </c>
      <c r="AY57" s="109">
        <f t="shared" si="58"/>
        <v>0</v>
      </c>
      <c r="AZ57" s="109">
        <f t="shared" si="58"/>
        <v>0</v>
      </c>
      <c r="BA57" s="109"/>
      <c r="BB57" s="109">
        <f t="shared" ref="BB57:BM57" si="59">BB98</f>
        <v>0</v>
      </c>
      <c r="BC57" s="109">
        <f t="shared" si="59"/>
        <v>0</v>
      </c>
      <c r="BD57" s="109">
        <f t="shared" si="59"/>
        <v>0</v>
      </c>
      <c r="BE57" s="109">
        <f t="shared" si="59"/>
        <v>0</v>
      </c>
      <c r="BF57" s="109">
        <f t="shared" si="59"/>
        <v>0</v>
      </c>
      <c r="BG57" s="109">
        <f t="shared" si="59"/>
        <v>0</v>
      </c>
      <c r="BH57" s="109">
        <f t="shared" si="59"/>
        <v>0</v>
      </c>
      <c r="BI57" s="109">
        <f t="shared" si="59"/>
        <v>0</v>
      </c>
      <c r="BJ57" s="109">
        <f t="shared" si="59"/>
        <v>0</v>
      </c>
      <c r="BK57" s="109">
        <f t="shared" si="59"/>
        <v>0</v>
      </c>
      <c r="BL57" s="109">
        <f t="shared" si="59"/>
        <v>0</v>
      </c>
      <c r="BM57" s="109">
        <f t="shared" si="59"/>
        <v>0</v>
      </c>
      <c r="BN57" s="109"/>
    </row>
    <row r="58" spans="1:66" s="108" customFormat="1" outlineLevel="1" x14ac:dyDescent="0.3">
      <c r="A58" s="97" t="s">
        <v>77</v>
      </c>
      <c r="B58" s="109">
        <f>B86+B113+B130</f>
        <v>15.185499999999999</v>
      </c>
      <c r="C58" s="109">
        <f t="shared" ref="C58:AM60" si="60">C86+C113+C130</f>
        <v>16.7974</v>
      </c>
      <c r="D58" s="109">
        <f t="shared" si="60"/>
        <v>17.207699999999999</v>
      </c>
      <c r="E58" s="109">
        <f t="shared" si="60"/>
        <v>18.166499999999999</v>
      </c>
      <c r="F58" s="109">
        <f t="shared" si="60"/>
        <v>17.634799999999998</v>
      </c>
      <c r="G58" s="109">
        <f t="shared" si="60"/>
        <v>17.605499999999999</v>
      </c>
      <c r="H58" s="109">
        <f t="shared" si="60"/>
        <v>18.195799999999998</v>
      </c>
      <c r="I58" s="109">
        <f t="shared" si="60"/>
        <v>18.488900000000001</v>
      </c>
      <c r="J58" s="109">
        <f t="shared" si="60"/>
        <v>17.073799999999999</v>
      </c>
      <c r="K58" s="109">
        <f t="shared" si="60"/>
        <v>17.337499999999999</v>
      </c>
      <c r="L58" s="109">
        <f t="shared" si="60"/>
        <v>20.109200000000001</v>
      </c>
      <c r="M58" s="109">
        <f t="shared" si="60"/>
        <v>22.8264</v>
      </c>
      <c r="N58" s="109">
        <f t="shared" si="60"/>
        <v>23.433500000000002</v>
      </c>
      <c r="O58" s="109">
        <f t="shared" si="60"/>
        <v>26.251200000000001</v>
      </c>
      <c r="P58" s="109">
        <f t="shared" si="60"/>
        <v>27.754300000000001</v>
      </c>
      <c r="Q58" s="109">
        <f t="shared" si="60"/>
        <v>32.154600000000002</v>
      </c>
      <c r="R58" s="109">
        <f t="shared" si="60"/>
        <v>35.667299999999997</v>
      </c>
      <c r="S58" s="109">
        <f t="shared" si="60"/>
        <v>42.366199999999992</v>
      </c>
      <c r="T58" s="109">
        <f t="shared" si="60"/>
        <v>42.056399999999996</v>
      </c>
      <c r="U58" s="109">
        <f t="shared" si="60"/>
        <v>42.789099999999998</v>
      </c>
      <c r="V58" s="109">
        <f t="shared" si="60"/>
        <v>46.804200000000002</v>
      </c>
      <c r="W58" s="109">
        <f t="shared" si="60"/>
        <v>42.600700000000003</v>
      </c>
      <c r="X58" s="109">
        <f t="shared" si="60"/>
        <v>43.111499999999999</v>
      </c>
      <c r="Y58" s="109">
        <f t="shared" si="60"/>
        <v>43.599862139841719</v>
      </c>
      <c r="Z58" s="109">
        <f t="shared" si="60"/>
        <v>43.601140067204838</v>
      </c>
      <c r="AA58" s="109">
        <f t="shared" si="60"/>
        <v>43.593531293977918</v>
      </c>
      <c r="AB58" s="109">
        <f t="shared" si="60"/>
        <v>42.605329064007265</v>
      </c>
      <c r="AC58" s="109">
        <f t="shared" si="60"/>
        <v>41.658525558594562</v>
      </c>
      <c r="AD58" s="109">
        <f t="shared" si="60"/>
        <v>40.38662890223187</v>
      </c>
      <c r="AE58" s="109">
        <f t="shared" si="60"/>
        <v>40.694980066890146</v>
      </c>
      <c r="AF58" s="109">
        <f t="shared" si="60"/>
        <v>40.841728721603253</v>
      </c>
      <c r="AG58" s="109">
        <f t="shared" si="60"/>
        <v>40.884790491108184</v>
      </c>
      <c r="AH58" s="109">
        <f t="shared" si="60"/>
        <v>40.87553782825411</v>
      </c>
      <c r="AI58" s="109">
        <f t="shared" si="60"/>
        <v>40.888766293444988</v>
      </c>
      <c r="AJ58" s="109">
        <f t="shared" si="60"/>
        <v>40.754504850340439</v>
      </c>
      <c r="AK58" s="109">
        <f t="shared" si="60"/>
        <v>40.536683576093978</v>
      </c>
      <c r="AL58" s="109">
        <f t="shared" si="60"/>
        <v>40.233127401770631</v>
      </c>
      <c r="AM58" s="109">
        <f t="shared" si="60"/>
        <v>39.841304799562181</v>
      </c>
      <c r="AO58" s="109">
        <f t="shared" ref="AO58:AZ60" si="61">AO86+AO113+AO130</f>
        <v>36.793171782697179</v>
      </c>
      <c r="AP58" s="109">
        <f t="shared" si="61"/>
        <v>35.39933610525177</v>
      </c>
      <c r="AQ58" s="109">
        <f t="shared" si="61"/>
        <v>33.626964156445823</v>
      </c>
      <c r="AR58" s="109">
        <f t="shared" si="61"/>
        <v>33.495840190409595</v>
      </c>
      <c r="AS58" s="109">
        <f t="shared" si="61"/>
        <v>33.189374631177365</v>
      </c>
      <c r="AT58" s="109">
        <f t="shared" si="61"/>
        <v>32.757182766285055</v>
      </c>
      <c r="AU58" s="109">
        <f t="shared" si="61"/>
        <v>32.24657113758164</v>
      </c>
      <c r="AV58" s="109">
        <f t="shared" si="61"/>
        <v>31.791229966064268</v>
      </c>
      <c r="AW58" s="109">
        <f t="shared" si="61"/>
        <v>31.236906096782278</v>
      </c>
      <c r="AX58" s="109">
        <f t="shared" si="61"/>
        <v>30.628687196467613</v>
      </c>
      <c r="AY58" s="109">
        <f t="shared" si="61"/>
        <v>29.964972564511289</v>
      </c>
      <c r="AZ58" s="109">
        <f t="shared" si="61"/>
        <v>29.684195750318771</v>
      </c>
      <c r="BA58" s="109"/>
      <c r="BB58" s="109">
        <f t="shared" ref="BB58:BM60" si="62">BB86+BB113+BB130</f>
        <v>37.75238290506416</v>
      </c>
      <c r="BC58" s="109">
        <f t="shared" si="62"/>
        <v>33.886903249596514</v>
      </c>
      <c r="BD58" s="109">
        <f t="shared" si="62"/>
        <v>29.629158682425587</v>
      </c>
      <c r="BE58" s="109">
        <f t="shared" si="62"/>
        <v>26.388490009562279</v>
      </c>
      <c r="BF58" s="109">
        <f t="shared" si="62"/>
        <v>23.042337688387605</v>
      </c>
      <c r="BG58" s="109">
        <f t="shared" si="62"/>
        <v>19.65578180071633</v>
      </c>
      <c r="BH58" s="109">
        <f t="shared" si="62"/>
        <v>16.792617594525623</v>
      </c>
      <c r="BI58" s="109">
        <f t="shared" si="62"/>
        <v>16.893450695568202</v>
      </c>
      <c r="BJ58" s="109">
        <f t="shared" si="62"/>
        <v>16.98064450145781</v>
      </c>
      <c r="BK58" s="109">
        <f t="shared" si="62"/>
        <v>17.064199121234086</v>
      </c>
      <c r="BL58" s="109">
        <f t="shared" si="62"/>
        <v>17.14173919932465</v>
      </c>
      <c r="BM58" s="109">
        <f t="shared" si="62"/>
        <v>17.208815364545913</v>
      </c>
      <c r="BN58" s="109"/>
    </row>
    <row r="59" spans="1:66" s="112" customFormat="1" outlineLevel="1" x14ac:dyDescent="0.3">
      <c r="A59" s="98" t="s">
        <v>78</v>
      </c>
      <c r="B59" s="111">
        <f>B87+B114+B131</f>
        <v>15.185499999999999</v>
      </c>
      <c r="C59" s="111">
        <f t="shared" si="60"/>
        <v>16.7974</v>
      </c>
      <c r="D59" s="111">
        <f t="shared" si="60"/>
        <v>17.207699999999999</v>
      </c>
      <c r="E59" s="111">
        <f t="shared" si="60"/>
        <v>18.166499999999999</v>
      </c>
      <c r="F59" s="111">
        <f t="shared" si="60"/>
        <v>17.634799999999998</v>
      </c>
      <c r="G59" s="111">
        <f t="shared" si="60"/>
        <v>17.605499999999999</v>
      </c>
      <c r="H59" s="111">
        <f t="shared" si="60"/>
        <v>18.195799999999998</v>
      </c>
      <c r="I59" s="111">
        <f t="shared" si="60"/>
        <v>18.488900000000001</v>
      </c>
      <c r="J59" s="111">
        <f t="shared" si="60"/>
        <v>17.073799999999999</v>
      </c>
      <c r="K59" s="111">
        <f t="shared" si="60"/>
        <v>17.337499999999999</v>
      </c>
      <c r="L59" s="111">
        <f t="shared" si="60"/>
        <v>20.109200000000001</v>
      </c>
      <c r="M59" s="111">
        <f t="shared" si="60"/>
        <v>22.8264</v>
      </c>
      <c r="N59" s="111">
        <f t="shared" si="60"/>
        <v>23.433500000000002</v>
      </c>
      <c r="O59" s="111">
        <f t="shared" si="60"/>
        <v>26.251200000000001</v>
      </c>
      <c r="P59" s="111">
        <f t="shared" si="60"/>
        <v>27.754300000000001</v>
      </c>
      <c r="Q59" s="111">
        <f t="shared" si="60"/>
        <v>32.154600000000002</v>
      </c>
      <c r="R59" s="111">
        <f t="shared" si="60"/>
        <v>35.667299999999997</v>
      </c>
      <c r="S59" s="111">
        <f t="shared" si="60"/>
        <v>42.366199999999992</v>
      </c>
      <c r="T59" s="111">
        <f t="shared" si="60"/>
        <v>42.056399999999996</v>
      </c>
      <c r="U59" s="111">
        <f t="shared" si="60"/>
        <v>42.789099999999998</v>
      </c>
      <c r="V59" s="111">
        <f t="shared" si="60"/>
        <v>46.804200000000002</v>
      </c>
      <c r="W59" s="111">
        <f t="shared" si="60"/>
        <v>42.600700000000003</v>
      </c>
      <c r="X59" s="111">
        <f t="shared" si="60"/>
        <v>43.111499999999999</v>
      </c>
      <c r="Y59" s="111">
        <f t="shared" si="60"/>
        <v>43.599862139841719</v>
      </c>
      <c r="Z59" s="111">
        <f t="shared" si="60"/>
        <v>43.601140067204838</v>
      </c>
      <c r="AA59" s="111">
        <f t="shared" si="60"/>
        <v>43.593531293977918</v>
      </c>
      <c r="AB59" s="111">
        <f t="shared" si="60"/>
        <v>42.605329064007265</v>
      </c>
      <c r="AC59" s="111">
        <f t="shared" si="60"/>
        <v>41.658525558594562</v>
      </c>
      <c r="AD59" s="111">
        <f t="shared" si="60"/>
        <v>40.38662890223187</v>
      </c>
      <c r="AE59" s="111">
        <f t="shared" si="60"/>
        <v>40.694980066890146</v>
      </c>
      <c r="AF59" s="111">
        <f t="shared" si="60"/>
        <v>40.841728721603253</v>
      </c>
      <c r="AG59" s="111">
        <f t="shared" si="60"/>
        <v>40.884790491108184</v>
      </c>
      <c r="AH59" s="111">
        <f t="shared" si="60"/>
        <v>40.87553782825411</v>
      </c>
      <c r="AI59" s="111">
        <f t="shared" si="60"/>
        <v>40.888766293444988</v>
      </c>
      <c r="AJ59" s="111">
        <f t="shared" si="60"/>
        <v>40.754504850340439</v>
      </c>
      <c r="AK59" s="111">
        <f t="shared" si="60"/>
        <v>40.536683576093978</v>
      </c>
      <c r="AL59" s="111">
        <f t="shared" si="60"/>
        <v>40.233127401770631</v>
      </c>
      <c r="AM59" s="111">
        <f t="shared" si="60"/>
        <v>39.841304799562181</v>
      </c>
      <c r="AO59" s="111">
        <f t="shared" si="61"/>
        <v>36.793171782697179</v>
      </c>
      <c r="AP59" s="111">
        <f t="shared" si="61"/>
        <v>35.39933610525177</v>
      </c>
      <c r="AQ59" s="111">
        <f t="shared" si="61"/>
        <v>33.626964156445823</v>
      </c>
      <c r="AR59" s="111">
        <f t="shared" si="61"/>
        <v>33.495840190409595</v>
      </c>
      <c r="AS59" s="111">
        <f t="shared" si="61"/>
        <v>33.189374631177365</v>
      </c>
      <c r="AT59" s="111">
        <f t="shared" si="61"/>
        <v>32.757182766285055</v>
      </c>
      <c r="AU59" s="111">
        <f t="shared" si="61"/>
        <v>32.24657113758164</v>
      </c>
      <c r="AV59" s="111">
        <f t="shared" si="61"/>
        <v>31.791229966064268</v>
      </c>
      <c r="AW59" s="111">
        <f t="shared" si="61"/>
        <v>31.236906096782278</v>
      </c>
      <c r="AX59" s="111">
        <f t="shared" si="61"/>
        <v>30.628687196467613</v>
      </c>
      <c r="AY59" s="111">
        <f t="shared" si="61"/>
        <v>29.964972564511289</v>
      </c>
      <c r="AZ59" s="111">
        <f t="shared" si="61"/>
        <v>29.684195750318771</v>
      </c>
      <c r="BA59" s="111"/>
      <c r="BB59" s="111">
        <f t="shared" si="62"/>
        <v>37.75238290506416</v>
      </c>
      <c r="BC59" s="111">
        <f t="shared" si="62"/>
        <v>33.886903249596514</v>
      </c>
      <c r="BD59" s="111">
        <f t="shared" si="62"/>
        <v>29.629158682425587</v>
      </c>
      <c r="BE59" s="111">
        <f t="shared" si="62"/>
        <v>26.388490009562279</v>
      </c>
      <c r="BF59" s="111">
        <f t="shared" si="62"/>
        <v>23.042337688387605</v>
      </c>
      <c r="BG59" s="111">
        <f t="shared" si="62"/>
        <v>19.65578180071633</v>
      </c>
      <c r="BH59" s="111">
        <f t="shared" si="62"/>
        <v>16.792617594525623</v>
      </c>
      <c r="BI59" s="111">
        <f t="shared" si="62"/>
        <v>16.893450695568202</v>
      </c>
      <c r="BJ59" s="111">
        <f t="shared" si="62"/>
        <v>16.98064450145781</v>
      </c>
      <c r="BK59" s="111">
        <f t="shared" si="62"/>
        <v>17.064199121234086</v>
      </c>
      <c r="BL59" s="111">
        <f t="shared" si="62"/>
        <v>17.14173919932465</v>
      </c>
      <c r="BM59" s="111">
        <f t="shared" si="62"/>
        <v>17.208815364545913</v>
      </c>
      <c r="BN59" s="111"/>
    </row>
    <row r="60" spans="1:66" s="112" customFormat="1" outlineLevel="1" x14ac:dyDescent="0.3">
      <c r="A60" s="98" t="s">
        <v>79</v>
      </c>
      <c r="B60" s="111">
        <f>B88+B115+B132</f>
        <v>0</v>
      </c>
      <c r="C60" s="111">
        <f t="shared" si="60"/>
        <v>0</v>
      </c>
      <c r="D60" s="111">
        <f t="shared" si="60"/>
        <v>0</v>
      </c>
      <c r="E60" s="111">
        <f t="shared" si="60"/>
        <v>0</v>
      </c>
      <c r="F60" s="111">
        <f t="shared" si="60"/>
        <v>0</v>
      </c>
      <c r="G60" s="111">
        <f t="shared" si="60"/>
        <v>0</v>
      </c>
      <c r="H60" s="111">
        <f t="shared" si="60"/>
        <v>0</v>
      </c>
      <c r="I60" s="111">
        <f t="shared" si="60"/>
        <v>0</v>
      </c>
      <c r="J60" s="111">
        <f t="shared" si="60"/>
        <v>0</v>
      </c>
      <c r="K60" s="111">
        <f t="shared" si="60"/>
        <v>0</v>
      </c>
      <c r="L60" s="111">
        <f t="shared" si="60"/>
        <v>0</v>
      </c>
      <c r="M60" s="111">
        <f t="shared" si="60"/>
        <v>0</v>
      </c>
      <c r="N60" s="111">
        <f t="shared" si="60"/>
        <v>0</v>
      </c>
      <c r="O60" s="111">
        <f t="shared" si="60"/>
        <v>0</v>
      </c>
      <c r="P60" s="111">
        <f t="shared" si="60"/>
        <v>0</v>
      </c>
      <c r="Q60" s="111">
        <f t="shared" si="60"/>
        <v>0</v>
      </c>
      <c r="R60" s="111">
        <f t="shared" si="60"/>
        <v>0</v>
      </c>
      <c r="S60" s="111">
        <f t="shared" si="60"/>
        <v>0</v>
      </c>
      <c r="T60" s="111">
        <f t="shared" si="60"/>
        <v>0</v>
      </c>
      <c r="U60" s="111">
        <f t="shared" si="60"/>
        <v>0</v>
      </c>
      <c r="V60" s="111">
        <f t="shared" si="60"/>
        <v>0</v>
      </c>
      <c r="W60" s="111">
        <f t="shared" si="60"/>
        <v>0</v>
      </c>
      <c r="X60" s="111">
        <f t="shared" si="60"/>
        <v>0</v>
      </c>
      <c r="Y60" s="111">
        <f t="shared" si="60"/>
        <v>0</v>
      </c>
      <c r="Z60" s="111">
        <f t="shared" si="60"/>
        <v>0</v>
      </c>
      <c r="AA60" s="111">
        <f t="shared" si="60"/>
        <v>0</v>
      </c>
      <c r="AB60" s="111">
        <f t="shared" si="60"/>
        <v>0</v>
      </c>
      <c r="AC60" s="111">
        <f t="shared" si="60"/>
        <v>0</v>
      </c>
      <c r="AD60" s="111">
        <f t="shared" si="60"/>
        <v>0</v>
      </c>
      <c r="AE60" s="111">
        <f t="shared" si="60"/>
        <v>0</v>
      </c>
      <c r="AF60" s="111">
        <f t="shared" si="60"/>
        <v>0</v>
      </c>
      <c r="AG60" s="111">
        <f t="shared" si="60"/>
        <v>0</v>
      </c>
      <c r="AH60" s="111">
        <f t="shared" si="60"/>
        <v>0</v>
      </c>
      <c r="AI60" s="111">
        <f t="shared" si="60"/>
        <v>0</v>
      </c>
      <c r="AJ60" s="111">
        <f t="shared" si="60"/>
        <v>0</v>
      </c>
      <c r="AK60" s="111">
        <f t="shared" si="60"/>
        <v>0</v>
      </c>
      <c r="AL60" s="111">
        <f t="shared" si="60"/>
        <v>0</v>
      </c>
      <c r="AM60" s="111">
        <f t="shared" si="60"/>
        <v>0</v>
      </c>
      <c r="AO60" s="111">
        <f t="shared" si="61"/>
        <v>0</v>
      </c>
      <c r="AP60" s="111">
        <f t="shared" si="61"/>
        <v>0</v>
      </c>
      <c r="AQ60" s="111">
        <f t="shared" si="61"/>
        <v>0</v>
      </c>
      <c r="AR60" s="111">
        <f t="shared" si="61"/>
        <v>0</v>
      </c>
      <c r="AS60" s="111">
        <f t="shared" si="61"/>
        <v>0</v>
      </c>
      <c r="AT60" s="111">
        <f t="shared" si="61"/>
        <v>0</v>
      </c>
      <c r="AU60" s="111">
        <f t="shared" si="61"/>
        <v>0</v>
      </c>
      <c r="AV60" s="111">
        <f t="shared" si="61"/>
        <v>0</v>
      </c>
      <c r="AW60" s="111">
        <f t="shared" si="61"/>
        <v>0</v>
      </c>
      <c r="AX60" s="111">
        <f t="shared" si="61"/>
        <v>0</v>
      </c>
      <c r="AY60" s="111">
        <f t="shared" si="61"/>
        <v>0</v>
      </c>
      <c r="AZ60" s="111">
        <f t="shared" si="61"/>
        <v>0</v>
      </c>
      <c r="BA60" s="111"/>
      <c r="BB60" s="111">
        <f t="shared" si="62"/>
        <v>0</v>
      </c>
      <c r="BC60" s="111">
        <f t="shared" si="62"/>
        <v>0</v>
      </c>
      <c r="BD60" s="111">
        <f t="shared" si="62"/>
        <v>0</v>
      </c>
      <c r="BE60" s="111">
        <f t="shared" si="62"/>
        <v>0</v>
      </c>
      <c r="BF60" s="111">
        <f t="shared" si="62"/>
        <v>0</v>
      </c>
      <c r="BG60" s="111">
        <f t="shared" si="62"/>
        <v>0</v>
      </c>
      <c r="BH60" s="111">
        <f t="shared" si="62"/>
        <v>0</v>
      </c>
      <c r="BI60" s="111">
        <f t="shared" si="62"/>
        <v>0</v>
      </c>
      <c r="BJ60" s="111">
        <f t="shared" si="62"/>
        <v>0</v>
      </c>
      <c r="BK60" s="111">
        <f t="shared" si="62"/>
        <v>0</v>
      </c>
      <c r="BL60" s="111">
        <f t="shared" si="62"/>
        <v>0</v>
      </c>
      <c r="BM60" s="111">
        <f t="shared" si="62"/>
        <v>0</v>
      </c>
      <c r="BN60" s="111"/>
    </row>
    <row r="61" spans="1:66" s="108" customFormat="1" outlineLevel="1" x14ac:dyDescent="0.3">
      <c r="A61" s="97" t="s">
        <v>80</v>
      </c>
      <c r="B61" s="109">
        <f>B89+B99+B116+B133</f>
        <v>0</v>
      </c>
      <c r="C61" s="109">
        <f t="shared" ref="C61:AM61" si="63">C89+C99+C116+C133</f>
        <v>0</v>
      </c>
      <c r="D61" s="109">
        <f t="shared" si="63"/>
        <v>0</v>
      </c>
      <c r="E61" s="109">
        <f t="shared" si="63"/>
        <v>0</v>
      </c>
      <c r="F61" s="109">
        <f t="shared" si="63"/>
        <v>0</v>
      </c>
      <c r="G61" s="109">
        <f t="shared" si="63"/>
        <v>0</v>
      </c>
      <c r="H61" s="109">
        <f t="shared" si="63"/>
        <v>0</v>
      </c>
      <c r="I61" s="109">
        <f t="shared" si="63"/>
        <v>0</v>
      </c>
      <c r="J61" s="109">
        <f t="shared" si="63"/>
        <v>0</v>
      </c>
      <c r="K61" s="109">
        <f t="shared" si="63"/>
        <v>0</v>
      </c>
      <c r="L61" s="109">
        <f t="shared" si="63"/>
        <v>0</v>
      </c>
      <c r="M61" s="109">
        <f t="shared" si="63"/>
        <v>0</v>
      </c>
      <c r="N61" s="109">
        <f t="shared" si="63"/>
        <v>0</v>
      </c>
      <c r="O61" s="109">
        <f t="shared" si="63"/>
        <v>0</v>
      </c>
      <c r="P61" s="109">
        <f t="shared" si="63"/>
        <v>0</v>
      </c>
      <c r="Q61" s="109">
        <f t="shared" si="63"/>
        <v>0</v>
      </c>
      <c r="R61" s="109">
        <f t="shared" si="63"/>
        <v>0</v>
      </c>
      <c r="S61" s="109">
        <f t="shared" si="63"/>
        <v>0</v>
      </c>
      <c r="T61" s="109">
        <f t="shared" si="63"/>
        <v>0</v>
      </c>
      <c r="U61" s="109">
        <f t="shared" si="63"/>
        <v>0</v>
      </c>
      <c r="V61" s="109">
        <f t="shared" si="63"/>
        <v>0</v>
      </c>
      <c r="W61" s="109">
        <f t="shared" si="63"/>
        <v>0</v>
      </c>
      <c r="X61" s="109">
        <f t="shared" si="63"/>
        <v>0</v>
      </c>
      <c r="Y61" s="109">
        <f t="shared" si="63"/>
        <v>0</v>
      </c>
      <c r="Z61" s="109">
        <f t="shared" si="63"/>
        <v>0</v>
      </c>
      <c r="AA61" s="109">
        <f t="shared" si="63"/>
        <v>0</v>
      </c>
      <c r="AB61" s="109">
        <f t="shared" si="63"/>
        <v>0</v>
      </c>
      <c r="AC61" s="109">
        <f t="shared" si="63"/>
        <v>0</v>
      </c>
      <c r="AD61" s="109">
        <f t="shared" si="63"/>
        <v>0</v>
      </c>
      <c r="AE61" s="109">
        <f t="shared" si="63"/>
        <v>0</v>
      </c>
      <c r="AF61" s="109">
        <f t="shared" si="63"/>
        <v>0</v>
      </c>
      <c r="AG61" s="109">
        <f t="shared" si="63"/>
        <v>0</v>
      </c>
      <c r="AH61" s="109">
        <f t="shared" si="63"/>
        <v>0</v>
      </c>
      <c r="AI61" s="109">
        <f t="shared" si="63"/>
        <v>0</v>
      </c>
      <c r="AJ61" s="109">
        <f t="shared" si="63"/>
        <v>0</v>
      </c>
      <c r="AK61" s="109">
        <f t="shared" si="63"/>
        <v>0</v>
      </c>
      <c r="AL61" s="109">
        <f t="shared" si="63"/>
        <v>0</v>
      </c>
      <c r="AM61" s="109">
        <f t="shared" si="63"/>
        <v>0</v>
      </c>
      <c r="AO61" s="109">
        <f t="shared" ref="AO61:AZ61" si="64">AO89+AO99+AO116+AO133</f>
        <v>0.20754225828211278</v>
      </c>
      <c r="AP61" s="109">
        <f t="shared" si="64"/>
        <v>0.92320872227853834</v>
      </c>
      <c r="AQ61" s="109">
        <f t="shared" si="64"/>
        <v>1.6392692873973855</v>
      </c>
      <c r="AR61" s="109">
        <f t="shared" si="64"/>
        <v>1.9910564642186528</v>
      </c>
      <c r="AS61" s="109">
        <f t="shared" si="64"/>
        <v>2.3284840197153982</v>
      </c>
      <c r="AT61" s="109">
        <f t="shared" si="64"/>
        <v>2.6499669146544376</v>
      </c>
      <c r="AU61" s="109">
        <f t="shared" si="64"/>
        <v>2.9558520102891408</v>
      </c>
      <c r="AV61" s="109">
        <f t="shared" si="64"/>
        <v>2.9206752647039584</v>
      </c>
      <c r="AW61" s="109">
        <f t="shared" si="64"/>
        <v>2.8772283471793871</v>
      </c>
      <c r="AX61" s="109">
        <f t="shared" si="64"/>
        <v>2.8292277715257002</v>
      </c>
      <c r="AY61" s="109">
        <f t="shared" si="64"/>
        <v>2.7764429494796596</v>
      </c>
      <c r="AZ61" s="109">
        <f t="shared" si="64"/>
        <v>2.7556609173157955</v>
      </c>
      <c r="BA61" s="109"/>
      <c r="BB61" s="109">
        <f t="shared" ref="BB61:BM61" si="65">BB89+BB99+BB116+BB133</f>
        <v>2.7682297935186164</v>
      </c>
      <c r="BC61" s="109">
        <f t="shared" si="65"/>
        <v>5.5514816288945754</v>
      </c>
      <c r="BD61" s="109">
        <f t="shared" si="65"/>
        <v>8.0824516840641394</v>
      </c>
      <c r="BE61" s="109">
        <f t="shared" si="65"/>
        <v>9.1414141037131884</v>
      </c>
      <c r="BF61" s="109">
        <f t="shared" si="65"/>
        <v>9.9464285873265794</v>
      </c>
      <c r="BG61" s="109">
        <f t="shared" si="65"/>
        <v>10.459548256279815</v>
      </c>
      <c r="BH61" s="109">
        <f t="shared" si="65"/>
        <v>10.935306090271448</v>
      </c>
      <c r="BI61" s="109">
        <f t="shared" si="65"/>
        <v>11.011465733754285</v>
      </c>
      <c r="BJ61" s="109">
        <f t="shared" si="65"/>
        <v>11.080319416236017</v>
      </c>
      <c r="BK61" s="109">
        <f t="shared" si="65"/>
        <v>11.147043088516249</v>
      </c>
      <c r="BL61" s="109">
        <f t="shared" si="65"/>
        <v>11.209717758319336</v>
      </c>
      <c r="BM61" s="109">
        <f t="shared" si="65"/>
        <v>11.264871965537763</v>
      </c>
      <c r="BN61" s="109"/>
    </row>
    <row r="62" spans="1:66" s="108" customFormat="1" outlineLevel="1" x14ac:dyDescent="0.3">
      <c r="A62" s="97" t="s">
        <v>81</v>
      </c>
      <c r="B62" s="109">
        <f>B90+B117</f>
        <v>0</v>
      </c>
      <c r="C62" s="109">
        <f t="shared" ref="C62:AM62" si="66">C90+C117</f>
        <v>0</v>
      </c>
      <c r="D62" s="109">
        <f t="shared" si="66"/>
        <v>0</v>
      </c>
      <c r="E62" s="109">
        <f t="shared" si="66"/>
        <v>0</v>
      </c>
      <c r="F62" s="109">
        <f t="shared" si="66"/>
        <v>0</v>
      </c>
      <c r="G62" s="109">
        <f t="shared" si="66"/>
        <v>0</v>
      </c>
      <c r="H62" s="109">
        <f t="shared" si="66"/>
        <v>0</v>
      </c>
      <c r="I62" s="109">
        <f t="shared" si="66"/>
        <v>0</v>
      </c>
      <c r="J62" s="109">
        <f t="shared" si="66"/>
        <v>0</v>
      </c>
      <c r="K62" s="109">
        <f t="shared" si="66"/>
        <v>0</v>
      </c>
      <c r="L62" s="109">
        <f t="shared" si="66"/>
        <v>0</v>
      </c>
      <c r="M62" s="109">
        <f t="shared" si="66"/>
        <v>0</v>
      </c>
      <c r="N62" s="109">
        <f t="shared" si="66"/>
        <v>0</v>
      </c>
      <c r="O62" s="109">
        <f t="shared" si="66"/>
        <v>0</v>
      </c>
      <c r="P62" s="109">
        <f t="shared" si="66"/>
        <v>0</v>
      </c>
      <c r="Q62" s="109">
        <f t="shared" si="66"/>
        <v>0</v>
      </c>
      <c r="R62" s="109">
        <f t="shared" si="66"/>
        <v>0</v>
      </c>
      <c r="S62" s="109">
        <f t="shared" si="66"/>
        <v>0</v>
      </c>
      <c r="T62" s="109">
        <f t="shared" si="66"/>
        <v>0</v>
      </c>
      <c r="U62" s="109">
        <f t="shared" si="66"/>
        <v>0</v>
      </c>
      <c r="V62" s="109">
        <f t="shared" si="66"/>
        <v>0</v>
      </c>
      <c r="W62" s="109">
        <f t="shared" si="66"/>
        <v>0</v>
      </c>
      <c r="X62" s="109">
        <f t="shared" si="66"/>
        <v>0</v>
      </c>
      <c r="Y62" s="109">
        <f t="shared" si="66"/>
        <v>0</v>
      </c>
      <c r="Z62" s="109">
        <f t="shared" si="66"/>
        <v>0</v>
      </c>
      <c r="AA62" s="109">
        <f t="shared" si="66"/>
        <v>0</v>
      </c>
      <c r="AB62" s="109">
        <f t="shared" si="66"/>
        <v>0</v>
      </c>
      <c r="AC62" s="109">
        <f t="shared" si="66"/>
        <v>0</v>
      </c>
      <c r="AD62" s="109">
        <f t="shared" si="66"/>
        <v>0</v>
      </c>
      <c r="AE62" s="109">
        <f t="shared" si="66"/>
        <v>0</v>
      </c>
      <c r="AF62" s="109">
        <f t="shared" si="66"/>
        <v>0</v>
      </c>
      <c r="AG62" s="109">
        <f t="shared" si="66"/>
        <v>0</v>
      </c>
      <c r="AH62" s="109">
        <f t="shared" si="66"/>
        <v>0</v>
      </c>
      <c r="AI62" s="109">
        <f t="shared" si="66"/>
        <v>0</v>
      </c>
      <c r="AJ62" s="109">
        <f t="shared" si="66"/>
        <v>0</v>
      </c>
      <c r="AK62" s="109">
        <f t="shared" si="66"/>
        <v>0</v>
      </c>
      <c r="AL62" s="109">
        <f t="shared" si="66"/>
        <v>0</v>
      </c>
      <c r="AM62" s="109">
        <f t="shared" si="66"/>
        <v>0</v>
      </c>
      <c r="AO62" s="109">
        <f t="shared" ref="AO62:AZ62" si="67">AO90+AO117</f>
        <v>0</v>
      </c>
      <c r="AP62" s="109">
        <f t="shared" si="67"/>
        <v>0</v>
      </c>
      <c r="AQ62" s="109">
        <f t="shared" si="67"/>
        <v>0</v>
      </c>
      <c r="AR62" s="109">
        <f t="shared" si="67"/>
        <v>0</v>
      </c>
      <c r="AS62" s="109">
        <f t="shared" si="67"/>
        <v>0</v>
      </c>
      <c r="AT62" s="109">
        <f t="shared" si="67"/>
        <v>0</v>
      </c>
      <c r="AU62" s="109">
        <f t="shared" si="67"/>
        <v>0</v>
      </c>
      <c r="AV62" s="109">
        <f t="shared" si="67"/>
        <v>0</v>
      </c>
      <c r="AW62" s="109">
        <f t="shared" si="67"/>
        <v>0</v>
      </c>
      <c r="AX62" s="109">
        <f t="shared" si="67"/>
        <v>0</v>
      </c>
      <c r="AY62" s="109">
        <f t="shared" si="67"/>
        <v>0</v>
      </c>
      <c r="AZ62" s="109">
        <f t="shared" si="67"/>
        <v>0</v>
      </c>
      <c r="BA62" s="109"/>
      <c r="BB62" s="109">
        <f t="shared" ref="BB62:BM62" si="68">BB90+BB117</f>
        <v>0</v>
      </c>
      <c r="BC62" s="109">
        <f t="shared" si="68"/>
        <v>0</v>
      </c>
      <c r="BD62" s="109">
        <f t="shared" si="68"/>
        <v>0</v>
      </c>
      <c r="BE62" s="109">
        <f t="shared" si="68"/>
        <v>0</v>
      </c>
      <c r="BF62" s="109">
        <f t="shared" si="68"/>
        <v>0</v>
      </c>
      <c r="BG62" s="109">
        <f t="shared" si="68"/>
        <v>0</v>
      </c>
      <c r="BH62" s="109">
        <f t="shared" si="68"/>
        <v>0</v>
      </c>
      <c r="BI62" s="109">
        <f t="shared" si="68"/>
        <v>0</v>
      </c>
      <c r="BJ62" s="109">
        <f t="shared" si="68"/>
        <v>0</v>
      </c>
      <c r="BK62" s="109">
        <f t="shared" si="68"/>
        <v>0</v>
      </c>
      <c r="BL62" s="109">
        <f t="shared" si="68"/>
        <v>0</v>
      </c>
      <c r="BM62" s="109">
        <f t="shared" si="68"/>
        <v>0</v>
      </c>
      <c r="BN62" s="109"/>
    </row>
    <row r="63" spans="1:66" s="108" customFormat="1" outlineLevel="1" x14ac:dyDescent="0.3">
      <c r="A63" s="113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109"/>
      <c r="BN63" s="109"/>
    </row>
    <row r="64" spans="1:66" s="108" customFormat="1" outlineLevel="1" x14ac:dyDescent="0.3">
      <c r="A64" s="110" t="s">
        <v>82</v>
      </c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</row>
    <row r="65" spans="1:66" s="108" customFormat="1" outlineLevel="1" x14ac:dyDescent="0.3">
      <c r="A65" s="113" t="s">
        <v>83</v>
      </c>
      <c r="B65" s="109">
        <f t="shared" ref="B65:AM65" si="69">B74</f>
        <v>119.80987999999999</v>
      </c>
      <c r="C65" s="109">
        <f t="shared" si="69"/>
        <v>133.22388999999998</v>
      </c>
      <c r="D65" s="109">
        <f t="shared" si="69"/>
        <v>125.404155</v>
      </c>
      <c r="E65" s="109">
        <f t="shared" si="69"/>
        <v>141.442599</v>
      </c>
      <c r="F65" s="109">
        <f t="shared" si="69"/>
        <v>133.31763000000001</v>
      </c>
      <c r="G65" s="109">
        <f t="shared" si="69"/>
        <v>137.292722</v>
      </c>
      <c r="H65" s="109">
        <f t="shared" si="69"/>
        <v>149.649135</v>
      </c>
      <c r="I65" s="109">
        <f t="shared" si="69"/>
        <v>136.82814999999999</v>
      </c>
      <c r="J65" s="109">
        <f t="shared" si="69"/>
        <v>136.16930399999998</v>
      </c>
      <c r="K65" s="109">
        <f t="shared" si="69"/>
        <v>130.18013500000001</v>
      </c>
      <c r="L65" s="109">
        <f t="shared" si="69"/>
        <v>123.44703</v>
      </c>
      <c r="M65" s="109">
        <f t="shared" si="69"/>
        <v>132.36514499999998</v>
      </c>
      <c r="N65" s="109">
        <f t="shared" si="69"/>
        <v>128.17660000000001</v>
      </c>
      <c r="O65" s="109">
        <f t="shared" si="69"/>
        <v>132.24070499999999</v>
      </c>
      <c r="P65" s="109">
        <f t="shared" si="69"/>
        <v>131.39716500000003</v>
      </c>
      <c r="Q65" s="109">
        <f t="shared" si="69"/>
        <v>133.00221999999999</v>
      </c>
      <c r="R65" s="109">
        <f t="shared" si="69"/>
        <v>132.6748</v>
      </c>
      <c r="S65" s="109">
        <f t="shared" si="69"/>
        <v>133.20154500000001</v>
      </c>
      <c r="T65" s="109">
        <f t="shared" si="69"/>
        <v>133.32963999999998</v>
      </c>
      <c r="U65" s="109">
        <f t="shared" si="69"/>
        <v>134.84221500000001</v>
      </c>
      <c r="V65" s="109">
        <f t="shared" si="69"/>
        <v>154.79905399999998</v>
      </c>
      <c r="W65" s="109">
        <f t="shared" si="69"/>
        <v>134.99172999999999</v>
      </c>
      <c r="X65" s="109">
        <f t="shared" si="69"/>
        <v>135.48991500000002</v>
      </c>
      <c r="Y65" s="109">
        <f t="shared" si="69"/>
        <v>133.71454671028198</v>
      </c>
      <c r="Z65" s="109">
        <f t="shared" si="69"/>
        <v>132.16219284280822</v>
      </c>
      <c r="AA65" s="109">
        <f t="shared" si="69"/>
        <v>131.0259636539983</v>
      </c>
      <c r="AB65" s="109">
        <f t="shared" si="69"/>
        <v>132.09359050918926</v>
      </c>
      <c r="AC65" s="109">
        <f t="shared" si="69"/>
        <v>133.32095420261118</v>
      </c>
      <c r="AD65" s="109">
        <f t="shared" si="69"/>
        <v>133.41922603242892</v>
      </c>
      <c r="AE65" s="109">
        <f t="shared" si="69"/>
        <v>133.75463955787836</v>
      </c>
      <c r="AF65" s="109">
        <f t="shared" si="69"/>
        <v>133.48907237423191</v>
      </c>
      <c r="AG65" s="109">
        <f t="shared" si="69"/>
        <v>132.82067799168846</v>
      </c>
      <c r="AH65" s="109">
        <f t="shared" si="69"/>
        <v>131.91368379046111</v>
      </c>
      <c r="AI65" s="109">
        <f t="shared" si="69"/>
        <v>131.47855793082147</v>
      </c>
      <c r="AJ65" s="109">
        <f t="shared" si="69"/>
        <v>130.4246929273508</v>
      </c>
      <c r="AK65" s="109">
        <f t="shared" si="69"/>
        <v>129.02828494407333</v>
      </c>
      <c r="AL65" s="109">
        <f t="shared" si="69"/>
        <v>127.29503727791183</v>
      </c>
      <c r="AM65" s="109">
        <f t="shared" si="69"/>
        <v>125.2389800071149</v>
      </c>
      <c r="AO65" s="109">
        <f t="shared" ref="AO65:AZ65" si="70">AO74</f>
        <v>127.65711083459362</v>
      </c>
      <c r="AP65" s="109">
        <f t="shared" si="70"/>
        <v>125.63242793881726</v>
      </c>
      <c r="AQ65" s="109">
        <f t="shared" si="70"/>
        <v>122.43973417448359</v>
      </c>
      <c r="AR65" s="109">
        <f t="shared" si="70"/>
        <v>121.41786439190787</v>
      </c>
      <c r="AS65" s="109">
        <f t="shared" si="70"/>
        <v>119.70446956813164</v>
      </c>
      <c r="AT65" s="109">
        <f t="shared" si="70"/>
        <v>117.48483312728932</v>
      </c>
      <c r="AU65" s="109">
        <f t="shared" si="70"/>
        <v>114.93075604958977</v>
      </c>
      <c r="AV65" s="109">
        <f t="shared" si="70"/>
        <v>112.69781906406268</v>
      </c>
      <c r="AW65" s="109">
        <f t="shared" si="70"/>
        <v>110.03744133464693</v>
      </c>
      <c r="AX65" s="109">
        <f t="shared" si="70"/>
        <v>107.14903441537575</v>
      </c>
      <c r="AY65" s="109">
        <f t="shared" si="70"/>
        <v>104.03468988826998</v>
      </c>
      <c r="AZ65" s="109">
        <f t="shared" si="70"/>
        <v>102.57328561642765</v>
      </c>
      <c r="BA65" s="109"/>
      <c r="BB65" s="109">
        <f t="shared" ref="BB65:BM65" si="71">BB74</f>
        <v>122.61851394253581</v>
      </c>
      <c r="BC65" s="109">
        <f t="shared" si="71"/>
        <v>113.57038490396255</v>
      </c>
      <c r="BD65" s="109">
        <f t="shared" si="71"/>
        <v>103.35626594580155</v>
      </c>
      <c r="BE65" s="109">
        <f t="shared" si="71"/>
        <v>95.484307364747664</v>
      </c>
      <c r="BF65" s="109">
        <f t="shared" si="71"/>
        <v>86.446435297065065</v>
      </c>
      <c r="BG65" s="109">
        <f t="shared" si="71"/>
        <v>76.340174082046332</v>
      </c>
      <c r="BH65" s="109">
        <f t="shared" si="71"/>
        <v>67.836597692153433</v>
      </c>
      <c r="BI65" s="109">
        <f t="shared" si="71"/>
        <v>68.113007469676731</v>
      </c>
      <c r="BJ65" s="109">
        <f t="shared" si="71"/>
        <v>68.314658722119518</v>
      </c>
      <c r="BK65" s="109">
        <f t="shared" si="71"/>
        <v>68.498658215215102</v>
      </c>
      <c r="BL65" s="109">
        <f t="shared" si="71"/>
        <v>68.66001237651929</v>
      </c>
      <c r="BM65" s="109">
        <f t="shared" si="71"/>
        <v>68.787908706721225</v>
      </c>
      <c r="BN65" s="109"/>
    </row>
    <row r="66" spans="1:66" s="108" customFormat="1" outlineLevel="1" x14ac:dyDescent="0.3">
      <c r="A66" s="113" t="s">
        <v>84</v>
      </c>
      <c r="B66" s="109">
        <f t="shared" ref="B66:AM66" si="72">B92</f>
        <v>1E-3</v>
      </c>
      <c r="C66" s="109">
        <f t="shared" si="72"/>
        <v>1.0454545454545454E-3</v>
      </c>
      <c r="D66" s="109">
        <f t="shared" si="72"/>
        <v>1.0909090909090907E-3</v>
      </c>
      <c r="E66" s="109">
        <f t="shared" si="72"/>
        <v>1.1363636363636361E-3</v>
      </c>
      <c r="F66" s="109">
        <f t="shared" si="72"/>
        <v>1.1818181818181814E-3</v>
      </c>
      <c r="G66" s="109">
        <f t="shared" si="72"/>
        <v>1.2272727272727268E-3</v>
      </c>
      <c r="H66" s="109">
        <f t="shared" si="72"/>
        <v>1.2727272727272722E-3</v>
      </c>
      <c r="I66" s="109">
        <f t="shared" si="72"/>
        <v>1.3181818181818175E-3</v>
      </c>
      <c r="J66" s="109">
        <f t="shared" si="72"/>
        <v>1.3636363636363629E-3</v>
      </c>
      <c r="K66" s="109">
        <f t="shared" si="72"/>
        <v>1.4090909090909082E-3</v>
      </c>
      <c r="L66" s="109">
        <f t="shared" si="72"/>
        <v>1.4545454545454536E-3</v>
      </c>
      <c r="M66" s="109">
        <f t="shared" si="72"/>
        <v>1.4999999999999989E-3</v>
      </c>
      <c r="N66" s="109">
        <f t="shared" si="72"/>
        <v>1.5454545454545443E-3</v>
      </c>
      <c r="O66" s="109">
        <f t="shared" si="72"/>
        <v>1.5909090909090897E-3</v>
      </c>
      <c r="P66" s="109">
        <f t="shared" si="72"/>
        <v>1.636363636363635E-3</v>
      </c>
      <c r="Q66" s="109">
        <f t="shared" si="72"/>
        <v>1.6818181818181804E-3</v>
      </c>
      <c r="R66" s="109">
        <f t="shared" si="72"/>
        <v>1.7272727272727257E-3</v>
      </c>
      <c r="S66" s="109">
        <f t="shared" si="72"/>
        <v>1.7727272727272711E-3</v>
      </c>
      <c r="T66" s="109">
        <f t="shared" si="72"/>
        <v>1.8181818181818164E-3</v>
      </c>
      <c r="U66" s="109">
        <f t="shared" si="72"/>
        <v>1.8636363636363618E-3</v>
      </c>
      <c r="V66" s="109">
        <f t="shared" si="72"/>
        <v>1.9090909090909072E-3</v>
      </c>
      <c r="W66" s="109">
        <f t="shared" si="72"/>
        <v>1.9545454545454527E-3</v>
      </c>
      <c r="X66" s="109">
        <f t="shared" si="72"/>
        <v>2E-3</v>
      </c>
      <c r="Y66" s="109">
        <f t="shared" si="72"/>
        <v>2.1147199277001499E-3</v>
      </c>
      <c r="Z66" s="109">
        <f t="shared" si="72"/>
        <v>2.1523933696776039E-3</v>
      </c>
      <c r="AA66" s="109">
        <f t="shared" si="72"/>
        <v>2.194464152742325E-3</v>
      </c>
      <c r="AB66" s="109">
        <f t="shared" si="72"/>
        <v>2.4596167995161039E-3</v>
      </c>
      <c r="AC66" s="109">
        <f t="shared" si="72"/>
        <v>2.8610378593664685E-3</v>
      </c>
      <c r="AD66" s="109">
        <f t="shared" si="72"/>
        <v>3.2648369399028996E-3</v>
      </c>
      <c r="AE66" s="109">
        <f t="shared" si="72"/>
        <v>3.6753592206170372E-3</v>
      </c>
      <c r="AF66" s="109">
        <f t="shared" si="72"/>
        <v>4.0839535532835626E-3</v>
      </c>
      <c r="AG66" s="109">
        <f t="shared" si="72"/>
        <v>4.4882942023409022E-3</v>
      </c>
      <c r="AH66" s="109">
        <f t="shared" si="72"/>
        <v>4.88228881095072E-3</v>
      </c>
      <c r="AI66" s="109">
        <f t="shared" si="72"/>
        <v>5.2711091414799627E-3</v>
      </c>
      <c r="AJ66" s="109">
        <f t="shared" si="72"/>
        <v>5.6233941708956608E-3</v>
      </c>
      <c r="AK66" s="109">
        <f t="shared" si="72"/>
        <v>6.1376154553566646E-3</v>
      </c>
      <c r="AL66" s="109">
        <f t="shared" si="72"/>
        <v>6.5974801912073895E-3</v>
      </c>
      <c r="AM66" s="109">
        <f t="shared" si="72"/>
        <v>6.9780552219345249E-3</v>
      </c>
      <c r="AO66" s="109">
        <f t="shared" ref="AO66:AZ66" si="73">AO92</f>
        <v>2.4286977756115429E-3</v>
      </c>
      <c r="AP66" s="109">
        <f t="shared" si="73"/>
        <v>2.6955417217299498E-3</v>
      </c>
      <c r="AQ66" s="109">
        <f t="shared" si="73"/>
        <v>2.9218438243887477E-3</v>
      </c>
      <c r="AR66" s="109">
        <f t="shared" si="73"/>
        <v>3.1810102746734946E-3</v>
      </c>
      <c r="AS66" s="109">
        <f t="shared" si="73"/>
        <v>3.4024763660151641E-3</v>
      </c>
      <c r="AT66" s="109">
        <f t="shared" si="73"/>
        <v>3.5788033886579584E-3</v>
      </c>
      <c r="AU66" s="109">
        <f t="shared" si="73"/>
        <v>3.7009472243935007E-3</v>
      </c>
      <c r="AV66" s="109">
        <f t="shared" si="73"/>
        <v>3.8127111724657356E-3</v>
      </c>
      <c r="AW66" s="109">
        <f t="shared" si="73"/>
        <v>3.8427852948987097E-3</v>
      </c>
      <c r="AX66" s="109">
        <f t="shared" si="73"/>
        <v>3.9063734435275527E-3</v>
      </c>
      <c r="AY66" s="109">
        <f t="shared" si="73"/>
        <v>3.8292951370822235E-3</v>
      </c>
      <c r="AZ66" s="109">
        <f t="shared" si="73"/>
        <v>3.867476733646178E-3</v>
      </c>
      <c r="BA66" s="109"/>
      <c r="BB66" s="109">
        <f t="shared" ref="BB66:BM66" si="74">BB92</f>
        <v>2.131180639740281E-3</v>
      </c>
      <c r="BC66" s="109">
        <f t="shared" si="74"/>
        <v>2.1612804671242635E-3</v>
      </c>
      <c r="BD66" s="109">
        <f t="shared" si="74"/>
        <v>2.1137829794623721E-3</v>
      </c>
      <c r="BE66" s="109">
        <f t="shared" si="74"/>
        <v>2.1438421842388321E-3</v>
      </c>
      <c r="BF66" s="109">
        <f t="shared" si="74"/>
        <v>2.0825701106914531E-3</v>
      </c>
      <c r="BG66" s="109">
        <f t="shared" si="74"/>
        <v>1.906157758723421E-3</v>
      </c>
      <c r="BH66" s="109">
        <f t="shared" si="74"/>
        <v>1.6931252318811766E-3</v>
      </c>
      <c r="BI66" s="109">
        <f t="shared" si="74"/>
        <v>1.769312092286653E-3</v>
      </c>
      <c r="BJ66" s="109">
        <f t="shared" si="74"/>
        <v>1.8445079860657109E-3</v>
      </c>
      <c r="BK66" s="109">
        <f t="shared" si="74"/>
        <v>1.986126723956367E-3</v>
      </c>
      <c r="BL66" s="109">
        <f t="shared" si="74"/>
        <v>2.1284039726027024E-3</v>
      </c>
      <c r="BM66" s="109">
        <f t="shared" si="74"/>
        <v>2.2709103782469842E-3</v>
      </c>
      <c r="BN66" s="109"/>
    </row>
    <row r="67" spans="1:66" s="108" customFormat="1" outlineLevel="1" x14ac:dyDescent="0.3">
      <c r="A67" s="113" t="s">
        <v>85</v>
      </c>
      <c r="B67" s="109">
        <f t="shared" ref="B67:AM67" si="75">B101</f>
        <v>21.142919999999997</v>
      </c>
      <c r="C67" s="109">
        <f t="shared" si="75"/>
        <v>21.687609999999999</v>
      </c>
      <c r="D67" s="109">
        <f t="shared" si="75"/>
        <v>22.130144999999999</v>
      </c>
      <c r="E67" s="109">
        <f t="shared" si="75"/>
        <v>21.135101000000002</v>
      </c>
      <c r="F67" s="109">
        <f t="shared" si="75"/>
        <v>21.702870000000001</v>
      </c>
      <c r="G67" s="109">
        <f t="shared" si="75"/>
        <v>22.349978</v>
      </c>
      <c r="H67" s="109">
        <f t="shared" si="75"/>
        <v>22.361364999999999</v>
      </c>
      <c r="I67" s="109">
        <f t="shared" si="75"/>
        <v>22.274350000000002</v>
      </c>
      <c r="J67" s="109">
        <f t="shared" si="75"/>
        <v>22.167096000000004</v>
      </c>
      <c r="K67" s="109">
        <f t="shared" si="75"/>
        <v>22.972965000000002</v>
      </c>
      <c r="L67" s="109">
        <f t="shared" si="75"/>
        <v>21.784769999999998</v>
      </c>
      <c r="M67" s="109">
        <f t="shared" si="75"/>
        <v>23.358555000000003</v>
      </c>
      <c r="N67" s="109">
        <f t="shared" si="75"/>
        <v>22.619399999999999</v>
      </c>
      <c r="O67" s="109">
        <f t="shared" si="75"/>
        <v>23.336594999999999</v>
      </c>
      <c r="P67" s="109">
        <f t="shared" si="75"/>
        <v>23.187735</v>
      </c>
      <c r="Q67" s="109">
        <f t="shared" si="75"/>
        <v>23.470980000000001</v>
      </c>
      <c r="R67" s="109">
        <f t="shared" si="75"/>
        <v>23.4132</v>
      </c>
      <c r="S67" s="109">
        <f t="shared" si="75"/>
        <v>23.506154999999996</v>
      </c>
      <c r="T67" s="109">
        <f t="shared" si="75"/>
        <v>23.528760000000002</v>
      </c>
      <c r="U67" s="109">
        <f t="shared" si="75"/>
        <v>23.795684999999999</v>
      </c>
      <c r="V67" s="109">
        <f t="shared" si="75"/>
        <v>25.199846000000001</v>
      </c>
      <c r="W67" s="109">
        <f t="shared" si="75"/>
        <v>23.822069999999997</v>
      </c>
      <c r="X67" s="109">
        <f t="shared" si="75"/>
        <v>23.909985000000002</v>
      </c>
      <c r="Y67" s="109">
        <f t="shared" si="75"/>
        <v>24.287840860838028</v>
      </c>
      <c r="Z67" s="109">
        <f t="shared" si="75"/>
        <v>24.324836286426869</v>
      </c>
      <c r="AA67" s="109">
        <f t="shared" si="75"/>
        <v>24.160755707879673</v>
      </c>
      <c r="AB67" s="109">
        <f t="shared" si="75"/>
        <v>23.954930203567997</v>
      </c>
      <c r="AC67" s="109">
        <f t="shared" si="75"/>
        <v>24.283816531331439</v>
      </c>
      <c r="AD67" s="109">
        <f t="shared" si="75"/>
        <v>24.589132980203274</v>
      </c>
      <c r="AE67" s="109">
        <f t="shared" si="75"/>
        <v>24.826708861846285</v>
      </c>
      <c r="AF67" s="109">
        <f t="shared" si="75"/>
        <v>25.005588005917431</v>
      </c>
      <c r="AG67" s="109">
        <f t="shared" si="75"/>
        <v>25.159560357243883</v>
      </c>
      <c r="AH67" s="109">
        <f t="shared" si="75"/>
        <v>25.324881564259616</v>
      </c>
      <c r="AI67" s="109">
        <f t="shared" si="75"/>
        <v>25.664186910175737</v>
      </c>
      <c r="AJ67" s="109">
        <f t="shared" si="75"/>
        <v>26.011040156877922</v>
      </c>
      <c r="AK67" s="109">
        <f t="shared" si="75"/>
        <v>26.356625055044034</v>
      </c>
      <c r="AL67" s="109">
        <f t="shared" si="75"/>
        <v>26.690777662007886</v>
      </c>
      <c r="AM67" s="109">
        <f t="shared" si="75"/>
        <v>26.996545872435121</v>
      </c>
      <c r="AO67" s="109">
        <f t="shared" ref="AO67:AZ67" si="76">AO101</f>
        <v>23.337005803368861</v>
      </c>
      <c r="AP67" s="109">
        <f t="shared" si="76"/>
        <v>23.190407048054645</v>
      </c>
      <c r="AQ67" s="109">
        <f t="shared" si="76"/>
        <v>23.043953736715498</v>
      </c>
      <c r="AR67" s="109">
        <f t="shared" si="76"/>
        <v>23.207203760888255</v>
      </c>
      <c r="AS67" s="109">
        <f t="shared" si="76"/>
        <v>23.312798327834464</v>
      </c>
      <c r="AT67" s="109">
        <f t="shared" si="76"/>
        <v>23.392620070270976</v>
      </c>
      <c r="AU67" s="109">
        <f t="shared" si="76"/>
        <v>23.480516615918582</v>
      </c>
      <c r="AV67" s="109">
        <f t="shared" si="76"/>
        <v>23.795110972162174</v>
      </c>
      <c r="AW67" s="109">
        <f t="shared" si="76"/>
        <v>24.116703529340008</v>
      </c>
      <c r="AX67" s="109">
        <f t="shared" si="76"/>
        <v>24.437120109493016</v>
      </c>
      <c r="AY67" s="109">
        <f t="shared" si="76"/>
        <v>24.746936991367011</v>
      </c>
      <c r="AZ67" s="109">
        <f t="shared" si="76"/>
        <v>25.030436660549618</v>
      </c>
      <c r="BA67" s="109"/>
      <c r="BB67" s="109">
        <f t="shared" ref="BB67:BM67" si="77">BB101</f>
        <v>22.703048772999189</v>
      </c>
      <c r="BC67" s="109">
        <f t="shared" si="77"/>
        <v>22.33162821184974</v>
      </c>
      <c r="BD67" s="109">
        <f t="shared" si="77"/>
        <v>22.024587494430858</v>
      </c>
      <c r="BE67" s="109">
        <f t="shared" si="77"/>
        <v>21.93559554483776</v>
      </c>
      <c r="BF67" s="109">
        <f t="shared" si="77"/>
        <v>21.778998600373196</v>
      </c>
      <c r="BG67" s="109">
        <f t="shared" si="77"/>
        <v>21.58658445422876</v>
      </c>
      <c r="BH67" s="109">
        <f t="shared" si="77"/>
        <v>21.390384167784106</v>
      </c>
      <c r="BI67" s="109">
        <f t="shared" si="77"/>
        <v>21.676974716328726</v>
      </c>
      <c r="BJ67" s="109">
        <f t="shared" si="77"/>
        <v>21.969940516700866</v>
      </c>
      <c r="BK67" s="109">
        <f t="shared" si="77"/>
        <v>22.26183502035731</v>
      </c>
      <c r="BL67" s="109">
        <f t="shared" si="77"/>
        <v>22.544073364315075</v>
      </c>
      <c r="BM67" s="109">
        <f t="shared" si="77"/>
        <v>22.802337138253701</v>
      </c>
      <c r="BN67" s="109"/>
    </row>
    <row r="68" spans="1:66" s="108" customFormat="1" outlineLevel="1" x14ac:dyDescent="0.3">
      <c r="A68" s="113" t="s">
        <v>33</v>
      </c>
      <c r="B68" s="109">
        <f t="shared" ref="B68:AM68" si="78">B119</f>
        <v>3.2767862876194598</v>
      </c>
      <c r="C68" s="109">
        <f t="shared" si="78"/>
        <v>3.5326391900033509</v>
      </c>
      <c r="D68" s="109">
        <f t="shared" si="78"/>
        <v>3.8019986418824177</v>
      </c>
      <c r="E68" s="109">
        <f t="shared" si="78"/>
        <v>4.0301336600214812</v>
      </c>
      <c r="F68" s="109">
        <f t="shared" si="78"/>
        <v>4.2803356670969723</v>
      </c>
      <c r="G68" s="109">
        <f t="shared" si="78"/>
        <v>4.4918591486610273</v>
      </c>
      <c r="H68" s="109">
        <f t="shared" si="78"/>
        <v>4.6834729997386635</v>
      </c>
      <c r="I68" s="109">
        <f t="shared" si="78"/>
        <v>5.0186767105154173</v>
      </c>
      <c r="J68" s="109">
        <f t="shared" si="78"/>
        <v>5.277704896285357</v>
      </c>
      <c r="K68" s="109">
        <f t="shared" si="78"/>
        <v>5.5813249296082805</v>
      </c>
      <c r="L68" s="109">
        <f t="shared" si="78"/>
        <v>5.6787080406560131</v>
      </c>
      <c r="M68" s="109">
        <f t="shared" si="78"/>
        <v>6.0461170784756568</v>
      </c>
      <c r="N68" s="109">
        <f t="shared" si="78"/>
        <v>5.8862781235309676</v>
      </c>
      <c r="O68" s="109">
        <f t="shared" si="78"/>
        <v>5.791307639739097</v>
      </c>
      <c r="P68" s="109">
        <f t="shared" si="78"/>
        <v>5.6790758876113276</v>
      </c>
      <c r="Q68" s="109">
        <f t="shared" si="78"/>
        <v>5.7847115830559899</v>
      </c>
      <c r="R68" s="109">
        <f t="shared" si="78"/>
        <v>5.5680415811329826</v>
      </c>
      <c r="S68" s="109">
        <f t="shared" si="78"/>
        <v>6.0929390404486048</v>
      </c>
      <c r="T68" s="109">
        <f t="shared" si="78"/>
        <v>5.909030464298807</v>
      </c>
      <c r="U68" s="109">
        <f t="shared" si="78"/>
        <v>5.5375338524674591</v>
      </c>
      <c r="V68" s="109">
        <f t="shared" si="78"/>
        <v>5.9046277174799195</v>
      </c>
      <c r="W68" s="109">
        <f t="shared" si="78"/>
        <v>6.1524872919585851</v>
      </c>
      <c r="X68" s="109">
        <f t="shared" si="78"/>
        <v>6.1298203901665644</v>
      </c>
      <c r="Y68" s="109">
        <f t="shared" si="78"/>
        <v>6.0509068646387068</v>
      </c>
      <c r="Z68" s="109">
        <f t="shared" si="78"/>
        <v>5.9804301021482242</v>
      </c>
      <c r="AA68" s="109">
        <f t="shared" si="78"/>
        <v>5.8505639816322166</v>
      </c>
      <c r="AB68" s="109">
        <f t="shared" si="78"/>
        <v>5.8000385746118601</v>
      </c>
      <c r="AC68" s="109">
        <f t="shared" si="78"/>
        <v>5.7663437859744651</v>
      </c>
      <c r="AD68" s="109">
        <f t="shared" si="78"/>
        <v>5.7339081568421415</v>
      </c>
      <c r="AE68" s="109">
        <f t="shared" si="78"/>
        <v>5.5629970078966871</v>
      </c>
      <c r="AF68" s="109">
        <f t="shared" si="78"/>
        <v>5.3572861293071945</v>
      </c>
      <c r="AG68" s="109">
        <f t="shared" si="78"/>
        <v>5.1289098556983177</v>
      </c>
      <c r="AH68" s="109">
        <f t="shared" si="78"/>
        <v>4.8888573464821725</v>
      </c>
      <c r="AI68" s="109">
        <f t="shared" si="78"/>
        <v>4.9819467292872748</v>
      </c>
      <c r="AJ68" s="109">
        <f t="shared" si="78"/>
        <v>5.0589531580982499</v>
      </c>
      <c r="AK68" s="109">
        <f t="shared" si="78"/>
        <v>5.1336024595292713</v>
      </c>
      <c r="AL68" s="109">
        <f t="shared" si="78"/>
        <v>5.2044369109376962</v>
      </c>
      <c r="AM68" s="109">
        <f t="shared" si="78"/>
        <v>5.2683659627910577</v>
      </c>
      <c r="AO68" s="109">
        <f t="shared" ref="AO68:AZ68" si="79">AO119</f>
        <v>6.1150457861807315</v>
      </c>
      <c r="AP68" s="109">
        <f t="shared" si="79"/>
        <v>6.400212501512657</v>
      </c>
      <c r="AQ68" s="109">
        <f t="shared" si="79"/>
        <v>6.6800826403343843</v>
      </c>
      <c r="AR68" s="109">
        <f t="shared" si="79"/>
        <v>6.5779548977036626</v>
      </c>
      <c r="AS68" s="109">
        <f t="shared" si="79"/>
        <v>6.4369859369513254</v>
      </c>
      <c r="AT68" s="109">
        <f t="shared" si="79"/>
        <v>6.2715945389086301</v>
      </c>
      <c r="AU68" s="109">
        <f t="shared" si="79"/>
        <v>6.0952811565534288</v>
      </c>
      <c r="AV68" s="109">
        <f t="shared" si="79"/>
        <v>6.2113422155441169</v>
      </c>
      <c r="AW68" s="109">
        <f t="shared" si="79"/>
        <v>6.3073515283956691</v>
      </c>
      <c r="AX68" s="109">
        <f t="shared" si="79"/>
        <v>6.4004220453109939</v>
      </c>
      <c r="AY68" s="109">
        <f t="shared" si="79"/>
        <v>6.4887363212870035</v>
      </c>
      <c r="AZ68" s="109">
        <f t="shared" si="79"/>
        <v>6.5684411515779733</v>
      </c>
      <c r="BA68" s="109"/>
      <c r="BB68" s="109">
        <f t="shared" ref="BB68:BM68" si="80">BB119</f>
        <v>5.6009649605499048</v>
      </c>
      <c r="BC68" s="109">
        <f t="shared" si="80"/>
        <v>5.2480549446123375</v>
      </c>
      <c r="BD68" s="109">
        <f t="shared" si="80"/>
        <v>4.8149469834911018</v>
      </c>
      <c r="BE68" s="109">
        <f t="shared" si="80"/>
        <v>4.3745629084132593</v>
      </c>
      <c r="BF68" s="109">
        <f t="shared" si="80"/>
        <v>3.8953685710730062</v>
      </c>
      <c r="BG68" s="109">
        <f t="shared" si="80"/>
        <v>3.3923623665142841</v>
      </c>
      <c r="BH68" s="109">
        <f t="shared" si="80"/>
        <v>2.8764128184829274</v>
      </c>
      <c r="BI68" s="109">
        <f t="shared" si="80"/>
        <v>2.9311829774359048</v>
      </c>
      <c r="BJ68" s="109">
        <f t="shared" si="80"/>
        <v>2.976490554081983</v>
      </c>
      <c r="BK68" s="109">
        <f t="shared" si="80"/>
        <v>3.0204112889918484</v>
      </c>
      <c r="BL68" s="109">
        <f t="shared" si="80"/>
        <v>3.0620875150670481</v>
      </c>
      <c r="BM68" s="109">
        <f t="shared" si="80"/>
        <v>3.0997008736071145</v>
      </c>
      <c r="BN68" s="109"/>
    </row>
    <row r="69" spans="1:66" s="108" customFormat="1" outlineLevel="1" x14ac:dyDescent="0.3">
      <c r="A69" s="113" t="s">
        <v>32</v>
      </c>
      <c r="B69" s="109">
        <f t="shared" ref="B69:AM69" si="81">B124</f>
        <v>4.2705000000000002</v>
      </c>
      <c r="C69" s="109">
        <f t="shared" si="81"/>
        <v>4.3041</v>
      </c>
      <c r="D69" s="109">
        <f t="shared" si="81"/>
        <v>4.2621000000000002</v>
      </c>
      <c r="E69" s="109">
        <f t="shared" si="81"/>
        <v>4.2663000000000002</v>
      </c>
      <c r="F69" s="109">
        <f t="shared" si="81"/>
        <v>4.1825999999999999</v>
      </c>
      <c r="G69" s="109">
        <f t="shared" si="81"/>
        <v>4.1532999999999998</v>
      </c>
      <c r="H69" s="109">
        <f t="shared" si="81"/>
        <v>4.1448999999999998</v>
      </c>
      <c r="I69" s="109">
        <f t="shared" si="81"/>
        <v>4.0822000000000003</v>
      </c>
      <c r="J69" s="109">
        <f t="shared" si="81"/>
        <v>4.0738000000000003</v>
      </c>
      <c r="K69" s="109">
        <f t="shared" si="81"/>
        <v>4.0611999999999995</v>
      </c>
      <c r="L69" s="109">
        <f t="shared" si="81"/>
        <v>4.0903999999999998</v>
      </c>
      <c r="M69" s="109">
        <f t="shared" si="81"/>
        <v>4.0736999999999997</v>
      </c>
      <c r="N69" s="109">
        <f t="shared" si="81"/>
        <v>4.0193000000000003</v>
      </c>
      <c r="O69" s="109">
        <f t="shared" si="81"/>
        <v>4.0278</v>
      </c>
      <c r="P69" s="109">
        <f t="shared" si="81"/>
        <v>4.0778999999999996</v>
      </c>
      <c r="Q69" s="109">
        <f t="shared" si="81"/>
        <v>4.0905000000000005</v>
      </c>
      <c r="R69" s="109">
        <f t="shared" si="81"/>
        <v>4.0862999999999996</v>
      </c>
      <c r="S69" s="109">
        <f t="shared" si="81"/>
        <v>4.2412000000000001</v>
      </c>
      <c r="T69" s="109">
        <f t="shared" si="81"/>
        <v>4.3751999999999995</v>
      </c>
      <c r="U69" s="109">
        <f t="shared" si="81"/>
        <v>4.3501000000000003</v>
      </c>
      <c r="V69" s="109">
        <f t="shared" si="81"/>
        <v>4.2202999999999999</v>
      </c>
      <c r="W69" s="109">
        <f t="shared" si="81"/>
        <v>4.2370000000000001</v>
      </c>
      <c r="X69" s="109">
        <f t="shared" si="81"/>
        <v>4.2621000000000002</v>
      </c>
      <c r="Y69" s="109">
        <f t="shared" si="81"/>
        <v>4.3400914692504795</v>
      </c>
      <c r="Z69" s="109">
        <f t="shared" si="81"/>
        <v>4.3464196755347739</v>
      </c>
      <c r="AA69" s="109">
        <f t="shared" si="81"/>
        <v>4.35435548435931</v>
      </c>
      <c r="AB69" s="109">
        <f t="shared" si="81"/>
        <v>4.4620657016894656</v>
      </c>
      <c r="AC69" s="109">
        <f t="shared" si="81"/>
        <v>4.5728520479404491</v>
      </c>
      <c r="AD69" s="109">
        <f t="shared" si="81"/>
        <v>4.727092752832478</v>
      </c>
      <c r="AE69" s="109">
        <f t="shared" si="81"/>
        <v>4.7881333975950291</v>
      </c>
      <c r="AF69" s="109">
        <f t="shared" si="81"/>
        <v>4.8375015071834246</v>
      </c>
      <c r="AG69" s="109">
        <f t="shared" si="81"/>
        <v>4.8816324444289805</v>
      </c>
      <c r="AH69" s="109">
        <f t="shared" si="81"/>
        <v>4.9275256877841409</v>
      </c>
      <c r="AI69" s="109">
        <f t="shared" si="81"/>
        <v>4.9935451794750216</v>
      </c>
      <c r="AJ69" s="109">
        <f t="shared" si="81"/>
        <v>5.0610332851421536</v>
      </c>
      <c r="AK69" s="109">
        <f t="shared" si="81"/>
        <v>5.1282746050552559</v>
      </c>
      <c r="AL69" s="109">
        <f t="shared" si="81"/>
        <v>5.1932915154118318</v>
      </c>
      <c r="AM69" s="109">
        <f t="shared" si="81"/>
        <v>5.2527856025831747</v>
      </c>
      <c r="AO69" s="109">
        <f t="shared" ref="AO69:AZ69" si="82">AO124</f>
        <v>4.4564298021721171</v>
      </c>
      <c r="AP69" s="109">
        <f t="shared" si="82"/>
        <v>4.5620346282454731</v>
      </c>
      <c r="AQ69" s="109">
        <f t="shared" si="82"/>
        <v>4.6634648417651281</v>
      </c>
      <c r="AR69" s="109">
        <f t="shared" si="82"/>
        <v>4.7166672936308132</v>
      </c>
      <c r="AS69" s="109">
        <f t="shared" si="82"/>
        <v>4.7584370013209192</v>
      </c>
      <c r="AT69" s="109">
        <f t="shared" si="82"/>
        <v>4.7951499250144227</v>
      </c>
      <c r="AU69" s="109">
        <f t="shared" si="82"/>
        <v>4.8336979691679041</v>
      </c>
      <c r="AV69" s="109">
        <f t="shared" si="82"/>
        <v>4.8984603475158925</v>
      </c>
      <c r="AW69" s="109">
        <f t="shared" si="82"/>
        <v>4.9646633751560989</v>
      </c>
      <c r="AX69" s="109">
        <f t="shared" si="82"/>
        <v>5.0306243162251434</v>
      </c>
      <c r="AY69" s="109">
        <f t="shared" si="82"/>
        <v>5.094403203939776</v>
      </c>
      <c r="AZ69" s="109">
        <f t="shared" si="82"/>
        <v>5.1527644315738712</v>
      </c>
      <c r="BA69" s="109"/>
      <c r="BB69" s="109">
        <f t="shared" ref="BB69:BM69" si="83">BB124</f>
        <v>4.4307031946956856</v>
      </c>
      <c r="BC69" s="109">
        <f t="shared" si="83"/>
        <v>4.5102263128394755</v>
      </c>
      <c r="BD69" s="109">
        <f t="shared" si="83"/>
        <v>4.5853221165159646</v>
      </c>
      <c r="BE69" s="109">
        <f t="shared" si="83"/>
        <v>4.6377702950617214</v>
      </c>
      <c r="BF69" s="109">
        <f t="shared" si="83"/>
        <v>4.679428405375524</v>
      </c>
      <c r="BG69" s="109">
        <f t="shared" si="83"/>
        <v>4.716559936500432</v>
      </c>
      <c r="BH69" s="109">
        <f t="shared" si="83"/>
        <v>4.7559375614772019</v>
      </c>
      <c r="BI69" s="109">
        <f t="shared" si="83"/>
        <v>4.8196580979526757</v>
      </c>
      <c r="BJ69" s="109">
        <f t="shared" si="83"/>
        <v>4.884796107784056</v>
      </c>
      <c r="BK69" s="109">
        <f t="shared" si="83"/>
        <v>4.9496959255264228</v>
      </c>
      <c r="BL69" s="109">
        <f t="shared" si="83"/>
        <v>5.0124487929265094</v>
      </c>
      <c r="BM69" s="109">
        <f t="shared" si="83"/>
        <v>5.0698711549378235</v>
      </c>
      <c r="BN69" s="109"/>
    </row>
    <row r="70" spans="1:66" s="108" customFormat="1" outlineLevel="1" x14ac:dyDescent="0.3">
      <c r="A70" s="113" t="s">
        <v>86</v>
      </c>
      <c r="B70" s="109">
        <f t="shared" ref="B70:AM70" si="84">B135</f>
        <v>23.776800000000001</v>
      </c>
      <c r="C70" s="109">
        <f t="shared" si="84"/>
        <v>24.568100000000001</v>
      </c>
      <c r="D70" s="109">
        <f t="shared" si="84"/>
        <v>25.2087</v>
      </c>
      <c r="E70" s="109">
        <f t="shared" si="84"/>
        <v>25.279900000000001</v>
      </c>
      <c r="F70" s="109">
        <f t="shared" si="84"/>
        <v>26.180100000000003</v>
      </c>
      <c r="G70" s="109">
        <f t="shared" si="84"/>
        <v>25.694400000000002</v>
      </c>
      <c r="H70" s="109">
        <f t="shared" si="84"/>
        <v>26.1005</v>
      </c>
      <c r="I70" s="109">
        <f t="shared" si="84"/>
        <v>26.146600000000003</v>
      </c>
      <c r="J70" s="109">
        <f t="shared" si="84"/>
        <v>26.251200000000001</v>
      </c>
      <c r="K70" s="109">
        <f t="shared" si="84"/>
        <v>26.619700000000002</v>
      </c>
      <c r="L70" s="109">
        <f t="shared" si="84"/>
        <v>25.970700000000001</v>
      </c>
      <c r="M70" s="109">
        <f t="shared" si="84"/>
        <v>25.995799999999996</v>
      </c>
      <c r="N70" s="109">
        <f t="shared" si="84"/>
        <v>26.5108</v>
      </c>
      <c r="O70" s="109">
        <f t="shared" si="84"/>
        <v>26.4983</v>
      </c>
      <c r="P70" s="109">
        <f t="shared" si="84"/>
        <v>27.168100000000003</v>
      </c>
      <c r="Q70" s="109">
        <f t="shared" si="84"/>
        <v>27.804500000000001</v>
      </c>
      <c r="R70" s="109">
        <f t="shared" si="84"/>
        <v>28.415799999999997</v>
      </c>
      <c r="S70" s="109">
        <f t="shared" si="84"/>
        <v>28.311100000000003</v>
      </c>
      <c r="T70" s="109">
        <f t="shared" si="84"/>
        <v>27.871500000000001</v>
      </c>
      <c r="U70" s="109">
        <f t="shared" si="84"/>
        <v>27.101199999999999</v>
      </c>
      <c r="V70" s="109">
        <f t="shared" si="84"/>
        <v>27.712400000000002</v>
      </c>
      <c r="W70" s="109">
        <f t="shared" si="84"/>
        <v>27.080199999999998</v>
      </c>
      <c r="X70" s="109">
        <f t="shared" si="84"/>
        <v>26.695</v>
      </c>
      <c r="Y70" s="109">
        <f t="shared" si="84"/>
        <v>26.737857577357403</v>
      </c>
      <c r="Z70" s="109">
        <f t="shared" si="84"/>
        <v>26.639965028080535</v>
      </c>
      <c r="AA70" s="109">
        <f t="shared" si="84"/>
        <v>26.145761299258535</v>
      </c>
      <c r="AB70" s="109">
        <f t="shared" si="84"/>
        <v>26.947084297836781</v>
      </c>
      <c r="AC70" s="109">
        <f t="shared" si="84"/>
        <v>27.731327751536565</v>
      </c>
      <c r="AD70" s="109">
        <f t="shared" si="84"/>
        <v>28.253635775487716</v>
      </c>
      <c r="AE70" s="109">
        <f t="shared" si="84"/>
        <v>28.737806823629242</v>
      </c>
      <c r="AF70" s="109">
        <f t="shared" si="84"/>
        <v>29.188729487654093</v>
      </c>
      <c r="AG70" s="109">
        <f t="shared" si="84"/>
        <v>29.629102354680413</v>
      </c>
      <c r="AH70" s="109">
        <f t="shared" si="84"/>
        <v>30.083441460678792</v>
      </c>
      <c r="AI70" s="109">
        <f t="shared" si="84"/>
        <v>30.468079881753393</v>
      </c>
      <c r="AJ70" s="109">
        <f t="shared" si="84"/>
        <v>30.863188285447951</v>
      </c>
      <c r="AK70" s="109">
        <f t="shared" si="84"/>
        <v>31.263116591585383</v>
      </c>
      <c r="AL70" s="109">
        <f t="shared" si="84"/>
        <v>31.661580843902829</v>
      </c>
      <c r="AM70" s="109">
        <f t="shared" si="84"/>
        <v>32.048216682059305</v>
      </c>
      <c r="AO70" s="109">
        <f t="shared" ref="AO70:AZ70" si="85">AO135</f>
        <v>26.486316143106038</v>
      </c>
      <c r="AP70" s="109">
        <f t="shared" si="85"/>
        <v>26.836187937588299</v>
      </c>
      <c r="AQ70" s="109">
        <f t="shared" si="85"/>
        <v>26.927323092649345</v>
      </c>
      <c r="AR70" s="109">
        <f t="shared" si="85"/>
        <v>26.981135180763733</v>
      </c>
      <c r="AS70" s="109">
        <f t="shared" si="85"/>
        <v>27.004049803131249</v>
      </c>
      <c r="AT70" s="109">
        <f t="shared" si="85"/>
        <v>27.018066668853983</v>
      </c>
      <c r="AU70" s="109">
        <f t="shared" si="85"/>
        <v>27.045376745701724</v>
      </c>
      <c r="AV70" s="109">
        <f t="shared" si="85"/>
        <v>27.013421500107917</v>
      </c>
      <c r="AW70" s="109">
        <f t="shared" si="85"/>
        <v>26.993078599829605</v>
      </c>
      <c r="AX70" s="109">
        <f t="shared" si="85"/>
        <v>26.979040580563723</v>
      </c>
      <c r="AY70" s="109">
        <f t="shared" si="85"/>
        <v>26.965763645120148</v>
      </c>
      <c r="AZ70" s="109">
        <f t="shared" si="85"/>
        <v>26.944637531306867</v>
      </c>
      <c r="BA70" s="109"/>
      <c r="BB70" s="109">
        <f t="shared" ref="BB70:BM70" si="86">BB135</f>
        <v>26.10370767651861</v>
      </c>
      <c r="BC70" s="109">
        <f t="shared" si="86"/>
        <v>26.067405617831405</v>
      </c>
      <c r="BD70" s="109">
        <f t="shared" si="86"/>
        <v>25.781824025386733</v>
      </c>
      <c r="BE70" s="109">
        <f t="shared" si="86"/>
        <v>25.466720624871144</v>
      </c>
      <c r="BF70" s="109">
        <f t="shared" si="86"/>
        <v>25.130600884384585</v>
      </c>
      <c r="BG70" s="109">
        <f t="shared" si="86"/>
        <v>24.794828880200512</v>
      </c>
      <c r="BH70" s="109">
        <f t="shared" si="86"/>
        <v>24.478964839364142</v>
      </c>
      <c r="BI70" s="109">
        <f t="shared" si="86"/>
        <v>24.121722736839644</v>
      </c>
      <c r="BJ70" s="109">
        <f t="shared" si="86"/>
        <v>23.7847327419286</v>
      </c>
      <c r="BK70" s="109">
        <f t="shared" si="86"/>
        <v>23.463311795541607</v>
      </c>
      <c r="BL70" s="109">
        <f t="shared" si="86"/>
        <v>23.153035317104159</v>
      </c>
      <c r="BM70" s="109">
        <f t="shared" si="86"/>
        <v>22.847658344886739</v>
      </c>
      <c r="BN70" s="109"/>
    </row>
    <row r="71" spans="1:66" s="116" customFormat="1" outlineLevel="1" x14ac:dyDescent="0.3">
      <c r="A71" s="114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7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</row>
    <row r="72" spans="1:66" s="71" customFormat="1" outlineLevel="1" x14ac:dyDescent="0.3">
      <c r="A72" s="118" t="s">
        <v>89</v>
      </c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20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69"/>
    </row>
    <row r="73" spans="1:66" s="108" customFormat="1" outlineLevel="2" x14ac:dyDescent="0.3">
      <c r="A73" s="121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</row>
    <row r="74" spans="1:66" s="42" customFormat="1" outlineLevel="2" x14ac:dyDescent="0.3">
      <c r="A74" s="122" t="s">
        <v>90</v>
      </c>
      <c r="B74" s="123">
        <f>SUM(B75:B76,B80,B83,B85:B86,B89:B90)</f>
        <v>119.80987999999999</v>
      </c>
      <c r="C74" s="123">
        <f t="shared" ref="C74:AM74" si="87">SUM(C75:C76,C80,C83,C85:C86,C89:C90)</f>
        <v>133.22388999999998</v>
      </c>
      <c r="D74" s="123">
        <f t="shared" si="87"/>
        <v>125.404155</v>
      </c>
      <c r="E74" s="123">
        <f t="shared" si="87"/>
        <v>141.442599</v>
      </c>
      <c r="F74" s="123">
        <f t="shared" si="87"/>
        <v>133.31763000000001</v>
      </c>
      <c r="G74" s="123">
        <f t="shared" si="87"/>
        <v>137.292722</v>
      </c>
      <c r="H74" s="123">
        <f t="shared" si="87"/>
        <v>149.649135</v>
      </c>
      <c r="I74" s="123">
        <f t="shared" si="87"/>
        <v>136.82814999999999</v>
      </c>
      <c r="J74" s="123">
        <f t="shared" si="87"/>
        <v>136.16930399999998</v>
      </c>
      <c r="K74" s="123">
        <f t="shared" si="87"/>
        <v>130.18013500000001</v>
      </c>
      <c r="L74" s="123">
        <f t="shared" si="87"/>
        <v>123.44703</v>
      </c>
      <c r="M74" s="123">
        <f t="shared" si="87"/>
        <v>132.36514499999998</v>
      </c>
      <c r="N74" s="123">
        <f t="shared" si="87"/>
        <v>128.17660000000001</v>
      </c>
      <c r="O74" s="123">
        <f t="shared" si="87"/>
        <v>132.24070499999999</v>
      </c>
      <c r="P74" s="123">
        <f t="shared" si="87"/>
        <v>131.39716500000003</v>
      </c>
      <c r="Q74" s="123">
        <f t="shared" si="87"/>
        <v>133.00221999999999</v>
      </c>
      <c r="R74" s="123">
        <f t="shared" si="87"/>
        <v>132.6748</v>
      </c>
      <c r="S74" s="123">
        <f t="shared" si="87"/>
        <v>133.20154500000001</v>
      </c>
      <c r="T74" s="123">
        <f t="shared" si="87"/>
        <v>133.32963999999998</v>
      </c>
      <c r="U74" s="123">
        <f t="shared" si="87"/>
        <v>134.84221500000001</v>
      </c>
      <c r="V74" s="123">
        <f t="shared" si="87"/>
        <v>154.79905399999998</v>
      </c>
      <c r="W74" s="123">
        <f t="shared" si="87"/>
        <v>134.99172999999999</v>
      </c>
      <c r="X74" s="123">
        <f t="shared" si="87"/>
        <v>135.48991500000002</v>
      </c>
      <c r="Y74" s="123">
        <f t="shared" si="87"/>
        <v>133.71454671028198</v>
      </c>
      <c r="Z74" s="123">
        <f t="shared" si="87"/>
        <v>132.16219284280822</v>
      </c>
      <c r="AA74" s="123">
        <f t="shared" si="87"/>
        <v>131.0259636539983</v>
      </c>
      <c r="AB74" s="123">
        <f t="shared" si="87"/>
        <v>132.09359050918926</v>
      </c>
      <c r="AC74" s="123">
        <f t="shared" si="87"/>
        <v>133.32095420261118</v>
      </c>
      <c r="AD74" s="123">
        <f t="shared" si="87"/>
        <v>133.41922603242892</v>
      </c>
      <c r="AE74" s="123">
        <f t="shared" si="87"/>
        <v>133.75463955787836</v>
      </c>
      <c r="AF74" s="123">
        <f t="shared" si="87"/>
        <v>133.48907237423191</v>
      </c>
      <c r="AG74" s="123">
        <f t="shared" si="87"/>
        <v>132.82067799168846</v>
      </c>
      <c r="AH74" s="123">
        <f t="shared" si="87"/>
        <v>131.91368379046111</v>
      </c>
      <c r="AI74" s="123">
        <f t="shared" si="87"/>
        <v>131.47855793082147</v>
      </c>
      <c r="AJ74" s="123">
        <f t="shared" si="87"/>
        <v>130.4246929273508</v>
      </c>
      <c r="AK74" s="123">
        <f t="shared" si="87"/>
        <v>129.02828494407333</v>
      </c>
      <c r="AL74" s="123">
        <f t="shared" si="87"/>
        <v>127.29503727791183</v>
      </c>
      <c r="AM74" s="123">
        <f t="shared" si="87"/>
        <v>125.2389800071149</v>
      </c>
      <c r="AN74" s="124"/>
      <c r="AO74" s="123">
        <f t="shared" ref="AO74:AZ74" si="88">SUM(AO75:AO76,AO80,AO83,AO85:AO86,AO89:AO90)</f>
        <v>127.65711083459362</v>
      </c>
      <c r="AP74" s="123">
        <f t="shared" si="88"/>
        <v>125.63242793881726</v>
      </c>
      <c r="AQ74" s="123">
        <f t="shared" si="88"/>
        <v>122.43973417448359</v>
      </c>
      <c r="AR74" s="123">
        <f t="shared" si="88"/>
        <v>121.41786439190787</v>
      </c>
      <c r="AS74" s="123">
        <f t="shared" si="88"/>
        <v>119.70446956813164</v>
      </c>
      <c r="AT74" s="123">
        <f t="shared" si="88"/>
        <v>117.48483312728932</v>
      </c>
      <c r="AU74" s="123">
        <f t="shared" si="88"/>
        <v>114.93075604958977</v>
      </c>
      <c r="AV74" s="123">
        <f t="shared" si="88"/>
        <v>112.69781906406268</v>
      </c>
      <c r="AW74" s="123">
        <f t="shared" si="88"/>
        <v>110.03744133464693</v>
      </c>
      <c r="AX74" s="123">
        <f t="shared" si="88"/>
        <v>107.14903441537575</v>
      </c>
      <c r="AY74" s="123">
        <f t="shared" si="88"/>
        <v>104.03468988826998</v>
      </c>
      <c r="AZ74" s="123">
        <f t="shared" si="88"/>
        <v>102.57328561642765</v>
      </c>
      <c r="BA74" s="125"/>
      <c r="BB74" s="123">
        <f t="shared" ref="BB74:BM74" si="89">SUM(BB75:BB76,BB80,BB83,BB85:BB86,BB89:BB90)</f>
        <v>122.61851394253581</v>
      </c>
      <c r="BC74" s="123">
        <f t="shared" si="89"/>
        <v>113.57038490396255</v>
      </c>
      <c r="BD74" s="123">
        <f t="shared" si="89"/>
        <v>103.35626594580155</v>
      </c>
      <c r="BE74" s="123">
        <f t="shared" si="89"/>
        <v>95.484307364747664</v>
      </c>
      <c r="BF74" s="123">
        <f t="shared" si="89"/>
        <v>86.446435297065065</v>
      </c>
      <c r="BG74" s="123">
        <f t="shared" si="89"/>
        <v>76.340174082046332</v>
      </c>
      <c r="BH74" s="123">
        <f t="shared" si="89"/>
        <v>67.836597692153433</v>
      </c>
      <c r="BI74" s="123">
        <f t="shared" si="89"/>
        <v>68.113007469676731</v>
      </c>
      <c r="BJ74" s="123">
        <f t="shared" si="89"/>
        <v>68.314658722119518</v>
      </c>
      <c r="BK74" s="123">
        <f t="shared" si="89"/>
        <v>68.498658215215102</v>
      </c>
      <c r="BL74" s="123">
        <f t="shared" si="89"/>
        <v>68.66001237651929</v>
      </c>
      <c r="BM74" s="123">
        <f t="shared" si="89"/>
        <v>68.787908706721225</v>
      </c>
      <c r="BN74" s="126"/>
    </row>
    <row r="75" spans="1:66" s="108" customFormat="1" outlineLevel="2" x14ac:dyDescent="0.3">
      <c r="A75" s="127" t="s">
        <v>65</v>
      </c>
      <c r="B75" s="128">
        <v>0.63350499999999998</v>
      </c>
      <c r="C75" s="128">
        <v>1.10897</v>
      </c>
      <c r="D75" s="128">
        <v>0.85764999999999991</v>
      </c>
      <c r="E75" s="128">
        <v>0.82319399999999998</v>
      </c>
      <c r="F75" s="128">
        <v>0.65170799999999995</v>
      </c>
      <c r="G75" s="128">
        <v>0.42131399999999997</v>
      </c>
      <c r="H75" s="128">
        <v>0.14937899999999998</v>
      </c>
      <c r="I75" s="128">
        <v>0.14043800000000001</v>
      </c>
      <c r="J75" s="128">
        <v>0.16563600000000001</v>
      </c>
      <c r="K75" s="128">
        <v>0.11033</v>
      </c>
      <c r="L75" s="128">
        <v>3.9185000000000005E-2</v>
      </c>
      <c r="M75" s="128">
        <v>4.267E-2</v>
      </c>
      <c r="N75" s="128">
        <v>3.2044999999999997E-2</v>
      </c>
      <c r="O75" s="128">
        <v>2.4905E-2</v>
      </c>
      <c r="P75" s="128">
        <v>2.1335E-2</v>
      </c>
      <c r="Q75" s="128">
        <v>7.1399999999999996E-3</v>
      </c>
      <c r="R75" s="128">
        <v>3.5699999999999998E-3</v>
      </c>
      <c r="S75" s="128">
        <v>7.1399999999999996E-3</v>
      </c>
      <c r="T75" s="128">
        <v>1.4194999999999999E-2</v>
      </c>
      <c r="U75" s="128">
        <v>1.7765E-2</v>
      </c>
      <c r="V75" s="128">
        <v>2.5197999999999998E-2</v>
      </c>
      <c r="W75" s="128">
        <v>2.4905E-2</v>
      </c>
      <c r="X75" s="128">
        <v>2.1335E-2</v>
      </c>
      <c r="Y75" s="128">
        <v>0</v>
      </c>
      <c r="Z75" s="128">
        <v>0</v>
      </c>
      <c r="AA75" s="128">
        <v>0</v>
      </c>
      <c r="AB75" s="128">
        <v>0</v>
      </c>
      <c r="AC75" s="128">
        <v>0</v>
      </c>
      <c r="AD75" s="128">
        <v>0</v>
      </c>
      <c r="AE75" s="128">
        <v>0</v>
      </c>
      <c r="AF75" s="128">
        <v>0</v>
      </c>
      <c r="AG75" s="128">
        <v>0</v>
      </c>
      <c r="AH75" s="128">
        <v>0</v>
      </c>
      <c r="AI75" s="128">
        <v>0</v>
      </c>
      <c r="AJ75" s="128">
        <v>0</v>
      </c>
      <c r="AK75" s="128">
        <v>0</v>
      </c>
      <c r="AL75" s="128">
        <v>0</v>
      </c>
      <c r="AM75" s="128">
        <v>0</v>
      </c>
      <c r="AN75" s="129"/>
      <c r="AO75" s="128">
        <v>0</v>
      </c>
      <c r="AP75" s="128">
        <v>0</v>
      </c>
      <c r="AQ75" s="128">
        <v>0</v>
      </c>
      <c r="AR75" s="128">
        <v>0</v>
      </c>
      <c r="AS75" s="128">
        <v>0</v>
      </c>
      <c r="AT75" s="128">
        <v>0</v>
      </c>
      <c r="AU75" s="128">
        <v>0</v>
      </c>
      <c r="AV75" s="128">
        <v>0</v>
      </c>
      <c r="AW75" s="128">
        <v>0</v>
      </c>
      <c r="AX75" s="128">
        <v>0</v>
      </c>
      <c r="AY75" s="128">
        <v>0</v>
      </c>
      <c r="AZ75" s="128">
        <v>0</v>
      </c>
      <c r="BA75" s="128"/>
      <c r="BB75" s="128">
        <v>0</v>
      </c>
      <c r="BC75" s="128">
        <v>0</v>
      </c>
      <c r="BD75" s="128">
        <v>0</v>
      </c>
      <c r="BE75" s="128">
        <v>0</v>
      </c>
      <c r="BF75" s="128">
        <v>0</v>
      </c>
      <c r="BG75" s="128">
        <v>0</v>
      </c>
      <c r="BH75" s="128">
        <v>0</v>
      </c>
      <c r="BI75" s="128">
        <v>0</v>
      </c>
      <c r="BJ75" s="128">
        <v>0</v>
      </c>
      <c r="BK75" s="128">
        <v>0</v>
      </c>
      <c r="BL75" s="128">
        <v>0</v>
      </c>
      <c r="BM75" s="128">
        <v>0</v>
      </c>
      <c r="BN75" s="109"/>
    </row>
    <row r="76" spans="1:66" s="108" customFormat="1" outlineLevel="2" x14ac:dyDescent="0.3">
      <c r="A76" s="127" t="s">
        <v>66</v>
      </c>
      <c r="B76" s="128">
        <v>44.121714999999995</v>
      </c>
      <c r="C76" s="128">
        <v>45.270916</v>
      </c>
      <c r="D76" s="128">
        <v>37.957940000000001</v>
      </c>
      <c r="E76" s="128">
        <v>45.156306000000001</v>
      </c>
      <c r="F76" s="128">
        <v>39.038238</v>
      </c>
      <c r="G76" s="128">
        <v>38.483710000000002</v>
      </c>
      <c r="H76" s="128">
        <v>40.843541999999999</v>
      </c>
      <c r="I76" s="128">
        <v>35.214334000000001</v>
      </c>
      <c r="J76" s="128">
        <v>33.622817999999995</v>
      </c>
      <c r="K76" s="128">
        <v>31.263849999999998</v>
      </c>
      <c r="L76" s="128">
        <v>26.541420000000002</v>
      </c>
      <c r="M76" s="128">
        <v>27.623215000000002</v>
      </c>
      <c r="N76" s="128">
        <v>25.484445000000001</v>
      </c>
      <c r="O76" s="128">
        <v>23.947049999999997</v>
      </c>
      <c r="P76" s="128">
        <v>22.52704</v>
      </c>
      <c r="Q76" s="128">
        <v>21.541295000000002</v>
      </c>
      <c r="R76" s="128">
        <v>19.395385000000001</v>
      </c>
      <c r="S76" s="128">
        <v>17.701335</v>
      </c>
      <c r="T76" s="128">
        <v>16.630165000000002</v>
      </c>
      <c r="U76" s="128">
        <v>15.74047</v>
      </c>
      <c r="V76" s="128">
        <v>16.688987999999998</v>
      </c>
      <c r="W76" s="128">
        <v>13.81522</v>
      </c>
      <c r="X76" s="128">
        <v>11.786695</v>
      </c>
      <c r="Y76" s="128">
        <v>11.672452519121357</v>
      </c>
      <c r="Z76" s="128">
        <v>11.375211779823749</v>
      </c>
      <c r="AA76" s="128">
        <v>11.10856938479642</v>
      </c>
      <c r="AB76" s="128">
        <v>11.378641405508555</v>
      </c>
      <c r="AC76" s="128">
        <v>10.13952467485001</v>
      </c>
      <c r="AD76" s="128">
        <v>8.7784973786350093</v>
      </c>
      <c r="AE76" s="128">
        <v>8.0909747124706275</v>
      </c>
      <c r="AF76" s="128">
        <v>7.3630765913502572</v>
      </c>
      <c r="AG76" s="128">
        <v>6.614097434512801</v>
      </c>
      <c r="AH76" s="128">
        <v>5.8576649013561584</v>
      </c>
      <c r="AI76" s="128">
        <v>5.8383430129633496</v>
      </c>
      <c r="AJ76" s="128">
        <v>5.7915458357167235</v>
      </c>
      <c r="AK76" s="128">
        <v>5.7295379393667805</v>
      </c>
      <c r="AL76" s="128">
        <v>5.6525725804464813</v>
      </c>
      <c r="AM76" s="128">
        <v>5.5612727685978776</v>
      </c>
      <c r="AN76" s="129"/>
      <c r="AO76" s="128">
        <v>11.296813427831912</v>
      </c>
      <c r="AP76" s="128">
        <v>8.9897956800338541</v>
      </c>
      <c r="AQ76" s="128">
        <v>6.702415928097416</v>
      </c>
      <c r="AR76" s="128">
        <v>5.9905448982438099</v>
      </c>
      <c r="AS76" s="128">
        <v>5.2573923872565</v>
      </c>
      <c r="AT76" s="128">
        <v>4.5214249561839042</v>
      </c>
      <c r="AU76" s="128">
        <v>3.7966899189080845</v>
      </c>
      <c r="AV76" s="128">
        <v>3.7229257705294745</v>
      </c>
      <c r="AW76" s="128">
        <v>3.6350412942331367</v>
      </c>
      <c r="AX76" s="128">
        <v>3.5396239681053121</v>
      </c>
      <c r="AY76" s="128">
        <v>3.4367428866916718</v>
      </c>
      <c r="AZ76" s="128">
        <v>3.3884660019215156</v>
      </c>
      <c r="BA76" s="128"/>
      <c r="BB76" s="128">
        <v>6.7999697878830592</v>
      </c>
      <c r="BC76" s="128">
        <v>3.585404203870401</v>
      </c>
      <c r="BD76" s="128">
        <v>0.60951511785060353</v>
      </c>
      <c r="BE76" s="128">
        <v>0.42168243990331672</v>
      </c>
      <c r="BF76" s="128">
        <v>0.25407568477667919</v>
      </c>
      <c r="BG76" s="128">
        <v>0.1119714344152265</v>
      </c>
      <c r="BH76" s="128">
        <v>0</v>
      </c>
      <c r="BI76" s="128">
        <v>0</v>
      </c>
      <c r="BJ76" s="128">
        <v>0</v>
      </c>
      <c r="BK76" s="128">
        <v>0</v>
      </c>
      <c r="BL76" s="128">
        <v>0</v>
      </c>
      <c r="BM76" s="128">
        <v>0</v>
      </c>
      <c r="BN76" s="109"/>
    </row>
    <row r="77" spans="1:66" s="112" customFormat="1" outlineLevel="2" x14ac:dyDescent="0.3">
      <c r="A77" s="130" t="s">
        <v>67</v>
      </c>
      <c r="B77" s="131">
        <v>0.455754610531866</v>
      </c>
      <c r="C77" s="131">
        <v>0.45295050138163906</v>
      </c>
      <c r="D77" s="131">
        <v>0.39079299887904012</v>
      </c>
      <c r="E77" s="131">
        <v>0.58837442731715084</v>
      </c>
      <c r="F77" s="131">
        <v>0.51598754465989849</v>
      </c>
      <c r="G77" s="131">
        <v>0.48435041549338798</v>
      </c>
      <c r="H77" s="131">
        <v>0.52460288396927002</v>
      </c>
      <c r="I77" s="131">
        <v>0.42808790588397955</v>
      </c>
      <c r="J77" s="131">
        <v>0.45604698361840251</v>
      </c>
      <c r="K77" s="131">
        <v>0.41900129827180682</v>
      </c>
      <c r="L77" s="131">
        <v>0.47425286905483233</v>
      </c>
      <c r="M77" s="131">
        <v>0.47750726874601307</v>
      </c>
      <c r="N77" s="131">
        <v>0.42024850875297548</v>
      </c>
      <c r="O77" s="131">
        <v>0.44812830494080091</v>
      </c>
      <c r="P77" s="131">
        <v>0.47999309757142805</v>
      </c>
      <c r="Q77" s="131">
        <v>0.50952759060535224</v>
      </c>
      <c r="R77" s="131">
        <v>0.57558859366601967</v>
      </c>
      <c r="S77" s="131">
        <v>0.57724823074886478</v>
      </c>
      <c r="T77" s="131">
        <v>0.518323951518461</v>
      </c>
      <c r="U77" s="131">
        <v>0.4544216818765035</v>
      </c>
      <c r="V77" s="131">
        <v>0.52617093501219558</v>
      </c>
      <c r="W77" s="131">
        <v>0.52257941595852864</v>
      </c>
      <c r="X77" s="131">
        <v>0.49930742529841138</v>
      </c>
      <c r="Y77" s="131">
        <v>0.42671826068171209</v>
      </c>
      <c r="Z77" s="131">
        <v>0.43628253759512264</v>
      </c>
      <c r="AA77" s="131">
        <v>0.44566682232793908</v>
      </c>
      <c r="AB77" s="131">
        <v>0.57730315078370475</v>
      </c>
      <c r="AC77" s="131">
        <v>0.59499605352011664</v>
      </c>
      <c r="AD77" s="131">
        <v>0.58487652973809179</v>
      </c>
      <c r="AE77" s="131">
        <v>0.6030947096315864</v>
      </c>
      <c r="AF77" s="131">
        <v>0.60710289930386807</v>
      </c>
      <c r="AG77" s="131">
        <v>0.59768615736022734</v>
      </c>
      <c r="AH77" s="131">
        <v>0.57568333946161165</v>
      </c>
      <c r="AI77" s="131">
        <v>0.57378441055017781</v>
      </c>
      <c r="AJ77" s="131">
        <v>0.56918524761948885</v>
      </c>
      <c r="AK77" s="131">
        <v>0.56309119590351242</v>
      </c>
      <c r="AL77" s="131">
        <v>0.55552714510985202</v>
      </c>
      <c r="AM77" s="131">
        <v>0.54655432377876967</v>
      </c>
      <c r="AN77" s="132"/>
      <c r="AO77" s="131">
        <v>0.57315155239410132</v>
      </c>
      <c r="AP77" s="131">
        <v>0.52752896443357788</v>
      </c>
      <c r="AQ77" s="131">
        <v>0.44655544107441225</v>
      </c>
      <c r="AR77" s="131">
        <v>0.44653037048463617</v>
      </c>
      <c r="AS77" s="131">
        <v>0.43348430801752535</v>
      </c>
      <c r="AT77" s="131">
        <v>0.40858078288247229</v>
      </c>
      <c r="AU77" s="131">
        <v>0.3731335213305243</v>
      </c>
      <c r="AV77" s="131">
        <v>0.36588408115491633</v>
      </c>
      <c r="AW77" s="131">
        <v>0.35724691435669315</v>
      </c>
      <c r="AX77" s="131">
        <v>0.34786942932250381</v>
      </c>
      <c r="AY77" s="131">
        <v>0.33775841657032085</v>
      </c>
      <c r="AZ77" s="131">
        <v>0.33301382999677814</v>
      </c>
      <c r="BA77" s="128"/>
      <c r="BB77" s="131">
        <v>0.34500111602765099</v>
      </c>
      <c r="BC77" s="131">
        <v>0.21039461118613842</v>
      </c>
      <c r="BD77" s="131">
        <v>4.0609579473018735E-2</v>
      </c>
      <c r="BE77" s="131">
        <v>3.1431867937772022E-2</v>
      </c>
      <c r="BF77" s="131">
        <v>2.0949134910771161E-2</v>
      </c>
      <c r="BG77" s="131">
        <v>1.0118353567115101E-2</v>
      </c>
      <c r="BH77" s="131">
        <v>0</v>
      </c>
      <c r="BI77" s="131">
        <v>0</v>
      </c>
      <c r="BJ77" s="131">
        <v>0</v>
      </c>
      <c r="BK77" s="131">
        <v>0</v>
      </c>
      <c r="BL77" s="131">
        <v>0</v>
      </c>
      <c r="BM77" s="131">
        <v>0</v>
      </c>
      <c r="BN77" s="109"/>
    </row>
    <row r="78" spans="1:66" s="112" customFormat="1" outlineLevel="2" x14ac:dyDescent="0.3">
      <c r="A78" s="130" t="s">
        <v>68</v>
      </c>
      <c r="B78" s="131">
        <v>3.3860113535760292</v>
      </c>
      <c r="C78" s="131">
        <v>0.48851557878069118</v>
      </c>
      <c r="D78" s="131">
        <v>0.37216974050536411</v>
      </c>
      <c r="E78" s="131">
        <v>0.34255228742422039</v>
      </c>
      <c r="F78" s="131">
        <v>0.30113691242741453</v>
      </c>
      <c r="G78" s="131">
        <v>0.29966045020305732</v>
      </c>
      <c r="H78" s="131">
        <v>0.30399871134043249</v>
      </c>
      <c r="I78" s="131">
        <v>0.18816805877748036</v>
      </c>
      <c r="J78" s="131">
        <v>0.18765438767835288</v>
      </c>
      <c r="K78" s="131">
        <v>7.4307676251395366E-2</v>
      </c>
      <c r="L78" s="131">
        <v>7.3911639603483389E-2</v>
      </c>
      <c r="M78" s="131">
        <v>0.11078501113334127</v>
      </c>
      <c r="N78" s="131">
        <v>7.3888885912707758E-2</v>
      </c>
      <c r="O78" s="131">
        <v>0.14871223071388348</v>
      </c>
      <c r="P78" s="131">
        <v>7.4806246107827393E-2</v>
      </c>
      <c r="Q78" s="131">
        <v>0.11312475081282751</v>
      </c>
      <c r="R78" s="131">
        <v>0.11313248537239769</v>
      </c>
      <c r="S78" s="131">
        <v>7.5639125746043256E-2</v>
      </c>
      <c r="T78" s="131">
        <v>7.6167871575434476E-2</v>
      </c>
      <c r="U78" s="131">
        <v>7.6001576418849054E-2</v>
      </c>
      <c r="V78" s="131">
        <v>3.8385008615628692E-2</v>
      </c>
      <c r="W78" s="131">
        <v>0</v>
      </c>
      <c r="X78" s="131">
        <v>0</v>
      </c>
      <c r="Y78" s="131">
        <v>0</v>
      </c>
      <c r="Z78" s="131">
        <v>6.3799959986579413E-3</v>
      </c>
      <c r="AA78" s="131">
        <v>4.5749929086894943E-3</v>
      </c>
      <c r="AB78" s="131">
        <v>0</v>
      </c>
      <c r="AC78" s="131">
        <v>0</v>
      </c>
      <c r="AD78" s="131">
        <v>0</v>
      </c>
      <c r="AE78" s="131">
        <v>0</v>
      </c>
      <c r="AF78" s="131">
        <v>0</v>
      </c>
      <c r="AG78" s="131">
        <v>0</v>
      </c>
      <c r="AH78" s="131">
        <v>0</v>
      </c>
      <c r="AI78" s="131">
        <v>0</v>
      </c>
      <c r="AJ78" s="131">
        <v>0</v>
      </c>
      <c r="AK78" s="131">
        <v>0</v>
      </c>
      <c r="AL78" s="131">
        <v>0</v>
      </c>
      <c r="AM78" s="131">
        <v>0</v>
      </c>
      <c r="AN78" s="132"/>
      <c r="AO78" s="131">
        <v>0</v>
      </c>
      <c r="AP78" s="131">
        <v>0</v>
      </c>
      <c r="AQ78" s="131">
        <v>0</v>
      </c>
      <c r="AR78" s="131">
        <v>0</v>
      </c>
      <c r="AS78" s="131">
        <v>0</v>
      </c>
      <c r="AT78" s="131">
        <v>0</v>
      </c>
      <c r="AU78" s="131">
        <v>0</v>
      </c>
      <c r="AV78" s="131">
        <v>0</v>
      </c>
      <c r="AW78" s="131">
        <v>0</v>
      </c>
      <c r="AX78" s="131">
        <v>0</v>
      </c>
      <c r="AY78" s="131">
        <v>0</v>
      </c>
      <c r="AZ78" s="131">
        <v>0</v>
      </c>
      <c r="BA78" s="128"/>
      <c r="BB78" s="131">
        <v>0</v>
      </c>
      <c r="BC78" s="131">
        <v>0</v>
      </c>
      <c r="BD78" s="131">
        <v>0</v>
      </c>
      <c r="BE78" s="131">
        <v>0</v>
      </c>
      <c r="BF78" s="131">
        <v>0</v>
      </c>
      <c r="BG78" s="131">
        <v>0</v>
      </c>
      <c r="BH78" s="131">
        <v>0</v>
      </c>
      <c r="BI78" s="131">
        <v>0</v>
      </c>
      <c r="BJ78" s="131">
        <v>0</v>
      </c>
      <c r="BK78" s="131">
        <v>0</v>
      </c>
      <c r="BL78" s="131">
        <v>0</v>
      </c>
      <c r="BM78" s="131">
        <v>0</v>
      </c>
      <c r="BN78" s="109"/>
    </row>
    <row r="79" spans="1:66" s="112" customFormat="1" outlineLevel="2" x14ac:dyDescent="0.3">
      <c r="A79" s="130" t="s">
        <v>69</v>
      </c>
      <c r="B79" s="131">
        <v>40.279949035892102</v>
      </c>
      <c r="C79" s="131">
        <v>44.329449919837664</v>
      </c>
      <c r="D79" s="131">
        <v>37.194977260615595</v>
      </c>
      <c r="E79" s="131">
        <v>44.225379285258633</v>
      </c>
      <c r="F79" s="131">
        <v>38.221113542912683</v>
      </c>
      <c r="G79" s="131">
        <v>37.699699134303557</v>
      </c>
      <c r="H79" s="131">
        <v>40.0149404046903</v>
      </c>
      <c r="I79" s="131">
        <v>34.598078035338546</v>
      </c>
      <c r="J79" s="131">
        <v>32.979116628703245</v>
      </c>
      <c r="K79" s="131">
        <v>30.770541025476799</v>
      </c>
      <c r="L79" s="131">
        <v>25.993255491341685</v>
      </c>
      <c r="M79" s="131">
        <v>27.034922720120644</v>
      </c>
      <c r="N79" s="131">
        <v>24.990307605334319</v>
      </c>
      <c r="O79" s="131">
        <v>23.350209464345316</v>
      </c>
      <c r="P79" s="131">
        <v>21.972240656320743</v>
      </c>
      <c r="Q79" s="131">
        <v>20.918642658581824</v>
      </c>
      <c r="R79" s="131">
        <v>18.706663920961581</v>
      </c>
      <c r="S79" s="131">
        <v>17.048447643505092</v>
      </c>
      <c r="T79" s="131">
        <v>16.035673176906105</v>
      </c>
      <c r="U79" s="131">
        <v>15.210046741704648</v>
      </c>
      <c r="V79" s="131">
        <v>16.124432056372171</v>
      </c>
      <c r="W79" s="131">
        <v>13.29264058404147</v>
      </c>
      <c r="X79" s="131">
        <v>11.287387574701588</v>
      </c>
      <c r="Y79" s="131">
        <v>11.245734258439645</v>
      </c>
      <c r="Z79" s="131">
        <v>10.932549246229968</v>
      </c>
      <c r="AA79" s="131">
        <v>10.658327569559791</v>
      </c>
      <c r="AB79" s="131">
        <v>10.80133825472485</v>
      </c>
      <c r="AC79" s="131">
        <v>9.5445286213298939</v>
      </c>
      <c r="AD79" s="131">
        <v>8.1936208488969182</v>
      </c>
      <c r="AE79" s="131">
        <v>7.4878800028390406</v>
      </c>
      <c r="AF79" s="131">
        <v>6.7559736920463891</v>
      </c>
      <c r="AG79" s="131">
        <v>6.0164112771525735</v>
      </c>
      <c r="AH79" s="131">
        <v>5.2819815618945469</v>
      </c>
      <c r="AI79" s="131">
        <v>5.2645586024131719</v>
      </c>
      <c r="AJ79" s="131">
        <v>5.222360588097235</v>
      </c>
      <c r="AK79" s="131">
        <v>5.1664467434632684</v>
      </c>
      <c r="AL79" s="131">
        <v>5.0970454353366295</v>
      </c>
      <c r="AM79" s="131">
        <v>5.014718444819108</v>
      </c>
      <c r="AN79" s="132"/>
      <c r="AO79" s="131">
        <v>10.723661875437811</v>
      </c>
      <c r="AP79" s="131">
        <v>8.4622667156002755</v>
      </c>
      <c r="AQ79" s="131">
        <v>6.2558604870230035</v>
      </c>
      <c r="AR79" s="131">
        <v>5.5440145277591739</v>
      </c>
      <c r="AS79" s="131">
        <v>4.8239080792389748</v>
      </c>
      <c r="AT79" s="131">
        <v>4.1128441733014318</v>
      </c>
      <c r="AU79" s="131">
        <v>3.4235563975775603</v>
      </c>
      <c r="AV79" s="131">
        <v>3.357041689374558</v>
      </c>
      <c r="AW79" s="131">
        <v>3.2777943798764437</v>
      </c>
      <c r="AX79" s="131">
        <v>3.1917545387828081</v>
      </c>
      <c r="AY79" s="131">
        <v>3.0989844701213509</v>
      </c>
      <c r="AZ79" s="131">
        <v>3.0554521719247374</v>
      </c>
      <c r="BA79" s="128"/>
      <c r="BB79" s="131">
        <v>6.4549686718554078</v>
      </c>
      <c r="BC79" s="131">
        <v>3.3750095926842625</v>
      </c>
      <c r="BD79" s="131">
        <v>0.56890553837758484</v>
      </c>
      <c r="BE79" s="131">
        <v>0.39025057196554469</v>
      </c>
      <c r="BF79" s="131">
        <v>0.23312654986590803</v>
      </c>
      <c r="BG79" s="131">
        <v>0.1018530808481114</v>
      </c>
      <c r="BH79" s="131">
        <v>0</v>
      </c>
      <c r="BI79" s="131">
        <v>0</v>
      </c>
      <c r="BJ79" s="131">
        <v>0</v>
      </c>
      <c r="BK79" s="131">
        <v>0</v>
      </c>
      <c r="BL79" s="131">
        <v>0</v>
      </c>
      <c r="BM79" s="131">
        <v>0</v>
      </c>
      <c r="BN79" s="109"/>
    </row>
    <row r="80" spans="1:66" s="108" customFormat="1" outlineLevel="2" x14ac:dyDescent="0.3">
      <c r="A80" s="127" t="s">
        <v>70</v>
      </c>
      <c r="B80" s="128">
        <v>14.473545</v>
      </c>
      <c r="C80" s="128">
        <v>17.275938</v>
      </c>
      <c r="D80" s="128">
        <v>17.950470000000003</v>
      </c>
      <c r="E80" s="128">
        <v>21.392516999999998</v>
      </c>
      <c r="F80" s="128">
        <v>21.034997999999998</v>
      </c>
      <c r="G80" s="128">
        <v>22.950561999999998</v>
      </c>
      <c r="H80" s="128">
        <v>26.244333000000001</v>
      </c>
      <c r="I80" s="128">
        <v>24.214331999999999</v>
      </c>
      <c r="J80" s="128">
        <v>24.912909999999997</v>
      </c>
      <c r="K80" s="128">
        <v>24.498615000000001</v>
      </c>
      <c r="L80" s="128">
        <v>23.309975000000001</v>
      </c>
      <c r="M80" s="128">
        <v>24.74061</v>
      </c>
      <c r="N80" s="128">
        <v>23.754864999999999</v>
      </c>
      <c r="O80" s="128">
        <v>25.40259</v>
      </c>
      <c r="P80" s="128">
        <v>25.263785000000002</v>
      </c>
      <c r="Q80" s="128">
        <v>24.989744999999999</v>
      </c>
      <c r="R80" s="128">
        <v>24.203240000000001</v>
      </c>
      <c r="S80" s="128">
        <v>22.509275000000002</v>
      </c>
      <c r="T80" s="128">
        <v>22.463034999999998</v>
      </c>
      <c r="U80" s="128">
        <v>22.601839999999999</v>
      </c>
      <c r="V80" s="128">
        <v>26.950852000000001</v>
      </c>
      <c r="W80" s="128">
        <v>22.9755</v>
      </c>
      <c r="X80" s="128">
        <v>23.455919999999999</v>
      </c>
      <c r="Y80" s="128">
        <v>22.836068698313312</v>
      </c>
      <c r="Z80" s="128">
        <v>22.530374362999019</v>
      </c>
      <c r="AA80" s="128">
        <v>22.44092987396575</v>
      </c>
      <c r="AB80" s="128">
        <v>23.305651071523545</v>
      </c>
      <c r="AC80" s="128">
        <v>24.917709447548066</v>
      </c>
      <c r="AD80" s="128">
        <v>26.335492135905028</v>
      </c>
      <c r="AE80" s="128">
        <v>26.820675067952699</v>
      </c>
      <c r="AF80" s="128">
        <v>27.180271302927235</v>
      </c>
      <c r="AG80" s="128">
        <v>27.450056958259694</v>
      </c>
      <c r="AH80" s="128">
        <v>27.661195367515187</v>
      </c>
      <c r="AI80" s="128">
        <v>27.569953116771377</v>
      </c>
      <c r="AJ80" s="128">
        <v>27.34896644644008</v>
      </c>
      <c r="AK80" s="128">
        <v>27.056151380343131</v>
      </c>
      <c r="AL80" s="128">
        <v>26.692703852108384</v>
      </c>
      <c r="AM80" s="128">
        <v>26.261565851712199</v>
      </c>
      <c r="AN80" s="129"/>
      <c r="AO80" s="128">
        <v>23.138051599173796</v>
      </c>
      <c r="AP80" s="128">
        <v>21.685034043656586</v>
      </c>
      <c r="AQ80" s="128">
        <v>20.107247784292245</v>
      </c>
      <c r="AR80" s="128">
        <v>19.858159883681139</v>
      </c>
      <c r="AS80" s="128">
        <v>19.498570667022733</v>
      </c>
      <c r="AT80" s="128">
        <v>19.059871009674541</v>
      </c>
      <c r="AU80" s="128">
        <v>18.57076590770259</v>
      </c>
      <c r="AV80" s="128">
        <v>18.209963008024605</v>
      </c>
      <c r="AW80" s="128">
        <v>17.780093287009905</v>
      </c>
      <c r="AX80" s="128">
        <v>17.313378104862938</v>
      </c>
      <c r="AY80" s="128">
        <v>16.810155424035347</v>
      </c>
      <c r="AZ80" s="128">
        <v>16.57401848765959</v>
      </c>
      <c r="BA80" s="128"/>
      <c r="BB80" s="128">
        <v>19.956091484207665</v>
      </c>
      <c r="BC80" s="128">
        <v>10.470868645689581</v>
      </c>
      <c r="BD80" s="128">
        <v>2.3097414992233398</v>
      </c>
      <c r="BE80" s="128">
        <v>1.6201483217337957</v>
      </c>
      <c r="BF80" s="128">
        <v>0.98955793018285576</v>
      </c>
      <c r="BG80" s="128">
        <v>0.44199250427063091</v>
      </c>
      <c r="BH80" s="128">
        <v>0</v>
      </c>
      <c r="BI80" s="128">
        <v>0</v>
      </c>
      <c r="BJ80" s="128">
        <v>0</v>
      </c>
      <c r="BK80" s="128">
        <v>0</v>
      </c>
      <c r="BL80" s="128">
        <v>0</v>
      </c>
      <c r="BM80" s="128">
        <v>0</v>
      </c>
      <c r="BN80" s="109"/>
    </row>
    <row r="81" spans="1:66" s="108" customFormat="1" outlineLevel="2" x14ac:dyDescent="0.3">
      <c r="A81" s="133" t="s">
        <v>71</v>
      </c>
      <c r="B81" s="131">
        <v>0</v>
      </c>
      <c r="C81" s="131">
        <v>0</v>
      </c>
      <c r="D81" s="131">
        <v>0</v>
      </c>
      <c r="E81" s="131">
        <v>0</v>
      </c>
      <c r="F81" s="131">
        <v>0</v>
      </c>
      <c r="G81" s="131">
        <v>0</v>
      </c>
      <c r="H81" s="131">
        <v>0</v>
      </c>
      <c r="I81" s="131">
        <v>0</v>
      </c>
      <c r="J81" s="131">
        <v>0</v>
      </c>
      <c r="K81" s="131">
        <v>0</v>
      </c>
      <c r="L81" s="131">
        <v>0</v>
      </c>
      <c r="M81" s="131">
        <v>0</v>
      </c>
      <c r="N81" s="131">
        <v>0</v>
      </c>
      <c r="O81" s="131">
        <v>0</v>
      </c>
      <c r="P81" s="131">
        <v>0</v>
      </c>
      <c r="Q81" s="131">
        <v>0</v>
      </c>
      <c r="R81" s="131">
        <v>0</v>
      </c>
      <c r="S81" s="131">
        <v>0</v>
      </c>
      <c r="T81" s="131">
        <v>0</v>
      </c>
      <c r="U81" s="131">
        <v>0</v>
      </c>
      <c r="V81" s="131">
        <v>0</v>
      </c>
      <c r="W81" s="131">
        <v>0</v>
      </c>
      <c r="X81" s="131">
        <v>0</v>
      </c>
      <c r="Y81" s="131">
        <v>0</v>
      </c>
      <c r="Z81" s="131">
        <v>0</v>
      </c>
      <c r="AA81" s="131">
        <v>0</v>
      </c>
      <c r="AB81" s="131">
        <v>0</v>
      </c>
      <c r="AC81" s="131">
        <v>0</v>
      </c>
      <c r="AD81" s="131">
        <v>0</v>
      </c>
      <c r="AE81" s="131">
        <v>0</v>
      </c>
      <c r="AF81" s="131">
        <v>0</v>
      </c>
      <c r="AG81" s="131">
        <v>0</v>
      </c>
      <c r="AH81" s="131">
        <v>0</v>
      </c>
      <c r="AI81" s="131">
        <v>0</v>
      </c>
      <c r="AJ81" s="131">
        <v>0</v>
      </c>
      <c r="AK81" s="131">
        <v>0</v>
      </c>
      <c r="AL81" s="131">
        <v>0</v>
      </c>
      <c r="AM81" s="131">
        <v>0</v>
      </c>
      <c r="AN81" s="129"/>
      <c r="AO81" s="131">
        <v>0</v>
      </c>
      <c r="AP81" s="131">
        <v>0</v>
      </c>
      <c r="AQ81" s="131">
        <v>0</v>
      </c>
      <c r="AR81" s="131">
        <v>0</v>
      </c>
      <c r="AS81" s="131">
        <v>0</v>
      </c>
      <c r="AT81" s="131">
        <v>0</v>
      </c>
      <c r="AU81" s="131">
        <v>0</v>
      </c>
      <c r="AV81" s="131">
        <v>0</v>
      </c>
      <c r="AW81" s="131">
        <v>0</v>
      </c>
      <c r="AX81" s="131">
        <v>0</v>
      </c>
      <c r="AY81" s="131">
        <v>0</v>
      </c>
      <c r="AZ81" s="131">
        <v>0</v>
      </c>
      <c r="BA81" s="128"/>
      <c r="BB81" s="131">
        <v>0</v>
      </c>
      <c r="BC81" s="131">
        <v>0</v>
      </c>
      <c r="BD81" s="131">
        <v>0</v>
      </c>
      <c r="BE81" s="131">
        <v>0</v>
      </c>
      <c r="BF81" s="131">
        <v>0</v>
      </c>
      <c r="BG81" s="131">
        <v>0</v>
      </c>
      <c r="BH81" s="131">
        <v>0</v>
      </c>
      <c r="BI81" s="131">
        <v>0</v>
      </c>
      <c r="BJ81" s="131">
        <v>0</v>
      </c>
      <c r="BK81" s="131">
        <v>0</v>
      </c>
      <c r="BL81" s="131">
        <v>0</v>
      </c>
      <c r="BM81" s="131">
        <v>0</v>
      </c>
      <c r="BN81" s="109"/>
    </row>
    <row r="82" spans="1:66" s="108" customFormat="1" outlineLevel="2" x14ac:dyDescent="0.3">
      <c r="A82" s="133" t="s">
        <v>72</v>
      </c>
      <c r="B82" s="131">
        <v>0</v>
      </c>
      <c r="C82" s="131">
        <v>0</v>
      </c>
      <c r="D82" s="131">
        <v>0</v>
      </c>
      <c r="E82" s="131">
        <v>0</v>
      </c>
      <c r="F82" s="131">
        <v>0</v>
      </c>
      <c r="G82" s="131">
        <v>0</v>
      </c>
      <c r="H82" s="131">
        <v>0</v>
      </c>
      <c r="I82" s="131">
        <v>0</v>
      </c>
      <c r="J82" s="131">
        <v>0</v>
      </c>
      <c r="K82" s="131">
        <v>0</v>
      </c>
      <c r="L82" s="131">
        <v>0</v>
      </c>
      <c r="M82" s="131">
        <v>0</v>
      </c>
      <c r="N82" s="131">
        <v>0</v>
      </c>
      <c r="O82" s="131">
        <v>0</v>
      </c>
      <c r="P82" s="131">
        <v>0</v>
      </c>
      <c r="Q82" s="131">
        <v>0</v>
      </c>
      <c r="R82" s="131">
        <v>0</v>
      </c>
      <c r="S82" s="131">
        <v>0</v>
      </c>
      <c r="T82" s="131">
        <v>0</v>
      </c>
      <c r="U82" s="131">
        <v>0</v>
      </c>
      <c r="V82" s="131">
        <v>0</v>
      </c>
      <c r="W82" s="131">
        <v>0</v>
      </c>
      <c r="X82" s="131">
        <v>0</v>
      </c>
      <c r="Y82" s="131">
        <v>0</v>
      </c>
      <c r="Z82" s="131">
        <v>0</v>
      </c>
      <c r="AA82" s="131">
        <v>0</v>
      </c>
      <c r="AB82" s="131">
        <v>0</v>
      </c>
      <c r="AC82" s="131">
        <v>0</v>
      </c>
      <c r="AD82" s="131">
        <v>0</v>
      </c>
      <c r="AE82" s="131">
        <v>0</v>
      </c>
      <c r="AF82" s="131">
        <v>0</v>
      </c>
      <c r="AG82" s="131">
        <v>0</v>
      </c>
      <c r="AH82" s="131">
        <v>0</v>
      </c>
      <c r="AI82" s="131">
        <v>0</v>
      </c>
      <c r="AJ82" s="131">
        <v>0</v>
      </c>
      <c r="AK82" s="131">
        <v>0</v>
      </c>
      <c r="AL82" s="131">
        <v>0</v>
      </c>
      <c r="AM82" s="131">
        <v>0</v>
      </c>
      <c r="AN82" s="129"/>
      <c r="AO82" s="131">
        <v>0</v>
      </c>
      <c r="AP82" s="131">
        <v>0</v>
      </c>
      <c r="AQ82" s="131">
        <v>0</v>
      </c>
      <c r="AR82" s="131">
        <v>0</v>
      </c>
      <c r="AS82" s="131">
        <v>0</v>
      </c>
      <c r="AT82" s="131">
        <v>0</v>
      </c>
      <c r="AU82" s="131">
        <v>0</v>
      </c>
      <c r="AV82" s="131">
        <v>0</v>
      </c>
      <c r="AW82" s="131">
        <v>0</v>
      </c>
      <c r="AX82" s="131">
        <v>0</v>
      </c>
      <c r="AY82" s="131">
        <v>0</v>
      </c>
      <c r="AZ82" s="131">
        <v>0</v>
      </c>
      <c r="BA82" s="128"/>
      <c r="BB82" s="131">
        <v>0</v>
      </c>
      <c r="BC82" s="131">
        <v>0</v>
      </c>
      <c r="BD82" s="131">
        <v>0</v>
      </c>
      <c r="BE82" s="131">
        <v>0</v>
      </c>
      <c r="BF82" s="131">
        <v>0</v>
      </c>
      <c r="BG82" s="131">
        <v>0</v>
      </c>
      <c r="BH82" s="131">
        <v>0</v>
      </c>
      <c r="BI82" s="131">
        <v>0</v>
      </c>
      <c r="BJ82" s="131">
        <v>0</v>
      </c>
      <c r="BK82" s="131">
        <v>0</v>
      </c>
      <c r="BL82" s="131">
        <v>0</v>
      </c>
      <c r="BM82" s="131">
        <v>0</v>
      </c>
      <c r="BN82" s="109"/>
    </row>
    <row r="83" spans="1:66" s="108" customFormat="1" outlineLevel="2" x14ac:dyDescent="0.3">
      <c r="A83" s="127" t="s">
        <v>73</v>
      </c>
      <c r="B83" s="128">
        <v>7.2884100000000007</v>
      </c>
      <c r="C83" s="128">
        <v>8.1230440000000002</v>
      </c>
      <c r="D83" s="128">
        <v>7.6975999999999996</v>
      </c>
      <c r="E83" s="128">
        <v>8.2539509999999989</v>
      </c>
      <c r="F83" s="128">
        <v>7.7054279999999995</v>
      </c>
      <c r="G83" s="128">
        <v>7.7161780000000002</v>
      </c>
      <c r="H83" s="128">
        <v>8.3960220000000003</v>
      </c>
      <c r="I83" s="128">
        <v>7.3849059999999991</v>
      </c>
      <c r="J83" s="128">
        <v>7.1148659999999992</v>
      </c>
      <c r="K83" s="128">
        <v>6.7759450000000001</v>
      </c>
      <c r="L83" s="128">
        <v>5.9858700000000002</v>
      </c>
      <c r="M83" s="128">
        <v>5.8150199999999996</v>
      </c>
      <c r="N83" s="128">
        <v>5.4769750000000004</v>
      </c>
      <c r="O83" s="128">
        <v>5.7189700000000006</v>
      </c>
      <c r="P83" s="128">
        <v>5.3274600000000003</v>
      </c>
      <c r="Q83" s="128">
        <v>5.1424149999999997</v>
      </c>
      <c r="R83" s="128">
        <v>5.0036100000000001</v>
      </c>
      <c r="S83" s="128">
        <v>4.2598599999999998</v>
      </c>
      <c r="T83" s="128">
        <v>4.2919049999999999</v>
      </c>
      <c r="U83" s="128">
        <v>4.4022350000000001</v>
      </c>
      <c r="V83" s="128">
        <v>4.9725200000000003</v>
      </c>
      <c r="W83" s="128">
        <v>4.58371</v>
      </c>
      <c r="X83" s="128">
        <v>4.5267599999999995</v>
      </c>
      <c r="Y83" s="128">
        <v>5.6765998556358603</v>
      </c>
      <c r="Z83" s="128">
        <v>5.4076231223119215</v>
      </c>
      <c r="AA83" s="128">
        <v>5.1457255529847155</v>
      </c>
      <c r="AB83" s="128">
        <v>4.3523303376070235</v>
      </c>
      <c r="AC83" s="128">
        <v>5.4994850498353181</v>
      </c>
      <c r="AD83" s="128">
        <v>6.6326424638575663</v>
      </c>
      <c r="AE83" s="128">
        <v>6.6689246114909446</v>
      </c>
      <c r="AF83" s="128">
        <v>6.675856109490903</v>
      </c>
      <c r="AG83" s="128">
        <v>6.6630907488425271</v>
      </c>
      <c r="AH83" s="128">
        <v>6.6386868882036492</v>
      </c>
      <c r="AI83" s="128">
        <v>6.6167887480251339</v>
      </c>
      <c r="AJ83" s="128">
        <v>6.5637519471456223</v>
      </c>
      <c r="AK83" s="128">
        <v>6.4934763312823547</v>
      </c>
      <c r="AL83" s="128">
        <v>6.4062489245060155</v>
      </c>
      <c r="AM83" s="128">
        <v>6.3027758044109312</v>
      </c>
      <c r="AN83" s="129"/>
      <c r="AO83" s="128">
        <v>4.7211266117147552</v>
      </c>
      <c r="AP83" s="128">
        <v>6.3331958027930835</v>
      </c>
      <c r="AQ83" s="128">
        <v>7.8820411314425654</v>
      </c>
      <c r="AR83" s="128">
        <v>8.12717257861744</v>
      </c>
      <c r="AS83" s="128">
        <v>8.3198234528334183</v>
      </c>
      <c r="AT83" s="128">
        <v>8.4679830250815762</v>
      </c>
      <c r="AU83" s="128">
        <v>8.5805192167322772</v>
      </c>
      <c r="AV83" s="128">
        <v>8.4138122413966183</v>
      </c>
      <c r="AW83" s="128">
        <v>8.2151933249668936</v>
      </c>
      <c r="AX83" s="128">
        <v>7.9995501679180103</v>
      </c>
      <c r="AY83" s="128">
        <v>7.7670389239231827</v>
      </c>
      <c r="AZ83" s="128">
        <v>7.6579331643426301</v>
      </c>
      <c r="BA83" s="128"/>
      <c r="BB83" s="128">
        <v>5.4984097114657375</v>
      </c>
      <c r="BC83" s="128">
        <v>7.3615134682582379</v>
      </c>
      <c r="BD83" s="128">
        <v>8.8268871157819113</v>
      </c>
      <c r="BE83" s="128">
        <v>7.2703184625860544</v>
      </c>
      <c r="BF83" s="128">
        <v>5.7660388366767776</v>
      </c>
      <c r="BG83" s="128">
        <v>4.3574177694307812</v>
      </c>
      <c r="BH83" s="128">
        <v>3.2070631004469723</v>
      </c>
      <c r="BI83" s="128">
        <v>3.2201307310218512</v>
      </c>
      <c r="BJ83" s="128">
        <v>3.2296640554052907</v>
      </c>
      <c r="BK83" s="128">
        <v>3.2383628699815423</v>
      </c>
      <c r="BL83" s="128">
        <v>3.2459910971395511</v>
      </c>
      <c r="BM83" s="128">
        <v>3.2520375619568851</v>
      </c>
      <c r="BN83" s="109"/>
    </row>
    <row r="84" spans="1:66" s="108" customFormat="1" outlineLevel="2" x14ac:dyDescent="0.3">
      <c r="A84" s="133" t="s">
        <v>74</v>
      </c>
      <c r="B84" s="131">
        <v>7.2884100000000007E-2</v>
      </c>
      <c r="C84" s="131">
        <v>8.1230440000000001E-2</v>
      </c>
      <c r="D84" s="131">
        <v>7.6976000000000003E-2</v>
      </c>
      <c r="E84" s="131">
        <v>8.2539509999999996E-2</v>
      </c>
      <c r="F84" s="131">
        <v>7.7054280000000003E-2</v>
      </c>
      <c r="G84" s="131">
        <v>7.7161779999999999E-2</v>
      </c>
      <c r="H84" s="131">
        <v>0.25188065999999998</v>
      </c>
      <c r="I84" s="131">
        <v>0.3692453</v>
      </c>
      <c r="J84" s="131">
        <v>0.49804061999999999</v>
      </c>
      <c r="K84" s="131">
        <v>0.54207559999999999</v>
      </c>
      <c r="L84" s="131">
        <v>0.59858700000000009</v>
      </c>
      <c r="M84" s="131">
        <v>0.58150199999999996</v>
      </c>
      <c r="N84" s="131">
        <v>0.54769750000000006</v>
      </c>
      <c r="O84" s="131">
        <v>0.5718970000000001</v>
      </c>
      <c r="P84" s="131">
        <v>0.53274600000000005</v>
      </c>
      <c r="Q84" s="131">
        <v>0.51424150000000002</v>
      </c>
      <c r="R84" s="131">
        <v>0.50036100000000006</v>
      </c>
      <c r="S84" s="131">
        <v>1</v>
      </c>
      <c r="T84" s="131">
        <v>1.5</v>
      </c>
      <c r="U84" s="131">
        <v>2</v>
      </c>
      <c r="V84" s="131">
        <v>2.2000000000000002</v>
      </c>
      <c r="W84" s="131">
        <v>2.5</v>
      </c>
      <c r="X84" s="131">
        <v>2.85</v>
      </c>
      <c r="Y84" s="131">
        <v>2.4480239679809133</v>
      </c>
      <c r="Z84" s="131">
        <v>2.5797819024993442</v>
      </c>
      <c r="AA84" s="131">
        <v>2.7095028683579621</v>
      </c>
      <c r="AB84" s="131">
        <v>2.4179612986705674</v>
      </c>
      <c r="AC84" s="131">
        <v>2.6676606585022049</v>
      </c>
      <c r="AD84" s="131">
        <v>2.9017810779376836</v>
      </c>
      <c r="AE84" s="131">
        <v>2.9176545175272866</v>
      </c>
      <c r="AF84" s="131">
        <v>2.9206870479022689</v>
      </c>
      <c r="AG84" s="131">
        <v>2.9151022026186042</v>
      </c>
      <c r="AH84" s="131">
        <v>2.9044255135890955</v>
      </c>
      <c r="AI84" s="131">
        <v>2.894845077260995</v>
      </c>
      <c r="AJ84" s="131">
        <v>2.8716414768762086</v>
      </c>
      <c r="AK84" s="131">
        <v>2.840895894936029</v>
      </c>
      <c r="AL84" s="131">
        <v>2.8027339044713804</v>
      </c>
      <c r="AM84" s="131">
        <v>2.7574644144297809</v>
      </c>
      <c r="AN84" s="129"/>
      <c r="AO84" s="131">
        <v>2.8006683289833285</v>
      </c>
      <c r="AP84" s="131">
        <v>3.4288002753975277</v>
      </c>
      <c r="AQ84" s="131">
        <v>4.0214495568584505</v>
      </c>
      <c r="AR84" s="131">
        <v>3.9936965988292075</v>
      </c>
      <c r="AS84" s="131">
        <v>3.9430442904423764</v>
      </c>
      <c r="AT84" s="131">
        <v>3.8755071053004913</v>
      </c>
      <c r="AU84" s="131">
        <v>3.7966899189080845</v>
      </c>
      <c r="AV84" s="131">
        <v>3.7229257705294754</v>
      </c>
      <c r="AW84" s="131">
        <v>3.6350412942331372</v>
      </c>
      <c r="AX84" s="131">
        <v>3.539623968105313</v>
      </c>
      <c r="AY84" s="131">
        <v>3.4367428866916723</v>
      </c>
      <c r="AZ84" s="131">
        <v>3.3884660019215156</v>
      </c>
      <c r="BA84" s="128"/>
      <c r="BB84" s="131">
        <v>3.5359842896991918</v>
      </c>
      <c r="BC84" s="131">
        <v>4.3873344370593079</v>
      </c>
      <c r="BD84" s="131">
        <v>4.9869418733231194</v>
      </c>
      <c r="BE84" s="131">
        <v>4.5768218777036251</v>
      </c>
      <c r="BF84" s="131">
        <v>4.1208987777477839</v>
      </c>
      <c r="BG84" s="131">
        <v>3.6226052310808585</v>
      </c>
      <c r="BH84" s="131">
        <v>3.2070631004469723</v>
      </c>
      <c r="BI84" s="131">
        <v>3.2201307310218512</v>
      </c>
      <c r="BJ84" s="131">
        <v>3.2296640554052907</v>
      </c>
      <c r="BK84" s="131">
        <v>3.2383628699815423</v>
      </c>
      <c r="BL84" s="131">
        <v>3.2459910971395511</v>
      </c>
      <c r="BM84" s="131">
        <v>3.2520375619568851</v>
      </c>
      <c r="BN84" s="109"/>
    </row>
    <row r="85" spans="1:66" s="108" customFormat="1" outlineLevel="2" x14ac:dyDescent="0.3">
      <c r="A85" s="127" t="s">
        <v>75</v>
      </c>
      <c r="B85" s="128">
        <v>40.38503</v>
      </c>
      <c r="C85" s="128">
        <v>46.999257999999998</v>
      </c>
      <c r="D85" s="128">
        <v>46.313950000000006</v>
      </c>
      <c r="E85" s="128">
        <v>50.011775999999998</v>
      </c>
      <c r="F85" s="128">
        <v>49.721330000000002</v>
      </c>
      <c r="G85" s="128">
        <v>52.580227999999998</v>
      </c>
      <c r="H85" s="128">
        <v>58.185513000000007</v>
      </c>
      <c r="I85" s="128">
        <v>53.973686000000001</v>
      </c>
      <c r="J85" s="128">
        <v>55.669606000000002</v>
      </c>
      <c r="K85" s="128">
        <v>52.794519999999999</v>
      </c>
      <c r="L85" s="128">
        <v>50.477759999999996</v>
      </c>
      <c r="M85" s="128">
        <v>54.741189999999996</v>
      </c>
      <c r="N85" s="128">
        <v>53.509794999999997</v>
      </c>
      <c r="O85" s="128">
        <v>54.833669999999998</v>
      </c>
      <c r="P85" s="128">
        <v>54.66639</v>
      </c>
      <c r="Q85" s="128">
        <v>53.990214999999999</v>
      </c>
      <c r="R85" s="128">
        <v>53.75179</v>
      </c>
      <c r="S85" s="128">
        <v>52.712665000000001</v>
      </c>
      <c r="T85" s="128">
        <v>54.182400000000001</v>
      </c>
      <c r="U85" s="128">
        <v>55.70917</v>
      </c>
      <c r="V85" s="128">
        <v>65.909883999999991</v>
      </c>
      <c r="W85" s="128">
        <v>57.381799999999998</v>
      </c>
      <c r="X85" s="128">
        <v>59.054430000000004</v>
      </c>
      <c r="Y85" s="128">
        <v>56.809407943290012</v>
      </c>
      <c r="Z85" s="128">
        <v>56.362418907897577</v>
      </c>
      <c r="AA85" s="128">
        <v>56.014262007340044</v>
      </c>
      <c r="AB85" s="128">
        <v>58.514663427827735</v>
      </c>
      <c r="AC85" s="128">
        <v>59.345189418372122</v>
      </c>
      <c r="AD85" s="128">
        <v>59.693782174718066</v>
      </c>
      <c r="AE85" s="128">
        <v>60.020321503418479</v>
      </c>
      <c r="AF85" s="128">
        <v>60.082704985418097</v>
      </c>
      <c r="AG85" s="128">
        <v>59.967816739582709</v>
      </c>
      <c r="AH85" s="128">
        <v>59.748181993832802</v>
      </c>
      <c r="AI85" s="128">
        <v>59.551098732226173</v>
      </c>
      <c r="AJ85" s="128">
        <v>59.073767524310561</v>
      </c>
      <c r="AK85" s="128">
        <v>58.441286981541161</v>
      </c>
      <c r="AL85" s="128">
        <v>57.656240320554105</v>
      </c>
      <c r="AM85" s="128">
        <v>56.724982239698342</v>
      </c>
      <c r="AN85" s="129"/>
      <c r="AO85" s="128">
        <v>58.093863052625601</v>
      </c>
      <c r="AP85" s="128">
        <v>58.32994350852735</v>
      </c>
      <c r="AQ85" s="128">
        <v>57.908873618761675</v>
      </c>
      <c r="AR85" s="128">
        <v>57.509231023140579</v>
      </c>
      <c r="AS85" s="128">
        <v>56.779837782370208</v>
      </c>
      <c r="AT85" s="128">
        <v>55.807302316327061</v>
      </c>
      <c r="AU85" s="128">
        <v>54.67233483227642</v>
      </c>
      <c r="AV85" s="128">
        <v>53.610131095624439</v>
      </c>
      <c r="AW85" s="128">
        <v>52.344594636957169</v>
      </c>
      <c r="AX85" s="128">
        <v>50.970585140716494</v>
      </c>
      <c r="AY85" s="128">
        <v>49.489097568360073</v>
      </c>
      <c r="AZ85" s="128">
        <v>48.793910427669829</v>
      </c>
      <c r="BA85" s="128"/>
      <c r="BB85" s="128">
        <v>56.575748635187061</v>
      </c>
      <c r="BC85" s="128">
        <v>59.311277420995523</v>
      </c>
      <c r="BD85" s="128">
        <v>60.341996667209749</v>
      </c>
      <c r="BE85" s="128">
        <v>57.204736993217438</v>
      </c>
      <c r="BF85" s="128">
        <v>53.114521902564789</v>
      </c>
      <c r="BG85" s="128">
        <v>48.077734652037876</v>
      </c>
      <c r="BH85" s="128">
        <v>43.76697878257044</v>
      </c>
      <c r="BI85" s="128">
        <v>43.945313505709962</v>
      </c>
      <c r="BJ85" s="128">
        <v>44.075415344354553</v>
      </c>
      <c r="BK85" s="128">
        <v>44.194128578571629</v>
      </c>
      <c r="BL85" s="128">
        <v>44.298231443316226</v>
      </c>
      <c r="BM85" s="128">
        <v>44.380747904352781</v>
      </c>
      <c r="BN85" s="109"/>
    </row>
    <row r="86" spans="1:66" s="108" customFormat="1" outlineLevel="2" x14ac:dyDescent="0.3">
      <c r="A86" s="127" t="s">
        <v>77</v>
      </c>
      <c r="B86" s="128">
        <v>12.907674999999999</v>
      </c>
      <c r="C86" s="128">
        <v>14.445764</v>
      </c>
      <c r="D86" s="128">
        <v>14.626545</v>
      </c>
      <c r="E86" s="128">
        <v>15.804855</v>
      </c>
      <c r="F86" s="128">
        <v>15.165927999999997</v>
      </c>
      <c r="G86" s="128">
        <v>15.14073</v>
      </c>
      <c r="H86" s="128">
        <v>15.830345999999999</v>
      </c>
      <c r="I86" s="128">
        <v>15.900454</v>
      </c>
      <c r="J86" s="128">
        <v>14.683467999999998</v>
      </c>
      <c r="K86" s="128">
        <v>14.736875</v>
      </c>
      <c r="L86" s="128">
        <v>17.09282</v>
      </c>
      <c r="M86" s="128">
        <v>19.402439999999999</v>
      </c>
      <c r="N86" s="128">
        <v>19.918475000000001</v>
      </c>
      <c r="O86" s="128">
        <v>22.31352</v>
      </c>
      <c r="P86" s="128">
        <v>23.591155000000001</v>
      </c>
      <c r="Q86" s="128">
        <v>27.331410000000002</v>
      </c>
      <c r="R86" s="128">
        <v>30.317204999999998</v>
      </c>
      <c r="S86" s="128">
        <v>36.011269999999996</v>
      </c>
      <c r="T86" s="128">
        <v>35.74794</v>
      </c>
      <c r="U86" s="128">
        <v>36.370734999999996</v>
      </c>
      <c r="V86" s="128">
        <v>40.251612000000002</v>
      </c>
      <c r="W86" s="128">
        <v>36.210595000000005</v>
      </c>
      <c r="X86" s="128">
        <v>36.644775000000003</v>
      </c>
      <c r="Y86" s="128">
        <v>36.720017693921442</v>
      </c>
      <c r="Z86" s="128">
        <v>36.486564669775952</v>
      </c>
      <c r="AA86" s="128">
        <v>36.31647683491137</v>
      </c>
      <c r="AB86" s="128">
        <v>34.54230426672239</v>
      </c>
      <c r="AC86" s="128">
        <v>33.419045612005647</v>
      </c>
      <c r="AD86" s="128">
        <v>31.978811879313248</v>
      </c>
      <c r="AE86" s="128">
        <v>32.153743662545608</v>
      </c>
      <c r="AF86" s="128">
        <v>32.187163385045409</v>
      </c>
      <c r="AG86" s="128">
        <v>32.125616110490739</v>
      </c>
      <c r="AH86" s="128">
        <v>32.00795463955329</v>
      </c>
      <c r="AI86" s="128">
        <v>31.902374320835449</v>
      </c>
      <c r="AJ86" s="128">
        <v>31.646661173737808</v>
      </c>
      <c r="AK86" s="128">
        <v>31.307832311539912</v>
      </c>
      <c r="AL86" s="128">
        <v>30.887271600296842</v>
      </c>
      <c r="AM86" s="128">
        <v>30.388383342695544</v>
      </c>
      <c r="AN86" s="129"/>
      <c r="AO86" s="128">
        <v>30.407256143247558</v>
      </c>
      <c r="AP86" s="128">
        <v>29.689376502265652</v>
      </c>
      <c r="AQ86" s="128">
        <v>28.632720844832157</v>
      </c>
      <c r="AR86" s="128">
        <v>28.43511978366395</v>
      </c>
      <c r="AS86" s="128">
        <v>28.074475347949715</v>
      </c>
      <c r="AT86" s="128">
        <v>27.593610589739491</v>
      </c>
      <c r="AU86" s="128">
        <v>27.032432222625562</v>
      </c>
      <c r="AV86" s="128">
        <v>26.507231486169861</v>
      </c>
      <c r="AW86" s="128">
        <v>25.881494014939928</v>
      </c>
      <c r="AX86" s="128">
        <v>25.202122652909825</v>
      </c>
      <c r="AY86" s="128">
        <v>24.469609353244699</v>
      </c>
      <c r="AZ86" s="128">
        <v>24.125877933681188</v>
      </c>
      <c r="BA86" s="128"/>
      <c r="BB86" s="128">
        <v>31.430971463992815</v>
      </c>
      <c r="BC86" s="128">
        <v>28.234620006236518</v>
      </c>
      <c r="BD86" s="128">
        <v>24.685362272949437</v>
      </c>
      <c r="BE86" s="128">
        <v>21.784763587620574</v>
      </c>
      <c r="BF86" s="128">
        <v>18.801600673474262</v>
      </c>
      <c r="BG86" s="128">
        <v>15.792985898864037</v>
      </c>
      <c r="BH86" s="128">
        <v>13.316524984554903</v>
      </c>
      <c r="BI86" s="128">
        <v>13.370785042305263</v>
      </c>
      <c r="BJ86" s="128">
        <v>13.410369780229578</v>
      </c>
      <c r="BK86" s="128">
        <v>13.446489425528894</v>
      </c>
      <c r="BL86" s="128">
        <v>13.478163725146924</v>
      </c>
      <c r="BM86" s="128">
        <v>13.503270153454192</v>
      </c>
      <c r="BN86" s="109"/>
    </row>
    <row r="87" spans="1:66" s="112" customFormat="1" outlineLevel="2" x14ac:dyDescent="0.3">
      <c r="A87" s="130" t="s">
        <v>78</v>
      </c>
      <c r="B87" s="131">
        <v>12.907674999999999</v>
      </c>
      <c r="C87" s="131">
        <v>14.445764</v>
      </c>
      <c r="D87" s="131">
        <v>14.626545</v>
      </c>
      <c r="E87" s="131">
        <v>15.804855</v>
      </c>
      <c r="F87" s="131">
        <v>15.165927999999997</v>
      </c>
      <c r="G87" s="131">
        <v>15.14073</v>
      </c>
      <c r="H87" s="131">
        <v>15.830345999999999</v>
      </c>
      <c r="I87" s="131">
        <v>15.900454</v>
      </c>
      <c r="J87" s="131">
        <v>14.683467999999998</v>
      </c>
      <c r="K87" s="131">
        <v>14.736875</v>
      </c>
      <c r="L87" s="131">
        <v>17.09282</v>
      </c>
      <c r="M87" s="131">
        <v>19.402439999999999</v>
      </c>
      <c r="N87" s="131">
        <v>19.918475000000001</v>
      </c>
      <c r="O87" s="131">
        <v>22.31352</v>
      </c>
      <c r="P87" s="131">
        <v>23.591155000000001</v>
      </c>
      <c r="Q87" s="131">
        <v>27.331410000000002</v>
      </c>
      <c r="R87" s="131">
        <v>30.317204999999998</v>
      </c>
      <c r="S87" s="131">
        <v>36.011269999999996</v>
      </c>
      <c r="T87" s="131">
        <v>35.74794</v>
      </c>
      <c r="U87" s="131">
        <v>36.370734999999996</v>
      </c>
      <c r="V87" s="131">
        <v>40.251612000000002</v>
      </c>
      <c r="W87" s="131">
        <v>36.210595000000005</v>
      </c>
      <c r="X87" s="131">
        <v>36.644775000000003</v>
      </c>
      <c r="Y87" s="131">
        <v>36.720017693921442</v>
      </c>
      <c r="Z87" s="131">
        <v>36.486564669775952</v>
      </c>
      <c r="AA87" s="131">
        <v>36.31647683491137</v>
      </c>
      <c r="AB87" s="131">
        <v>34.54230426672239</v>
      </c>
      <c r="AC87" s="131">
        <v>33.419045612005647</v>
      </c>
      <c r="AD87" s="131">
        <v>31.978811879313248</v>
      </c>
      <c r="AE87" s="131">
        <v>32.153743662545608</v>
      </c>
      <c r="AF87" s="131">
        <v>32.187163385045409</v>
      </c>
      <c r="AG87" s="131">
        <v>32.125616110490739</v>
      </c>
      <c r="AH87" s="131">
        <v>32.00795463955329</v>
      </c>
      <c r="AI87" s="131">
        <v>31.902374320835449</v>
      </c>
      <c r="AJ87" s="131">
        <v>31.646661173737808</v>
      </c>
      <c r="AK87" s="131">
        <v>31.307832311539912</v>
      </c>
      <c r="AL87" s="131">
        <v>30.887271600296842</v>
      </c>
      <c r="AM87" s="131">
        <v>30.388383342695544</v>
      </c>
      <c r="AN87" s="132"/>
      <c r="AO87" s="131">
        <v>30.407256143247558</v>
      </c>
      <c r="AP87" s="131">
        <v>29.689376502265652</v>
      </c>
      <c r="AQ87" s="131">
        <v>28.632720844832157</v>
      </c>
      <c r="AR87" s="131">
        <v>28.43511978366395</v>
      </c>
      <c r="AS87" s="131">
        <v>28.074475347949715</v>
      </c>
      <c r="AT87" s="131">
        <v>27.593610589739491</v>
      </c>
      <c r="AU87" s="131">
        <v>27.032432222625562</v>
      </c>
      <c r="AV87" s="131">
        <v>26.507231486169861</v>
      </c>
      <c r="AW87" s="131">
        <v>25.881494014939928</v>
      </c>
      <c r="AX87" s="131">
        <v>25.202122652909825</v>
      </c>
      <c r="AY87" s="131">
        <v>24.469609353244699</v>
      </c>
      <c r="AZ87" s="131">
        <v>24.125877933681188</v>
      </c>
      <c r="BA87" s="128"/>
      <c r="BB87" s="131">
        <v>31.430971463992815</v>
      </c>
      <c r="BC87" s="131">
        <v>28.234620006236518</v>
      </c>
      <c r="BD87" s="131">
        <v>24.685362272949437</v>
      </c>
      <c r="BE87" s="131">
        <v>21.784763587620574</v>
      </c>
      <c r="BF87" s="131">
        <v>18.801600673474262</v>
      </c>
      <c r="BG87" s="131">
        <v>15.792985898864037</v>
      </c>
      <c r="BH87" s="131">
        <v>13.316524984554903</v>
      </c>
      <c r="BI87" s="131">
        <v>13.370785042305263</v>
      </c>
      <c r="BJ87" s="131">
        <v>13.410369780229578</v>
      </c>
      <c r="BK87" s="131">
        <v>13.446489425528894</v>
      </c>
      <c r="BL87" s="131">
        <v>13.478163725146924</v>
      </c>
      <c r="BM87" s="131">
        <v>13.503270153454192</v>
      </c>
      <c r="BN87" s="109"/>
    </row>
    <row r="88" spans="1:66" s="112" customFormat="1" outlineLevel="2" x14ac:dyDescent="0.3">
      <c r="A88" s="130" t="s">
        <v>79</v>
      </c>
      <c r="B88" s="131">
        <v>0</v>
      </c>
      <c r="C88" s="131">
        <v>0</v>
      </c>
      <c r="D88" s="131">
        <v>0</v>
      </c>
      <c r="E88" s="131">
        <v>0</v>
      </c>
      <c r="F88" s="131">
        <v>0</v>
      </c>
      <c r="G88" s="131">
        <v>0</v>
      </c>
      <c r="H88" s="131">
        <v>0</v>
      </c>
      <c r="I88" s="131">
        <v>0</v>
      </c>
      <c r="J88" s="131">
        <v>0</v>
      </c>
      <c r="K88" s="131">
        <v>0</v>
      </c>
      <c r="L88" s="131">
        <v>0</v>
      </c>
      <c r="M88" s="131">
        <v>0</v>
      </c>
      <c r="N88" s="131">
        <v>0</v>
      </c>
      <c r="O88" s="131">
        <v>0</v>
      </c>
      <c r="P88" s="131">
        <v>0</v>
      </c>
      <c r="Q88" s="131">
        <v>0</v>
      </c>
      <c r="R88" s="131">
        <v>0</v>
      </c>
      <c r="S88" s="131">
        <v>0</v>
      </c>
      <c r="T88" s="131">
        <v>0</v>
      </c>
      <c r="U88" s="131">
        <v>0</v>
      </c>
      <c r="V88" s="131">
        <v>0</v>
      </c>
      <c r="W88" s="131">
        <v>0</v>
      </c>
      <c r="X88" s="131">
        <v>0</v>
      </c>
      <c r="Y88" s="131">
        <v>0</v>
      </c>
      <c r="Z88" s="131">
        <v>0</v>
      </c>
      <c r="AA88" s="131">
        <v>0</v>
      </c>
      <c r="AB88" s="131">
        <v>0</v>
      </c>
      <c r="AC88" s="131">
        <v>0</v>
      </c>
      <c r="AD88" s="131">
        <v>0</v>
      </c>
      <c r="AE88" s="131">
        <v>0</v>
      </c>
      <c r="AF88" s="131">
        <v>0</v>
      </c>
      <c r="AG88" s="131">
        <v>0</v>
      </c>
      <c r="AH88" s="131">
        <v>0</v>
      </c>
      <c r="AI88" s="131">
        <v>0</v>
      </c>
      <c r="AJ88" s="131">
        <v>0</v>
      </c>
      <c r="AK88" s="131">
        <v>0</v>
      </c>
      <c r="AL88" s="131">
        <v>0</v>
      </c>
      <c r="AM88" s="131">
        <v>0</v>
      </c>
      <c r="AN88" s="132"/>
      <c r="AO88" s="131">
        <v>0</v>
      </c>
      <c r="AP88" s="131">
        <v>0</v>
      </c>
      <c r="AQ88" s="131">
        <v>0</v>
      </c>
      <c r="AR88" s="131">
        <v>0</v>
      </c>
      <c r="AS88" s="131">
        <v>0</v>
      </c>
      <c r="AT88" s="131">
        <v>0</v>
      </c>
      <c r="AU88" s="131">
        <v>0</v>
      </c>
      <c r="AV88" s="131">
        <v>0</v>
      </c>
      <c r="AW88" s="131">
        <v>0</v>
      </c>
      <c r="AX88" s="131">
        <v>0</v>
      </c>
      <c r="AY88" s="131">
        <v>0</v>
      </c>
      <c r="AZ88" s="131">
        <v>0</v>
      </c>
      <c r="BA88" s="128"/>
      <c r="BB88" s="131">
        <v>0</v>
      </c>
      <c r="BC88" s="131">
        <v>0</v>
      </c>
      <c r="BD88" s="131">
        <v>0</v>
      </c>
      <c r="BE88" s="131">
        <v>0</v>
      </c>
      <c r="BF88" s="131">
        <v>0</v>
      </c>
      <c r="BG88" s="131">
        <v>0</v>
      </c>
      <c r="BH88" s="131">
        <v>0</v>
      </c>
      <c r="BI88" s="131">
        <v>0</v>
      </c>
      <c r="BJ88" s="131">
        <v>0</v>
      </c>
      <c r="BK88" s="131">
        <v>0</v>
      </c>
      <c r="BL88" s="131">
        <v>0</v>
      </c>
      <c r="BM88" s="131">
        <v>0</v>
      </c>
      <c r="BN88" s="109"/>
    </row>
    <row r="89" spans="1:66" s="108" customFormat="1" outlineLevel="2" x14ac:dyDescent="0.3">
      <c r="A89" s="127" t="s">
        <v>80</v>
      </c>
      <c r="B89" s="128">
        <v>0</v>
      </c>
      <c r="C89" s="128">
        <v>0</v>
      </c>
      <c r="D89" s="128">
        <v>0</v>
      </c>
      <c r="E89" s="128">
        <v>0</v>
      </c>
      <c r="F89" s="128">
        <v>0</v>
      </c>
      <c r="G89" s="128">
        <v>0</v>
      </c>
      <c r="H89" s="128">
        <v>0</v>
      </c>
      <c r="I89" s="128">
        <v>0</v>
      </c>
      <c r="J89" s="128">
        <v>0</v>
      </c>
      <c r="K89" s="128">
        <v>0</v>
      </c>
      <c r="L89" s="128">
        <v>0</v>
      </c>
      <c r="M89" s="128">
        <v>0</v>
      </c>
      <c r="N89" s="128">
        <v>0</v>
      </c>
      <c r="O89" s="128">
        <v>0</v>
      </c>
      <c r="P89" s="128">
        <v>0</v>
      </c>
      <c r="Q89" s="128">
        <v>0</v>
      </c>
      <c r="R89" s="128">
        <v>0</v>
      </c>
      <c r="S89" s="128">
        <v>0</v>
      </c>
      <c r="T89" s="128">
        <v>0</v>
      </c>
      <c r="U89" s="128">
        <v>0</v>
      </c>
      <c r="V89" s="128">
        <v>0</v>
      </c>
      <c r="W89" s="128">
        <v>0</v>
      </c>
      <c r="X89" s="128">
        <v>0</v>
      </c>
      <c r="Y89" s="128">
        <v>0</v>
      </c>
      <c r="Z89" s="128">
        <v>0</v>
      </c>
      <c r="AA89" s="128">
        <v>0</v>
      </c>
      <c r="AB89" s="128">
        <v>0</v>
      </c>
      <c r="AC89" s="128">
        <v>0</v>
      </c>
      <c r="AD89" s="128">
        <v>0</v>
      </c>
      <c r="AE89" s="128">
        <v>0</v>
      </c>
      <c r="AF89" s="128">
        <v>0</v>
      </c>
      <c r="AG89" s="128">
        <v>0</v>
      </c>
      <c r="AH89" s="128">
        <v>0</v>
      </c>
      <c r="AI89" s="128">
        <v>0</v>
      </c>
      <c r="AJ89" s="128">
        <v>0</v>
      </c>
      <c r="AK89" s="128">
        <v>0</v>
      </c>
      <c r="AL89" s="128">
        <v>0</v>
      </c>
      <c r="AM89" s="128">
        <v>0</v>
      </c>
      <c r="AN89" s="129"/>
      <c r="AO89" s="128">
        <v>0</v>
      </c>
      <c r="AP89" s="128">
        <v>0.60508240154074022</v>
      </c>
      <c r="AQ89" s="128">
        <v>1.2064348670575349</v>
      </c>
      <c r="AR89" s="128">
        <v>1.4976362245609527</v>
      </c>
      <c r="AS89" s="128">
        <v>1.7743699306990692</v>
      </c>
      <c r="AT89" s="128">
        <v>2.0346412302827579</v>
      </c>
      <c r="AU89" s="128">
        <v>2.2780139513448505</v>
      </c>
      <c r="AV89" s="128">
        <v>2.2337554623176854</v>
      </c>
      <c r="AW89" s="128">
        <v>2.181024776539882</v>
      </c>
      <c r="AX89" s="128">
        <v>2.1237743808631877</v>
      </c>
      <c r="AY89" s="128">
        <v>2.0620457320150032</v>
      </c>
      <c r="AZ89" s="128">
        <v>2.03307960115291</v>
      </c>
      <c r="BA89" s="128"/>
      <c r="BB89" s="128">
        <v>2.3573228597994609</v>
      </c>
      <c r="BC89" s="128">
        <v>4.6067011589122728</v>
      </c>
      <c r="BD89" s="128">
        <v>6.5827632727865169</v>
      </c>
      <c r="BE89" s="128">
        <v>7.1826575596864952</v>
      </c>
      <c r="BF89" s="128">
        <v>7.5206402693897072</v>
      </c>
      <c r="BG89" s="128">
        <v>7.5580718230277917</v>
      </c>
      <c r="BH89" s="128">
        <v>7.546030824581111</v>
      </c>
      <c r="BI89" s="128">
        <v>7.5767781906396507</v>
      </c>
      <c r="BJ89" s="128">
        <v>7.5992095421300965</v>
      </c>
      <c r="BK89" s="128">
        <v>7.6196773411330412</v>
      </c>
      <c r="BL89" s="128">
        <v>7.6376261109165897</v>
      </c>
      <c r="BM89" s="128">
        <v>7.6518530869573773</v>
      </c>
      <c r="BN89" s="109"/>
    </row>
    <row r="90" spans="1:66" s="108" customFormat="1" outlineLevel="2" x14ac:dyDescent="0.3">
      <c r="A90" s="127" t="s">
        <v>81</v>
      </c>
      <c r="B90" s="128">
        <v>0</v>
      </c>
      <c r="C90" s="128">
        <v>0</v>
      </c>
      <c r="D90" s="128">
        <v>0</v>
      </c>
      <c r="E90" s="128">
        <v>0</v>
      </c>
      <c r="F90" s="128">
        <v>0</v>
      </c>
      <c r="G90" s="128">
        <v>0</v>
      </c>
      <c r="H90" s="128">
        <v>0</v>
      </c>
      <c r="I90" s="128">
        <v>0</v>
      </c>
      <c r="J90" s="128">
        <v>0</v>
      </c>
      <c r="K90" s="128">
        <v>0</v>
      </c>
      <c r="L90" s="128">
        <v>0</v>
      </c>
      <c r="M90" s="128">
        <v>0</v>
      </c>
      <c r="N90" s="128">
        <v>0</v>
      </c>
      <c r="O90" s="128">
        <v>0</v>
      </c>
      <c r="P90" s="128">
        <v>0</v>
      </c>
      <c r="Q90" s="128">
        <v>0</v>
      </c>
      <c r="R90" s="128">
        <v>0</v>
      </c>
      <c r="S90" s="128">
        <v>0</v>
      </c>
      <c r="T90" s="128">
        <v>0</v>
      </c>
      <c r="U90" s="128">
        <v>0</v>
      </c>
      <c r="V90" s="128">
        <v>0</v>
      </c>
      <c r="W90" s="128">
        <v>0</v>
      </c>
      <c r="X90" s="128">
        <v>0</v>
      </c>
      <c r="Y90" s="128">
        <v>0</v>
      </c>
      <c r="Z90" s="128">
        <v>0</v>
      </c>
      <c r="AA90" s="128">
        <v>0</v>
      </c>
      <c r="AB90" s="128">
        <v>0</v>
      </c>
      <c r="AC90" s="128">
        <v>0</v>
      </c>
      <c r="AD90" s="128">
        <v>0</v>
      </c>
      <c r="AE90" s="128">
        <v>0</v>
      </c>
      <c r="AF90" s="128">
        <v>0</v>
      </c>
      <c r="AG90" s="128">
        <v>0</v>
      </c>
      <c r="AH90" s="128">
        <v>0</v>
      </c>
      <c r="AI90" s="128">
        <v>0</v>
      </c>
      <c r="AJ90" s="128">
        <v>0</v>
      </c>
      <c r="AK90" s="128">
        <v>0</v>
      </c>
      <c r="AL90" s="128">
        <v>0</v>
      </c>
      <c r="AM90" s="128">
        <v>0</v>
      </c>
      <c r="AN90" s="129"/>
      <c r="AO90" s="128">
        <v>0</v>
      </c>
      <c r="AP90" s="128">
        <v>0</v>
      </c>
      <c r="AQ90" s="128">
        <v>0</v>
      </c>
      <c r="AR90" s="128">
        <v>0</v>
      </c>
      <c r="AS90" s="128">
        <v>0</v>
      </c>
      <c r="AT90" s="128">
        <v>0</v>
      </c>
      <c r="AU90" s="128">
        <v>0</v>
      </c>
      <c r="AV90" s="128">
        <v>0</v>
      </c>
      <c r="AW90" s="128">
        <v>0</v>
      </c>
      <c r="AX90" s="128">
        <v>0</v>
      </c>
      <c r="AY90" s="128">
        <v>0</v>
      </c>
      <c r="AZ90" s="128">
        <v>0</v>
      </c>
      <c r="BA90" s="128"/>
      <c r="BB90" s="128">
        <v>0</v>
      </c>
      <c r="BC90" s="128">
        <v>0</v>
      </c>
      <c r="BD90" s="128">
        <v>0</v>
      </c>
      <c r="BE90" s="128">
        <v>0</v>
      </c>
      <c r="BF90" s="128">
        <v>0</v>
      </c>
      <c r="BG90" s="128">
        <v>0</v>
      </c>
      <c r="BH90" s="128">
        <v>0</v>
      </c>
      <c r="BI90" s="128">
        <v>0</v>
      </c>
      <c r="BJ90" s="128">
        <v>0</v>
      </c>
      <c r="BK90" s="128">
        <v>0</v>
      </c>
      <c r="BL90" s="128">
        <v>0</v>
      </c>
      <c r="BM90" s="128">
        <v>0</v>
      </c>
      <c r="BN90" s="109"/>
    </row>
    <row r="91" spans="1:66" s="108" customFormat="1" outlineLevel="2" x14ac:dyDescent="0.3">
      <c r="A91" s="134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29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28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15"/>
    </row>
    <row r="92" spans="1:66" s="42" customFormat="1" outlineLevel="2" x14ac:dyDescent="0.3">
      <c r="A92" s="122" t="s">
        <v>91</v>
      </c>
      <c r="B92" s="123">
        <f>SUM(B93,B96,B98:B99)</f>
        <v>1E-3</v>
      </c>
      <c r="C92" s="123">
        <f t="shared" ref="C92:AM92" si="90">SUM(C93,C96,C98:C99)</f>
        <v>1.0454545454545454E-3</v>
      </c>
      <c r="D92" s="123">
        <f t="shared" si="90"/>
        <v>1.0909090909090907E-3</v>
      </c>
      <c r="E92" s="123">
        <f t="shared" si="90"/>
        <v>1.1363636363636361E-3</v>
      </c>
      <c r="F92" s="123">
        <f t="shared" si="90"/>
        <v>1.1818181818181814E-3</v>
      </c>
      <c r="G92" s="123">
        <f t="shared" si="90"/>
        <v>1.2272727272727268E-3</v>
      </c>
      <c r="H92" s="123">
        <f t="shared" si="90"/>
        <v>1.2727272727272722E-3</v>
      </c>
      <c r="I92" s="123">
        <f t="shared" si="90"/>
        <v>1.3181818181818175E-3</v>
      </c>
      <c r="J92" s="123">
        <f t="shared" si="90"/>
        <v>1.3636363636363629E-3</v>
      </c>
      <c r="K92" s="123">
        <f t="shared" si="90"/>
        <v>1.4090909090909082E-3</v>
      </c>
      <c r="L92" s="123">
        <f t="shared" si="90"/>
        <v>1.4545454545454536E-3</v>
      </c>
      <c r="M92" s="123">
        <f t="shared" si="90"/>
        <v>1.4999999999999989E-3</v>
      </c>
      <c r="N92" s="123">
        <f t="shared" si="90"/>
        <v>1.5454545454545443E-3</v>
      </c>
      <c r="O92" s="123">
        <f t="shared" si="90"/>
        <v>1.5909090909090897E-3</v>
      </c>
      <c r="P92" s="123">
        <f t="shared" si="90"/>
        <v>1.636363636363635E-3</v>
      </c>
      <c r="Q92" s="123">
        <f t="shared" si="90"/>
        <v>1.6818181818181804E-3</v>
      </c>
      <c r="R92" s="123">
        <f t="shared" si="90"/>
        <v>1.7272727272727257E-3</v>
      </c>
      <c r="S92" s="123">
        <f t="shared" si="90"/>
        <v>1.7727272727272711E-3</v>
      </c>
      <c r="T92" s="123">
        <f t="shared" si="90"/>
        <v>1.8181818181818164E-3</v>
      </c>
      <c r="U92" s="123">
        <f t="shared" si="90"/>
        <v>1.8636363636363618E-3</v>
      </c>
      <c r="V92" s="123">
        <f t="shared" si="90"/>
        <v>1.9090909090909072E-3</v>
      </c>
      <c r="W92" s="123">
        <f t="shared" si="90"/>
        <v>1.9545454545454527E-3</v>
      </c>
      <c r="X92" s="123">
        <f t="shared" si="90"/>
        <v>2E-3</v>
      </c>
      <c r="Y92" s="123">
        <f t="shared" si="90"/>
        <v>2.1147199277001499E-3</v>
      </c>
      <c r="Z92" s="123">
        <f t="shared" si="90"/>
        <v>2.1523933696776039E-3</v>
      </c>
      <c r="AA92" s="123">
        <f t="shared" si="90"/>
        <v>2.194464152742325E-3</v>
      </c>
      <c r="AB92" s="123">
        <f t="shared" si="90"/>
        <v>2.4596167995161039E-3</v>
      </c>
      <c r="AC92" s="123">
        <f t="shared" si="90"/>
        <v>2.8610378593664685E-3</v>
      </c>
      <c r="AD92" s="123">
        <f t="shared" si="90"/>
        <v>3.2648369399028996E-3</v>
      </c>
      <c r="AE92" s="123">
        <f t="shared" si="90"/>
        <v>3.6753592206170372E-3</v>
      </c>
      <c r="AF92" s="123">
        <f t="shared" si="90"/>
        <v>4.0839535532835626E-3</v>
      </c>
      <c r="AG92" s="123">
        <f t="shared" si="90"/>
        <v>4.4882942023409022E-3</v>
      </c>
      <c r="AH92" s="123">
        <f t="shared" si="90"/>
        <v>4.88228881095072E-3</v>
      </c>
      <c r="AI92" s="123">
        <f t="shared" si="90"/>
        <v>5.2711091414799627E-3</v>
      </c>
      <c r="AJ92" s="123">
        <f t="shared" si="90"/>
        <v>5.6233941708956608E-3</v>
      </c>
      <c r="AK92" s="123">
        <f t="shared" si="90"/>
        <v>6.1376154553566646E-3</v>
      </c>
      <c r="AL92" s="123">
        <f t="shared" si="90"/>
        <v>6.5974801912073895E-3</v>
      </c>
      <c r="AM92" s="123">
        <f t="shared" si="90"/>
        <v>6.9780552219345249E-3</v>
      </c>
      <c r="AN92" s="124"/>
      <c r="AO92" s="123">
        <f t="shared" ref="AO92:AZ92" si="91">SUM(AO93,AO96,AO98:AO99)</f>
        <v>2.4286977756115429E-3</v>
      </c>
      <c r="AP92" s="123">
        <f t="shared" si="91"/>
        <v>2.6955417217299498E-3</v>
      </c>
      <c r="AQ92" s="123">
        <f t="shared" si="91"/>
        <v>2.9218438243887477E-3</v>
      </c>
      <c r="AR92" s="123">
        <f t="shared" si="91"/>
        <v>3.1810102746734946E-3</v>
      </c>
      <c r="AS92" s="123">
        <f t="shared" si="91"/>
        <v>3.4024763660151641E-3</v>
      </c>
      <c r="AT92" s="123">
        <f t="shared" si="91"/>
        <v>3.5788033886579584E-3</v>
      </c>
      <c r="AU92" s="123">
        <f t="shared" si="91"/>
        <v>3.7009472243935007E-3</v>
      </c>
      <c r="AV92" s="123">
        <f t="shared" si="91"/>
        <v>3.8127111724657356E-3</v>
      </c>
      <c r="AW92" s="123">
        <f t="shared" si="91"/>
        <v>3.8427852948987097E-3</v>
      </c>
      <c r="AX92" s="123">
        <f t="shared" si="91"/>
        <v>3.9063734435275527E-3</v>
      </c>
      <c r="AY92" s="123">
        <f t="shared" si="91"/>
        <v>3.8292951370822235E-3</v>
      </c>
      <c r="AZ92" s="123">
        <f t="shared" si="91"/>
        <v>3.867476733646178E-3</v>
      </c>
      <c r="BA92" s="125"/>
      <c r="BB92" s="123">
        <f t="shared" ref="BB92:BM92" si="92">SUM(BB93,BB96,BB98:BB99)</f>
        <v>2.131180639740281E-3</v>
      </c>
      <c r="BC92" s="123">
        <f t="shared" si="92"/>
        <v>2.1612804671242635E-3</v>
      </c>
      <c r="BD92" s="123">
        <f t="shared" si="92"/>
        <v>2.1137829794623721E-3</v>
      </c>
      <c r="BE92" s="123">
        <f t="shared" si="92"/>
        <v>2.1438421842388321E-3</v>
      </c>
      <c r="BF92" s="123">
        <f t="shared" si="92"/>
        <v>2.0825701106914531E-3</v>
      </c>
      <c r="BG92" s="123">
        <f t="shared" si="92"/>
        <v>1.906157758723421E-3</v>
      </c>
      <c r="BH92" s="123">
        <f t="shared" si="92"/>
        <v>1.6931252318811766E-3</v>
      </c>
      <c r="BI92" s="123">
        <f t="shared" si="92"/>
        <v>1.769312092286653E-3</v>
      </c>
      <c r="BJ92" s="123">
        <f t="shared" si="92"/>
        <v>1.8445079860657109E-3</v>
      </c>
      <c r="BK92" s="123">
        <f t="shared" si="92"/>
        <v>1.986126723956367E-3</v>
      </c>
      <c r="BL92" s="123">
        <f t="shared" si="92"/>
        <v>2.1284039726027024E-3</v>
      </c>
      <c r="BM92" s="123">
        <f t="shared" si="92"/>
        <v>2.2709103782469842E-3</v>
      </c>
      <c r="BN92" s="126"/>
    </row>
    <row r="93" spans="1:66" s="108" customFormat="1" outlineLevel="2" x14ac:dyDescent="0.3">
      <c r="A93" s="127" t="s">
        <v>70</v>
      </c>
      <c r="B93" s="128">
        <v>0</v>
      </c>
      <c r="C93" s="128">
        <v>0</v>
      </c>
      <c r="D93" s="128">
        <v>0</v>
      </c>
      <c r="E93" s="128">
        <v>0</v>
      </c>
      <c r="F93" s="128">
        <v>0</v>
      </c>
      <c r="G93" s="128">
        <v>0</v>
      </c>
      <c r="H93" s="128">
        <v>0</v>
      </c>
      <c r="I93" s="128">
        <v>0</v>
      </c>
      <c r="J93" s="128">
        <v>0</v>
      </c>
      <c r="K93" s="128">
        <v>0</v>
      </c>
      <c r="L93" s="128">
        <v>0</v>
      </c>
      <c r="M93" s="128">
        <v>0</v>
      </c>
      <c r="N93" s="128">
        <v>0</v>
      </c>
      <c r="O93" s="128">
        <v>0</v>
      </c>
      <c r="P93" s="128">
        <v>0</v>
      </c>
      <c r="Q93" s="128">
        <v>0</v>
      </c>
      <c r="R93" s="128">
        <v>0</v>
      </c>
      <c r="S93" s="128">
        <v>0</v>
      </c>
      <c r="T93" s="128">
        <v>0</v>
      </c>
      <c r="U93" s="128">
        <v>0</v>
      </c>
      <c r="V93" s="128">
        <v>0</v>
      </c>
      <c r="W93" s="128">
        <v>0</v>
      </c>
      <c r="X93" s="128">
        <v>0</v>
      </c>
      <c r="Y93" s="128">
        <v>0</v>
      </c>
      <c r="Z93" s="128">
        <v>0</v>
      </c>
      <c r="AA93" s="128">
        <v>0</v>
      </c>
      <c r="AB93" s="128">
        <v>0</v>
      </c>
      <c r="AC93" s="128">
        <v>0</v>
      </c>
      <c r="AD93" s="128">
        <v>0</v>
      </c>
      <c r="AE93" s="128">
        <v>0</v>
      </c>
      <c r="AF93" s="128">
        <v>0</v>
      </c>
      <c r="AG93" s="128">
        <v>0</v>
      </c>
      <c r="AH93" s="128">
        <v>0</v>
      </c>
      <c r="AI93" s="128">
        <v>0</v>
      </c>
      <c r="AJ93" s="128">
        <v>0</v>
      </c>
      <c r="AK93" s="128">
        <v>0</v>
      </c>
      <c r="AL93" s="128">
        <v>0</v>
      </c>
      <c r="AM93" s="128">
        <v>0</v>
      </c>
      <c r="AN93" s="129"/>
      <c r="AO93" s="128">
        <v>0</v>
      </c>
      <c r="AP93" s="128">
        <v>0</v>
      </c>
      <c r="AQ93" s="128">
        <v>0</v>
      </c>
      <c r="AR93" s="128">
        <v>0</v>
      </c>
      <c r="AS93" s="128">
        <v>0</v>
      </c>
      <c r="AT93" s="128">
        <v>0</v>
      </c>
      <c r="AU93" s="128">
        <v>0</v>
      </c>
      <c r="AV93" s="128">
        <v>0</v>
      </c>
      <c r="AW93" s="128">
        <v>0</v>
      </c>
      <c r="AX93" s="128">
        <v>0</v>
      </c>
      <c r="AY93" s="128">
        <v>0</v>
      </c>
      <c r="AZ93" s="128">
        <v>0</v>
      </c>
      <c r="BA93" s="128"/>
      <c r="BB93" s="128">
        <v>0</v>
      </c>
      <c r="BC93" s="128">
        <v>0</v>
      </c>
      <c r="BD93" s="128">
        <v>0</v>
      </c>
      <c r="BE93" s="128">
        <v>0</v>
      </c>
      <c r="BF93" s="128">
        <v>0</v>
      </c>
      <c r="BG93" s="128">
        <v>0</v>
      </c>
      <c r="BH93" s="128">
        <v>0</v>
      </c>
      <c r="BI93" s="128">
        <v>0</v>
      </c>
      <c r="BJ93" s="128">
        <v>0</v>
      </c>
      <c r="BK93" s="128">
        <v>0</v>
      </c>
      <c r="BL93" s="128">
        <v>0</v>
      </c>
      <c r="BM93" s="128">
        <v>0</v>
      </c>
      <c r="BN93" s="109"/>
    </row>
    <row r="94" spans="1:66" s="112" customFormat="1" outlineLevel="2" x14ac:dyDescent="0.3">
      <c r="A94" s="133" t="s">
        <v>71</v>
      </c>
      <c r="B94" s="131">
        <v>0</v>
      </c>
      <c r="C94" s="131">
        <v>0</v>
      </c>
      <c r="D94" s="131">
        <v>0</v>
      </c>
      <c r="E94" s="131">
        <v>0</v>
      </c>
      <c r="F94" s="131">
        <v>0</v>
      </c>
      <c r="G94" s="131">
        <v>0</v>
      </c>
      <c r="H94" s="131">
        <v>0</v>
      </c>
      <c r="I94" s="131">
        <v>0</v>
      </c>
      <c r="J94" s="131">
        <v>0</v>
      </c>
      <c r="K94" s="131">
        <v>0</v>
      </c>
      <c r="L94" s="131">
        <v>0</v>
      </c>
      <c r="M94" s="131">
        <v>0</v>
      </c>
      <c r="N94" s="131">
        <v>0</v>
      </c>
      <c r="O94" s="131">
        <v>0</v>
      </c>
      <c r="P94" s="131">
        <v>0</v>
      </c>
      <c r="Q94" s="131">
        <v>0</v>
      </c>
      <c r="R94" s="131">
        <v>0</v>
      </c>
      <c r="S94" s="131">
        <v>0</v>
      </c>
      <c r="T94" s="131">
        <v>0</v>
      </c>
      <c r="U94" s="131">
        <v>0</v>
      </c>
      <c r="V94" s="131">
        <v>0</v>
      </c>
      <c r="W94" s="131">
        <v>0</v>
      </c>
      <c r="X94" s="131">
        <v>0</v>
      </c>
      <c r="Y94" s="131">
        <v>0</v>
      </c>
      <c r="Z94" s="131">
        <v>0</v>
      </c>
      <c r="AA94" s="131">
        <v>0</v>
      </c>
      <c r="AB94" s="131">
        <v>0</v>
      </c>
      <c r="AC94" s="131">
        <v>0</v>
      </c>
      <c r="AD94" s="131">
        <v>0</v>
      </c>
      <c r="AE94" s="131">
        <v>0</v>
      </c>
      <c r="AF94" s="131">
        <v>0</v>
      </c>
      <c r="AG94" s="131">
        <v>0</v>
      </c>
      <c r="AH94" s="131">
        <v>0</v>
      </c>
      <c r="AI94" s="131">
        <v>0</v>
      </c>
      <c r="AJ94" s="131">
        <v>0</v>
      </c>
      <c r="AK94" s="131">
        <v>0</v>
      </c>
      <c r="AL94" s="131">
        <v>0</v>
      </c>
      <c r="AM94" s="131">
        <v>0</v>
      </c>
      <c r="AN94" s="132"/>
      <c r="AO94" s="131">
        <v>0</v>
      </c>
      <c r="AP94" s="131">
        <v>0</v>
      </c>
      <c r="AQ94" s="131">
        <v>0</v>
      </c>
      <c r="AR94" s="131">
        <v>0</v>
      </c>
      <c r="AS94" s="131">
        <v>0</v>
      </c>
      <c r="AT94" s="131">
        <v>0</v>
      </c>
      <c r="AU94" s="131">
        <v>0</v>
      </c>
      <c r="AV94" s="131">
        <v>0</v>
      </c>
      <c r="AW94" s="131">
        <v>0</v>
      </c>
      <c r="AX94" s="131">
        <v>0</v>
      </c>
      <c r="AY94" s="131">
        <v>0</v>
      </c>
      <c r="AZ94" s="131">
        <v>0</v>
      </c>
      <c r="BA94" s="131"/>
      <c r="BB94" s="131">
        <v>0</v>
      </c>
      <c r="BC94" s="131">
        <v>0</v>
      </c>
      <c r="BD94" s="131">
        <v>0</v>
      </c>
      <c r="BE94" s="131">
        <v>0</v>
      </c>
      <c r="BF94" s="131">
        <v>0</v>
      </c>
      <c r="BG94" s="131">
        <v>0</v>
      </c>
      <c r="BH94" s="131">
        <v>0</v>
      </c>
      <c r="BI94" s="131">
        <v>0</v>
      </c>
      <c r="BJ94" s="131">
        <v>0</v>
      </c>
      <c r="BK94" s="131">
        <v>0</v>
      </c>
      <c r="BL94" s="131">
        <v>0</v>
      </c>
      <c r="BM94" s="131">
        <v>0</v>
      </c>
      <c r="BN94" s="111"/>
    </row>
    <row r="95" spans="1:66" s="112" customFormat="1" outlineLevel="2" x14ac:dyDescent="0.3">
      <c r="A95" s="133" t="s">
        <v>72</v>
      </c>
      <c r="B95" s="131">
        <v>0</v>
      </c>
      <c r="C95" s="131">
        <v>0</v>
      </c>
      <c r="D95" s="131">
        <v>0</v>
      </c>
      <c r="E95" s="131">
        <v>0</v>
      </c>
      <c r="F95" s="131">
        <v>0</v>
      </c>
      <c r="G95" s="131">
        <v>0</v>
      </c>
      <c r="H95" s="131">
        <v>0</v>
      </c>
      <c r="I95" s="131">
        <v>0</v>
      </c>
      <c r="J95" s="131">
        <v>0</v>
      </c>
      <c r="K95" s="131">
        <v>0</v>
      </c>
      <c r="L95" s="131">
        <v>0</v>
      </c>
      <c r="M95" s="131">
        <v>0</v>
      </c>
      <c r="N95" s="131">
        <v>0</v>
      </c>
      <c r="O95" s="131">
        <v>0</v>
      </c>
      <c r="P95" s="131">
        <v>0</v>
      </c>
      <c r="Q95" s="131">
        <v>0</v>
      </c>
      <c r="R95" s="131">
        <v>0</v>
      </c>
      <c r="S95" s="131">
        <v>0</v>
      </c>
      <c r="T95" s="131">
        <v>0</v>
      </c>
      <c r="U95" s="131">
        <v>0</v>
      </c>
      <c r="V95" s="131">
        <v>0</v>
      </c>
      <c r="W95" s="131">
        <v>0</v>
      </c>
      <c r="X95" s="131">
        <v>0</v>
      </c>
      <c r="Y95" s="131">
        <v>0</v>
      </c>
      <c r="Z95" s="131">
        <v>0</v>
      </c>
      <c r="AA95" s="131">
        <v>0</v>
      </c>
      <c r="AB95" s="131">
        <v>0</v>
      </c>
      <c r="AC95" s="131">
        <v>0</v>
      </c>
      <c r="AD95" s="131">
        <v>0</v>
      </c>
      <c r="AE95" s="131">
        <v>0</v>
      </c>
      <c r="AF95" s="131">
        <v>0</v>
      </c>
      <c r="AG95" s="131">
        <v>0</v>
      </c>
      <c r="AH95" s="131">
        <v>0</v>
      </c>
      <c r="AI95" s="131">
        <v>0</v>
      </c>
      <c r="AJ95" s="131">
        <v>0</v>
      </c>
      <c r="AK95" s="131">
        <v>0</v>
      </c>
      <c r="AL95" s="131">
        <v>0</v>
      </c>
      <c r="AM95" s="131">
        <v>0</v>
      </c>
      <c r="AN95" s="132"/>
      <c r="AO95" s="131">
        <v>0</v>
      </c>
      <c r="AP95" s="131">
        <v>0</v>
      </c>
      <c r="AQ95" s="131">
        <v>0</v>
      </c>
      <c r="AR95" s="131">
        <v>0</v>
      </c>
      <c r="AS95" s="131">
        <v>0</v>
      </c>
      <c r="AT95" s="131">
        <v>0</v>
      </c>
      <c r="AU95" s="131">
        <v>0</v>
      </c>
      <c r="AV95" s="131">
        <v>0</v>
      </c>
      <c r="AW95" s="131">
        <v>0</v>
      </c>
      <c r="AX95" s="131">
        <v>0</v>
      </c>
      <c r="AY95" s="131">
        <v>0</v>
      </c>
      <c r="AZ95" s="131">
        <v>0</v>
      </c>
      <c r="BA95" s="131"/>
      <c r="BB95" s="131">
        <v>0</v>
      </c>
      <c r="BC95" s="131">
        <v>0</v>
      </c>
      <c r="BD95" s="131">
        <v>0</v>
      </c>
      <c r="BE95" s="131">
        <v>0</v>
      </c>
      <c r="BF95" s="131">
        <v>0</v>
      </c>
      <c r="BG95" s="131">
        <v>0</v>
      </c>
      <c r="BH95" s="131">
        <v>0</v>
      </c>
      <c r="BI95" s="131">
        <v>0</v>
      </c>
      <c r="BJ95" s="131">
        <v>0</v>
      </c>
      <c r="BK95" s="131">
        <v>0</v>
      </c>
      <c r="BL95" s="131">
        <v>0</v>
      </c>
      <c r="BM95" s="131">
        <v>0</v>
      </c>
      <c r="BN95" s="111"/>
    </row>
    <row r="96" spans="1:66" s="108" customFormat="1" outlineLevel="2" x14ac:dyDescent="0.3">
      <c r="A96" s="135" t="s">
        <v>73</v>
      </c>
      <c r="B96" s="128">
        <v>1E-3</v>
      </c>
      <c r="C96" s="128">
        <v>1.0454545454545454E-3</v>
      </c>
      <c r="D96" s="128">
        <v>1.0909090909090907E-3</v>
      </c>
      <c r="E96" s="128">
        <v>1.1363636363636361E-3</v>
      </c>
      <c r="F96" s="128">
        <v>1.1818181818181814E-3</v>
      </c>
      <c r="G96" s="128">
        <v>1.2272727272727268E-3</v>
      </c>
      <c r="H96" s="128">
        <v>1.2727272727272722E-3</v>
      </c>
      <c r="I96" s="128">
        <v>1.3181818181818175E-3</v>
      </c>
      <c r="J96" s="128">
        <v>1.3636363636363629E-3</v>
      </c>
      <c r="K96" s="128">
        <v>1.4090909090909082E-3</v>
      </c>
      <c r="L96" s="128">
        <v>1.4545454545454536E-3</v>
      </c>
      <c r="M96" s="128">
        <v>1.4999999999999989E-3</v>
      </c>
      <c r="N96" s="128">
        <v>1.5454545454545443E-3</v>
      </c>
      <c r="O96" s="128">
        <v>1.5909090909090897E-3</v>
      </c>
      <c r="P96" s="128">
        <v>1.636363636363635E-3</v>
      </c>
      <c r="Q96" s="128">
        <v>1.6818181818181804E-3</v>
      </c>
      <c r="R96" s="128">
        <v>1.7272727272727257E-3</v>
      </c>
      <c r="S96" s="128">
        <v>1.7727272727272711E-3</v>
      </c>
      <c r="T96" s="128">
        <v>1.8181818181818164E-3</v>
      </c>
      <c r="U96" s="128">
        <v>1.8636363636363618E-3</v>
      </c>
      <c r="V96" s="128">
        <v>1.9090909090909072E-3</v>
      </c>
      <c r="W96" s="128">
        <v>1.9545454545454527E-3</v>
      </c>
      <c r="X96" s="128">
        <v>2E-3</v>
      </c>
      <c r="Y96" s="128">
        <v>2.1147199277001499E-3</v>
      </c>
      <c r="Z96" s="128">
        <v>2.1523933696776039E-3</v>
      </c>
      <c r="AA96" s="128">
        <v>2.194464152742325E-3</v>
      </c>
      <c r="AB96" s="128">
        <v>2.4596167995161039E-3</v>
      </c>
      <c r="AC96" s="128">
        <v>2.8610378593664685E-3</v>
      </c>
      <c r="AD96" s="128">
        <v>3.2648369399028996E-3</v>
      </c>
      <c r="AE96" s="128">
        <v>3.6753592206170372E-3</v>
      </c>
      <c r="AF96" s="128">
        <v>4.0839535532835626E-3</v>
      </c>
      <c r="AG96" s="128">
        <v>4.4882942023409022E-3</v>
      </c>
      <c r="AH96" s="128">
        <v>4.88228881095072E-3</v>
      </c>
      <c r="AI96" s="128">
        <v>5.2711091414799627E-3</v>
      </c>
      <c r="AJ96" s="128">
        <v>5.6233941708956608E-3</v>
      </c>
      <c r="AK96" s="128">
        <v>6.1376154553566646E-3</v>
      </c>
      <c r="AL96" s="128">
        <v>6.5974801912073895E-3</v>
      </c>
      <c r="AM96" s="128">
        <v>6.9780552219345249E-3</v>
      </c>
      <c r="AN96" s="129"/>
      <c r="AO96" s="128">
        <v>2.4286977756115429E-3</v>
      </c>
      <c r="AP96" s="128">
        <v>2.6955417217299498E-3</v>
      </c>
      <c r="AQ96" s="128">
        <v>2.9218438243887477E-3</v>
      </c>
      <c r="AR96" s="128">
        <v>3.1810102746734946E-3</v>
      </c>
      <c r="AS96" s="128">
        <v>3.4024763660151641E-3</v>
      </c>
      <c r="AT96" s="128">
        <v>3.5788033886579584E-3</v>
      </c>
      <c r="AU96" s="128">
        <v>3.7009472243935007E-3</v>
      </c>
      <c r="AV96" s="128">
        <v>3.8127111724657356E-3</v>
      </c>
      <c r="AW96" s="128">
        <v>3.8427852948987097E-3</v>
      </c>
      <c r="AX96" s="128">
        <v>3.9063734435275527E-3</v>
      </c>
      <c r="AY96" s="128">
        <v>3.8292951370822235E-3</v>
      </c>
      <c r="AZ96" s="128">
        <v>3.867476733646178E-3</v>
      </c>
      <c r="BA96" s="128"/>
      <c r="BB96" s="128">
        <v>2.1159905902222611E-3</v>
      </c>
      <c r="BC96" s="128">
        <v>2.1195811607065533E-3</v>
      </c>
      <c r="BD96" s="128">
        <v>2.0436159096047001E-3</v>
      </c>
      <c r="BE96" s="128">
        <v>2.0636304018353383E-3</v>
      </c>
      <c r="BF96" s="128">
        <v>1.9958247042513484E-3</v>
      </c>
      <c r="BG96" s="128">
        <v>1.8186463424214275E-3</v>
      </c>
      <c r="BH96" s="128">
        <v>1.6081542629949464E-3</v>
      </c>
      <c r="BI96" s="128">
        <v>1.6807809090180472E-3</v>
      </c>
      <c r="BJ96" s="128">
        <v>1.7524870776699714E-3</v>
      </c>
      <c r="BK96" s="128">
        <v>1.887332653310048E-3</v>
      </c>
      <c r="BL96" s="128">
        <v>2.0228438931385712E-3</v>
      </c>
      <c r="BM96" s="128">
        <v>2.1586126122897157E-3</v>
      </c>
      <c r="BN96" s="109"/>
    </row>
    <row r="97" spans="1:80" s="112" customFormat="1" outlineLevel="2" x14ac:dyDescent="0.3">
      <c r="A97" s="133" t="s">
        <v>74</v>
      </c>
      <c r="B97" s="136">
        <v>1E-3</v>
      </c>
      <c r="C97" s="136">
        <v>1.0454545454545454E-3</v>
      </c>
      <c r="D97" s="136">
        <v>1.0909090909090907E-3</v>
      </c>
      <c r="E97" s="136">
        <v>1.1363636363636361E-3</v>
      </c>
      <c r="F97" s="136">
        <v>1.1818181818181814E-3</v>
      </c>
      <c r="G97" s="136">
        <v>1.2272727272727268E-3</v>
      </c>
      <c r="H97" s="136">
        <v>1.2727272727272722E-3</v>
      </c>
      <c r="I97" s="136">
        <v>1.3181818181818175E-3</v>
      </c>
      <c r="J97" s="136">
        <v>1.3636363636363629E-3</v>
      </c>
      <c r="K97" s="136">
        <v>1.4090909090909082E-3</v>
      </c>
      <c r="L97" s="136">
        <v>1.4545454545454536E-3</v>
      </c>
      <c r="M97" s="136">
        <v>1.4999999999999989E-3</v>
      </c>
      <c r="N97" s="136">
        <v>1.5454545454545443E-3</v>
      </c>
      <c r="O97" s="136">
        <v>1.5909090909090897E-3</v>
      </c>
      <c r="P97" s="136">
        <v>1.636363636363635E-3</v>
      </c>
      <c r="Q97" s="136">
        <v>1.6818181818181804E-3</v>
      </c>
      <c r="R97" s="136">
        <v>1.7272727272727257E-3</v>
      </c>
      <c r="S97" s="136">
        <v>1.7727272727272711E-3</v>
      </c>
      <c r="T97" s="136">
        <v>1.8181818181818164E-3</v>
      </c>
      <c r="U97" s="136">
        <v>1.8636363636363618E-3</v>
      </c>
      <c r="V97" s="136">
        <v>1.9090909090909072E-3</v>
      </c>
      <c r="W97" s="136">
        <v>1.9545454545454527E-3</v>
      </c>
      <c r="X97" s="136">
        <v>2E-3</v>
      </c>
      <c r="Y97" s="136">
        <v>2.1147199277001499E-3</v>
      </c>
      <c r="Z97" s="136">
        <v>2.1523933696776039E-3</v>
      </c>
      <c r="AA97" s="136">
        <v>2.194464152742325E-3</v>
      </c>
      <c r="AB97" s="136">
        <v>2.4596167995161039E-3</v>
      </c>
      <c r="AC97" s="136">
        <v>2.8610378593664685E-3</v>
      </c>
      <c r="AD97" s="136">
        <v>3.2648369399028996E-3</v>
      </c>
      <c r="AE97" s="136">
        <v>3.6753592206170372E-3</v>
      </c>
      <c r="AF97" s="136">
        <v>4.0839535532835626E-3</v>
      </c>
      <c r="AG97" s="136">
        <v>4.4882942023409022E-3</v>
      </c>
      <c r="AH97" s="136">
        <v>4.88228881095072E-3</v>
      </c>
      <c r="AI97" s="136">
        <v>5.2711091414799627E-3</v>
      </c>
      <c r="AJ97" s="136">
        <v>5.6233941708956608E-3</v>
      </c>
      <c r="AK97" s="136">
        <v>6.1376154553566646E-3</v>
      </c>
      <c r="AL97" s="136">
        <v>6.5974801912073895E-3</v>
      </c>
      <c r="AM97" s="136">
        <v>6.9780552219345249E-3</v>
      </c>
      <c r="AN97" s="137"/>
      <c r="AO97" s="136">
        <v>2.4286977756115429E-3</v>
      </c>
      <c r="AP97" s="136">
        <v>2.6955417217299498E-3</v>
      </c>
      <c r="AQ97" s="136">
        <v>2.9218438243887477E-3</v>
      </c>
      <c r="AR97" s="136">
        <v>3.1810102746734946E-3</v>
      </c>
      <c r="AS97" s="136">
        <v>3.4024763660151641E-3</v>
      </c>
      <c r="AT97" s="136">
        <v>3.5788033886579584E-3</v>
      </c>
      <c r="AU97" s="136">
        <v>3.7009472243935007E-3</v>
      </c>
      <c r="AV97" s="136">
        <v>3.8127111724657356E-3</v>
      </c>
      <c r="AW97" s="136">
        <v>3.8427852948987097E-3</v>
      </c>
      <c r="AX97" s="136">
        <v>3.9063734435275527E-3</v>
      </c>
      <c r="AY97" s="136">
        <v>3.8292951370822235E-3</v>
      </c>
      <c r="AZ97" s="136">
        <v>3.867476733646178E-3</v>
      </c>
      <c r="BA97" s="136"/>
      <c r="BB97" s="136">
        <v>2.1159905902222611E-3</v>
      </c>
      <c r="BC97" s="136">
        <v>2.1195811607065533E-3</v>
      </c>
      <c r="BD97" s="136">
        <v>2.0436159096047001E-3</v>
      </c>
      <c r="BE97" s="136">
        <v>2.0636304018353383E-3</v>
      </c>
      <c r="BF97" s="136">
        <v>1.9958247042513484E-3</v>
      </c>
      <c r="BG97" s="136">
        <v>1.8186463424214275E-3</v>
      </c>
      <c r="BH97" s="136">
        <v>1.6081542629949464E-3</v>
      </c>
      <c r="BI97" s="136">
        <v>1.6807809090180472E-3</v>
      </c>
      <c r="BJ97" s="136">
        <v>1.7524870776699714E-3</v>
      </c>
      <c r="BK97" s="136">
        <v>1.887332653310048E-3</v>
      </c>
      <c r="BL97" s="136">
        <v>2.0228438931385712E-3</v>
      </c>
      <c r="BM97" s="136">
        <v>2.1586126122897157E-3</v>
      </c>
      <c r="BN97" s="111"/>
    </row>
    <row r="98" spans="1:80" s="108" customFormat="1" outlineLevel="2" x14ac:dyDescent="0.3">
      <c r="A98" s="135" t="s">
        <v>76</v>
      </c>
      <c r="B98" s="128">
        <v>0</v>
      </c>
      <c r="C98" s="128">
        <v>0</v>
      </c>
      <c r="D98" s="128">
        <v>0</v>
      </c>
      <c r="E98" s="128">
        <v>0</v>
      </c>
      <c r="F98" s="128">
        <v>0</v>
      </c>
      <c r="G98" s="128">
        <v>0</v>
      </c>
      <c r="H98" s="128">
        <v>0</v>
      </c>
      <c r="I98" s="128">
        <v>0</v>
      </c>
      <c r="J98" s="128">
        <v>0</v>
      </c>
      <c r="K98" s="128">
        <v>0</v>
      </c>
      <c r="L98" s="128">
        <v>0</v>
      </c>
      <c r="M98" s="128">
        <v>0</v>
      </c>
      <c r="N98" s="128">
        <v>0</v>
      </c>
      <c r="O98" s="128">
        <v>0</v>
      </c>
      <c r="P98" s="128">
        <v>0</v>
      </c>
      <c r="Q98" s="128">
        <v>0</v>
      </c>
      <c r="R98" s="128">
        <v>0</v>
      </c>
      <c r="S98" s="128">
        <v>0</v>
      </c>
      <c r="T98" s="128">
        <v>0</v>
      </c>
      <c r="U98" s="128">
        <v>0</v>
      </c>
      <c r="V98" s="128">
        <v>0</v>
      </c>
      <c r="W98" s="128">
        <v>0</v>
      </c>
      <c r="X98" s="128">
        <v>0</v>
      </c>
      <c r="Y98" s="128">
        <v>0</v>
      </c>
      <c r="Z98" s="128">
        <v>0</v>
      </c>
      <c r="AA98" s="128">
        <v>0</v>
      </c>
      <c r="AB98" s="128">
        <v>0</v>
      </c>
      <c r="AC98" s="128">
        <v>0</v>
      </c>
      <c r="AD98" s="128">
        <v>0</v>
      </c>
      <c r="AE98" s="128">
        <v>0</v>
      </c>
      <c r="AF98" s="128">
        <v>0</v>
      </c>
      <c r="AG98" s="128">
        <v>0</v>
      </c>
      <c r="AH98" s="128">
        <v>0</v>
      </c>
      <c r="AI98" s="128">
        <v>0</v>
      </c>
      <c r="AJ98" s="128">
        <v>0</v>
      </c>
      <c r="AK98" s="128">
        <v>0</v>
      </c>
      <c r="AL98" s="128">
        <v>0</v>
      </c>
      <c r="AM98" s="128">
        <v>0</v>
      </c>
      <c r="AN98" s="129"/>
      <c r="AO98" s="128">
        <v>0</v>
      </c>
      <c r="AP98" s="128">
        <v>0</v>
      </c>
      <c r="AQ98" s="128">
        <v>0</v>
      </c>
      <c r="AR98" s="128">
        <v>0</v>
      </c>
      <c r="AS98" s="128">
        <v>0</v>
      </c>
      <c r="AT98" s="128">
        <v>0</v>
      </c>
      <c r="AU98" s="128">
        <v>0</v>
      </c>
      <c r="AV98" s="128">
        <v>0</v>
      </c>
      <c r="AW98" s="128">
        <v>0</v>
      </c>
      <c r="AX98" s="128">
        <v>0</v>
      </c>
      <c r="AY98" s="128">
        <v>0</v>
      </c>
      <c r="AZ98" s="128">
        <v>0</v>
      </c>
      <c r="BA98" s="128"/>
      <c r="BB98" s="128">
        <v>0</v>
      </c>
      <c r="BC98" s="128">
        <v>0</v>
      </c>
      <c r="BD98" s="128">
        <v>0</v>
      </c>
      <c r="BE98" s="128">
        <v>0</v>
      </c>
      <c r="BF98" s="128">
        <v>0</v>
      </c>
      <c r="BG98" s="128">
        <v>0</v>
      </c>
      <c r="BH98" s="128">
        <v>0</v>
      </c>
      <c r="BI98" s="128">
        <v>0</v>
      </c>
      <c r="BJ98" s="128">
        <v>0</v>
      </c>
      <c r="BK98" s="128">
        <v>0</v>
      </c>
      <c r="BL98" s="128">
        <v>0</v>
      </c>
      <c r="BM98" s="128">
        <v>0</v>
      </c>
      <c r="BN98" s="109"/>
    </row>
    <row r="99" spans="1:80" s="108" customFormat="1" outlineLevel="2" x14ac:dyDescent="0.3">
      <c r="A99" s="135" t="s">
        <v>80</v>
      </c>
      <c r="B99" s="128">
        <v>0</v>
      </c>
      <c r="C99" s="128">
        <v>0</v>
      </c>
      <c r="D99" s="128">
        <v>0</v>
      </c>
      <c r="E99" s="128">
        <v>0</v>
      </c>
      <c r="F99" s="128">
        <v>0</v>
      </c>
      <c r="G99" s="128">
        <v>0</v>
      </c>
      <c r="H99" s="128">
        <v>0</v>
      </c>
      <c r="I99" s="128">
        <v>0</v>
      </c>
      <c r="J99" s="128">
        <v>0</v>
      </c>
      <c r="K99" s="128">
        <v>0</v>
      </c>
      <c r="L99" s="128">
        <v>0</v>
      </c>
      <c r="M99" s="128">
        <v>0</v>
      </c>
      <c r="N99" s="128">
        <v>0</v>
      </c>
      <c r="O99" s="128">
        <v>0</v>
      </c>
      <c r="P99" s="128">
        <v>0</v>
      </c>
      <c r="Q99" s="128">
        <v>0</v>
      </c>
      <c r="R99" s="128">
        <v>0</v>
      </c>
      <c r="S99" s="128">
        <v>0</v>
      </c>
      <c r="T99" s="128">
        <v>0</v>
      </c>
      <c r="U99" s="128">
        <v>0</v>
      </c>
      <c r="V99" s="128">
        <v>0</v>
      </c>
      <c r="W99" s="128">
        <v>0</v>
      </c>
      <c r="X99" s="128">
        <v>0</v>
      </c>
      <c r="Y99" s="128">
        <v>0</v>
      </c>
      <c r="Z99" s="128">
        <v>0</v>
      </c>
      <c r="AA99" s="128">
        <v>0</v>
      </c>
      <c r="AB99" s="128">
        <v>0</v>
      </c>
      <c r="AC99" s="128">
        <v>0</v>
      </c>
      <c r="AD99" s="128">
        <v>0</v>
      </c>
      <c r="AE99" s="128">
        <v>0</v>
      </c>
      <c r="AF99" s="128">
        <v>0</v>
      </c>
      <c r="AG99" s="128">
        <v>0</v>
      </c>
      <c r="AH99" s="128">
        <v>0</v>
      </c>
      <c r="AI99" s="128">
        <v>0</v>
      </c>
      <c r="AJ99" s="128">
        <v>0</v>
      </c>
      <c r="AK99" s="128">
        <v>0</v>
      </c>
      <c r="AL99" s="128">
        <v>0</v>
      </c>
      <c r="AM99" s="128">
        <v>0</v>
      </c>
      <c r="AN99" s="129"/>
      <c r="AO99" s="128">
        <v>0</v>
      </c>
      <c r="AP99" s="128">
        <v>0</v>
      </c>
      <c r="AQ99" s="128">
        <v>0</v>
      </c>
      <c r="AR99" s="128">
        <v>0</v>
      </c>
      <c r="AS99" s="128">
        <v>0</v>
      </c>
      <c r="AT99" s="128">
        <v>0</v>
      </c>
      <c r="AU99" s="128">
        <v>0</v>
      </c>
      <c r="AV99" s="128">
        <v>0</v>
      </c>
      <c r="AW99" s="128">
        <v>0</v>
      </c>
      <c r="AX99" s="128">
        <v>0</v>
      </c>
      <c r="AY99" s="128">
        <v>0</v>
      </c>
      <c r="AZ99" s="128">
        <v>0</v>
      </c>
      <c r="BA99" s="128"/>
      <c r="BB99" s="128">
        <v>1.5190049518019771E-5</v>
      </c>
      <c r="BC99" s="128">
        <v>4.1699306417710278E-5</v>
      </c>
      <c r="BD99" s="128">
        <v>7.0167069857672118E-5</v>
      </c>
      <c r="BE99" s="128">
        <v>8.02117824034937E-5</v>
      </c>
      <c r="BF99" s="128">
        <v>8.6745406440104632E-5</v>
      </c>
      <c r="BG99" s="128">
        <v>8.7511416301993471E-5</v>
      </c>
      <c r="BH99" s="128">
        <v>8.4970968886230057E-5</v>
      </c>
      <c r="BI99" s="128">
        <v>8.8531183268605691E-5</v>
      </c>
      <c r="BJ99" s="128">
        <v>9.2020908395739452E-5</v>
      </c>
      <c r="BK99" s="128">
        <v>9.8794070646318917E-5</v>
      </c>
      <c r="BL99" s="128">
        <v>1.0556007946413109E-4</v>
      </c>
      <c r="BM99" s="128">
        <v>1.1229776595726845E-4</v>
      </c>
      <c r="BN99" s="109"/>
    </row>
    <row r="100" spans="1:80" s="108" customFormat="1" outlineLevel="2" x14ac:dyDescent="0.3">
      <c r="A100" s="134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29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28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09"/>
    </row>
    <row r="101" spans="1:80" s="42" customFormat="1" outlineLevel="2" x14ac:dyDescent="0.3">
      <c r="A101" s="122" t="s">
        <v>92</v>
      </c>
      <c r="B101" s="123">
        <f>SUM(B102:B103,B107,B110,B112:B113,B116:B117)</f>
        <v>21.142919999999997</v>
      </c>
      <c r="C101" s="123">
        <f t="shared" ref="C101:AM101" si="93">SUM(C102:C103,C107,C110,C112:C113,C116:C117)</f>
        <v>21.687609999999999</v>
      </c>
      <c r="D101" s="123">
        <f t="shared" si="93"/>
        <v>22.130144999999999</v>
      </c>
      <c r="E101" s="123">
        <f t="shared" si="93"/>
        <v>21.135101000000002</v>
      </c>
      <c r="F101" s="123">
        <f t="shared" si="93"/>
        <v>21.702870000000001</v>
      </c>
      <c r="G101" s="123">
        <f t="shared" si="93"/>
        <v>22.349978</v>
      </c>
      <c r="H101" s="123">
        <f t="shared" si="93"/>
        <v>22.361364999999999</v>
      </c>
      <c r="I101" s="123">
        <f t="shared" si="93"/>
        <v>22.274350000000002</v>
      </c>
      <c r="J101" s="123">
        <f t="shared" si="93"/>
        <v>22.167096000000004</v>
      </c>
      <c r="K101" s="123">
        <f t="shared" si="93"/>
        <v>22.972965000000002</v>
      </c>
      <c r="L101" s="123">
        <f t="shared" si="93"/>
        <v>21.784769999999998</v>
      </c>
      <c r="M101" s="123">
        <f t="shared" si="93"/>
        <v>23.358555000000003</v>
      </c>
      <c r="N101" s="123">
        <f t="shared" si="93"/>
        <v>22.619399999999999</v>
      </c>
      <c r="O101" s="123">
        <f t="shared" si="93"/>
        <v>23.336594999999999</v>
      </c>
      <c r="P101" s="123">
        <f t="shared" si="93"/>
        <v>23.187735</v>
      </c>
      <c r="Q101" s="123">
        <f t="shared" si="93"/>
        <v>23.470980000000001</v>
      </c>
      <c r="R101" s="123">
        <f t="shared" si="93"/>
        <v>23.4132</v>
      </c>
      <c r="S101" s="123">
        <f t="shared" si="93"/>
        <v>23.506154999999996</v>
      </c>
      <c r="T101" s="123">
        <f t="shared" si="93"/>
        <v>23.528760000000002</v>
      </c>
      <c r="U101" s="123">
        <f t="shared" si="93"/>
        <v>23.795684999999999</v>
      </c>
      <c r="V101" s="123">
        <f t="shared" si="93"/>
        <v>25.199846000000001</v>
      </c>
      <c r="W101" s="123">
        <f t="shared" si="93"/>
        <v>23.822069999999997</v>
      </c>
      <c r="X101" s="123">
        <f t="shared" si="93"/>
        <v>23.909985000000002</v>
      </c>
      <c r="Y101" s="123">
        <f t="shared" si="93"/>
        <v>24.287840860838028</v>
      </c>
      <c r="Z101" s="123">
        <f t="shared" si="93"/>
        <v>24.324836286426869</v>
      </c>
      <c r="AA101" s="123">
        <f t="shared" si="93"/>
        <v>24.160755707879673</v>
      </c>
      <c r="AB101" s="123">
        <f t="shared" si="93"/>
        <v>23.954930203567997</v>
      </c>
      <c r="AC101" s="123">
        <f t="shared" si="93"/>
        <v>24.283816531331439</v>
      </c>
      <c r="AD101" s="123">
        <f t="shared" si="93"/>
        <v>24.589132980203274</v>
      </c>
      <c r="AE101" s="123">
        <f t="shared" si="93"/>
        <v>24.826708861846285</v>
      </c>
      <c r="AF101" s="123">
        <f t="shared" si="93"/>
        <v>25.005588005917431</v>
      </c>
      <c r="AG101" s="123">
        <f t="shared" si="93"/>
        <v>25.159560357243883</v>
      </c>
      <c r="AH101" s="123">
        <f t="shared" si="93"/>
        <v>25.324881564259616</v>
      </c>
      <c r="AI101" s="123">
        <f t="shared" si="93"/>
        <v>25.664186910175737</v>
      </c>
      <c r="AJ101" s="123">
        <f t="shared" si="93"/>
        <v>26.011040156877922</v>
      </c>
      <c r="AK101" s="123">
        <f t="shared" si="93"/>
        <v>26.356625055044034</v>
      </c>
      <c r="AL101" s="123">
        <f t="shared" si="93"/>
        <v>26.690777662007886</v>
      </c>
      <c r="AM101" s="123">
        <f t="shared" si="93"/>
        <v>26.996545872435121</v>
      </c>
      <c r="AN101" s="124"/>
      <c r="AO101" s="123">
        <f t="shared" ref="AO101:AZ101" si="94">SUM(AO102:AO103,AO107,AO110,AO112:AO113,AO116:AO117)</f>
        <v>23.337005803368861</v>
      </c>
      <c r="AP101" s="123">
        <f t="shared" si="94"/>
        <v>23.190407048054645</v>
      </c>
      <c r="AQ101" s="123">
        <f t="shared" si="94"/>
        <v>23.043953736715498</v>
      </c>
      <c r="AR101" s="123">
        <f t="shared" si="94"/>
        <v>23.207203760888255</v>
      </c>
      <c r="AS101" s="123">
        <f t="shared" si="94"/>
        <v>23.312798327834464</v>
      </c>
      <c r="AT101" s="123">
        <f t="shared" si="94"/>
        <v>23.392620070270976</v>
      </c>
      <c r="AU101" s="123">
        <f t="shared" si="94"/>
        <v>23.480516615918582</v>
      </c>
      <c r="AV101" s="123">
        <f t="shared" si="94"/>
        <v>23.795110972162174</v>
      </c>
      <c r="AW101" s="123">
        <f t="shared" si="94"/>
        <v>24.116703529340008</v>
      </c>
      <c r="AX101" s="123">
        <f t="shared" si="94"/>
        <v>24.437120109493016</v>
      </c>
      <c r="AY101" s="123">
        <f t="shared" si="94"/>
        <v>24.746936991367011</v>
      </c>
      <c r="AZ101" s="123">
        <f t="shared" si="94"/>
        <v>25.030436660549618</v>
      </c>
      <c r="BA101" s="125"/>
      <c r="BB101" s="123">
        <f t="shared" ref="BB101:BM101" si="95">SUM(BB102:BB103,BB107,BB110,BB112:BB113,BB116:BB117)</f>
        <v>22.703048772999189</v>
      </c>
      <c r="BC101" s="123">
        <f t="shared" si="95"/>
        <v>22.33162821184974</v>
      </c>
      <c r="BD101" s="123">
        <f t="shared" si="95"/>
        <v>22.024587494430858</v>
      </c>
      <c r="BE101" s="123">
        <f t="shared" si="95"/>
        <v>21.93559554483776</v>
      </c>
      <c r="BF101" s="123">
        <f t="shared" si="95"/>
        <v>21.778998600373196</v>
      </c>
      <c r="BG101" s="123">
        <f t="shared" si="95"/>
        <v>21.58658445422876</v>
      </c>
      <c r="BH101" s="123">
        <f t="shared" si="95"/>
        <v>21.390384167784106</v>
      </c>
      <c r="BI101" s="123">
        <f t="shared" si="95"/>
        <v>21.676974716328726</v>
      </c>
      <c r="BJ101" s="123">
        <f t="shared" si="95"/>
        <v>21.969940516700866</v>
      </c>
      <c r="BK101" s="123">
        <f t="shared" si="95"/>
        <v>22.26183502035731</v>
      </c>
      <c r="BL101" s="123">
        <f t="shared" si="95"/>
        <v>22.544073364315075</v>
      </c>
      <c r="BM101" s="123">
        <f t="shared" si="95"/>
        <v>22.802337138253701</v>
      </c>
      <c r="BN101" s="126"/>
    </row>
    <row r="102" spans="1:80" s="108" customFormat="1" outlineLevel="2" x14ac:dyDescent="0.3">
      <c r="A102" s="127" t="s">
        <v>65</v>
      </c>
      <c r="B102" s="128">
        <v>0.11179499999999999</v>
      </c>
      <c r="C102" s="128">
        <v>0.18053000000000002</v>
      </c>
      <c r="D102" s="128">
        <v>0.15134999999999998</v>
      </c>
      <c r="E102" s="128">
        <v>0.123006</v>
      </c>
      <c r="F102" s="128">
        <v>0.10609200000000002</v>
      </c>
      <c r="G102" s="128">
        <v>6.8586000000000008E-2</v>
      </c>
      <c r="H102" s="128">
        <v>2.2321000000000001E-2</v>
      </c>
      <c r="I102" s="128">
        <v>2.2862000000000004E-2</v>
      </c>
      <c r="J102" s="128">
        <v>2.6964000000000002E-2</v>
      </c>
      <c r="K102" s="128">
        <v>1.9469999999999998E-2</v>
      </c>
      <c r="L102" s="128">
        <v>6.9150000000000001E-3</v>
      </c>
      <c r="M102" s="128">
        <v>7.5300000000000002E-3</v>
      </c>
      <c r="N102" s="128">
        <v>5.6549999999999994E-3</v>
      </c>
      <c r="O102" s="128">
        <v>4.3949999999999996E-3</v>
      </c>
      <c r="P102" s="128">
        <v>3.7650000000000001E-3</v>
      </c>
      <c r="Q102" s="128">
        <v>1.2599999999999998E-3</v>
      </c>
      <c r="R102" s="128">
        <v>6.2999999999999992E-4</v>
      </c>
      <c r="S102" s="128">
        <v>1.2599999999999998E-3</v>
      </c>
      <c r="T102" s="128">
        <v>2.5049999999999998E-3</v>
      </c>
      <c r="U102" s="128">
        <v>3.1349999999999998E-3</v>
      </c>
      <c r="V102" s="128">
        <v>4.1020000000000006E-3</v>
      </c>
      <c r="W102" s="128">
        <v>4.3949999999999996E-3</v>
      </c>
      <c r="X102" s="128">
        <v>3.7650000000000001E-3</v>
      </c>
      <c r="Y102" s="128">
        <v>0</v>
      </c>
      <c r="Z102" s="128">
        <v>0</v>
      </c>
      <c r="AA102" s="128">
        <v>0</v>
      </c>
      <c r="AB102" s="128">
        <v>0</v>
      </c>
      <c r="AC102" s="128">
        <v>0</v>
      </c>
      <c r="AD102" s="128">
        <v>0</v>
      </c>
      <c r="AE102" s="128">
        <v>0</v>
      </c>
      <c r="AF102" s="128">
        <v>0</v>
      </c>
      <c r="AG102" s="128">
        <v>0</v>
      </c>
      <c r="AH102" s="128">
        <v>0</v>
      </c>
      <c r="AI102" s="128">
        <v>0</v>
      </c>
      <c r="AJ102" s="128">
        <v>0</v>
      </c>
      <c r="AK102" s="128">
        <v>0</v>
      </c>
      <c r="AL102" s="128">
        <v>0</v>
      </c>
      <c r="AM102" s="128">
        <v>0</v>
      </c>
      <c r="AN102" s="129"/>
      <c r="AO102" s="128">
        <v>0</v>
      </c>
      <c r="AP102" s="128">
        <v>0</v>
      </c>
      <c r="AQ102" s="128">
        <v>0</v>
      </c>
      <c r="AR102" s="128">
        <v>0</v>
      </c>
      <c r="AS102" s="128">
        <v>0</v>
      </c>
      <c r="AT102" s="128">
        <v>0</v>
      </c>
      <c r="AU102" s="128">
        <v>0</v>
      </c>
      <c r="AV102" s="128">
        <v>0</v>
      </c>
      <c r="AW102" s="128">
        <v>0</v>
      </c>
      <c r="AX102" s="128">
        <v>0</v>
      </c>
      <c r="AY102" s="128">
        <v>0</v>
      </c>
      <c r="AZ102" s="128">
        <v>0</v>
      </c>
      <c r="BA102" s="128"/>
      <c r="BB102" s="128">
        <v>0</v>
      </c>
      <c r="BC102" s="128">
        <v>0</v>
      </c>
      <c r="BD102" s="128">
        <v>0</v>
      </c>
      <c r="BE102" s="128">
        <v>0</v>
      </c>
      <c r="BF102" s="128">
        <v>0</v>
      </c>
      <c r="BG102" s="128">
        <v>0</v>
      </c>
      <c r="BH102" s="128">
        <v>0</v>
      </c>
      <c r="BI102" s="128">
        <v>0</v>
      </c>
      <c r="BJ102" s="128">
        <v>0</v>
      </c>
      <c r="BK102" s="128">
        <v>0</v>
      </c>
      <c r="BL102" s="128">
        <v>0</v>
      </c>
      <c r="BM102" s="128">
        <v>0</v>
      </c>
      <c r="BN102" s="109"/>
    </row>
    <row r="103" spans="1:80" s="108" customFormat="1" outlineLevel="2" x14ac:dyDescent="0.3">
      <c r="A103" s="127" t="s">
        <v>66</v>
      </c>
      <c r="B103" s="128">
        <v>7.7861849999999997</v>
      </c>
      <c r="C103" s="128">
        <v>7.3696840000000003</v>
      </c>
      <c r="D103" s="128">
        <v>6.6984599999999999</v>
      </c>
      <c r="E103" s="128">
        <v>6.7474939999999997</v>
      </c>
      <c r="F103" s="128">
        <v>6.3550620000000011</v>
      </c>
      <c r="G103" s="128">
        <v>6.2647900000000005</v>
      </c>
      <c r="H103" s="128">
        <v>6.1030579999999999</v>
      </c>
      <c r="I103" s="128">
        <v>5.7325660000000003</v>
      </c>
      <c r="J103" s="128">
        <v>5.4734820000000006</v>
      </c>
      <c r="K103" s="128">
        <v>5.51715</v>
      </c>
      <c r="L103" s="128">
        <v>4.6837799999999996</v>
      </c>
      <c r="M103" s="128">
        <v>4.8746850000000004</v>
      </c>
      <c r="N103" s="128">
        <v>4.497255</v>
      </c>
      <c r="O103" s="128">
        <v>4.2259499999999992</v>
      </c>
      <c r="P103" s="128">
        <v>3.9753600000000002</v>
      </c>
      <c r="Q103" s="128">
        <v>3.8014049999999999</v>
      </c>
      <c r="R103" s="128">
        <v>3.4227150000000002</v>
      </c>
      <c r="S103" s="128">
        <v>3.1237649999999997</v>
      </c>
      <c r="T103" s="128">
        <v>2.9347350000000003</v>
      </c>
      <c r="U103" s="128">
        <v>2.77773</v>
      </c>
      <c r="V103" s="128">
        <v>2.716812</v>
      </c>
      <c r="W103" s="128">
        <v>2.43798</v>
      </c>
      <c r="X103" s="128">
        <v>2.0800049999999999</v>
      </c>
      <c r="Y103" s="128">
        <v>1.6073040103764951</v>
      </c>
      <c r="Z103" s="128">
        <v>1.3230019675152875</v>
      </c>
      <c r="AA103" s="128">
        <v>1.0376307794733495</v>
      </c>
      <c r="AB103" s="128">
        <v>0.49326739936331027</v>
      </c>
      <c r="AC103" s="128">
        <v>0.3780467269611385</v>
      </c>
      <c r="AD103" s="128">
        <v>0.25718028540692262</v>
      </c>
      <c r="AE103" s="128">
        <v>0.19594601162908051</v>
      </c>
      <c r="AF103" s="128">
        <v>0.1323639404414729</v>
      </c>
      <c r="AG103" s="128">
        <v>6.6981921734133365E-2</v>
      </c>
      <c r="AH103" s="128">
        <v>0</v>
      </c>
      <c r="AI103" s="128">
        <v>0</v>
      </c>
      <c r="AJ103" s="128">
        <v>0</v>
      </c>
      <c r="AK103" s="128">
        <v>0</v>
      </c>
      <c r="AL103" s="128">
        <v>0</v>
      </c>
      <c r="AM103" s="128">
        <v>0</v>
      </c>
      <c r="AN103" s="129"/>
      <c r="AO103" s="128">
        <v>0.48833472536967715</v>
      </c>
      <c r="AP103" s="128">
        <v>0.36357293798605489</v>
      </c>
      <c r="AQ103" s="128">
        <v>0.2404635668554726</v>
      </c>
      <c r="AR103" s="128">
        <v>0.18274823691025935</v>
      </c>
      <c r="AS103" s="128">
        <v>0.12313646422585088</v>
      </c>
      <c r="AT103" s="128">
        <v>6.2154109532492875E-2</v>
      </c>
      <c r="AU103" s="128">
        <v>0</v>
      </c>
      <c r="AV103" s="128">
        <v>0</v>
      </c>
      <c r="AW103" s="128">
        <v>0</v>
      </c>
      <c r="AX103" s="128">
        <v>0</v>
      </c>
      <c r="AY103" s="128">
        <v>0</v>
      </c>
      <c r="AZ103" s="128">
        <v>0</v>
      </c>
      <c r="BA103" s="128"/>
      <c r="BB103" s="128">
        <v>0.23705292904017539</v>
      </c>
      <c r="BC103" s="128">
        <v>0.11883506549382203</v>
      </c>
      <c r="BD103" s="128">
        <v>0</v>
      </c>
      <c r="BE103" s="128">
        <v>0</v>
      </c>
      <c r="BF103" s="128">
        <v>0</v>
      </c>
      <c r="BG103" s="128">
        <v>0</v>
      </c>
      <c r="BH103" s="128">
        <v>0</v>
      </c>
      <c r="BI103" s="128">
        <v>0</v>
      </c>
      <c r="BJ103" s="128">
        <v>0</v>
      </c>
      <c r="BK103" s="128">
        <v>0</v>
      </c>
      <c r="BL103" s="128">
        <v>0</v>
      </c>
      <c r="BM103" s="128">
        <v>0</v>
      </c>
      <c r="BN103" s="109"/>
    </row>
    <row r="104" spans="1:80" s="112" customFormat="1" outlineLevel="2" x14ac:dyDescent="0.3">
      <c r="A104" s="130" t="s">
        <v>67</v>
      </c>
      <c r="B104" s="128">
        <v>8.0427284211505773E-2</v>
      </c>
      <c r="C104" s="128">
        <v>7.3736128131894743E-2</v>
      </c>
      <c r="D104" s="128">
        <v>6.8963470390418835E-2</v>
      </c>
      <c r="E104" s="128">
        <v>8.7918017874976551E-2</v>
      </c>
      <c r="F104" s="128">
        <v>8.3997972386495118E-2</v>
      </c>
      <c r="G104" s="128">
        <v>7.8847742057063158E-2</v>
      </c>
      <c r="H104" s="128">
        <v>7.8388936685063332E-2</v>
      </c>
      <c r="I104" s="128">
        <v>6.968872886483389E-2</v>
      </c>
      <c r="J104" s="128">
        <v>7.4240206635553918E-2</v>
      </c>
      <c r="K104" s="128">
        <v>7.3941405577377675E-2</v>
      </c>
      <c r="L104" s="128">
        <v>8.3691682774382159E-2</v>
      </c>
      <c r="M104" s="128">
        <v>8.4265988602237607E-2</v>
      </c>
      <c r="N104" s="128">
        <v>7.4161501544642724E-2</v>
      </c>
      <c r="O104" s="128">
        <v>7.908146557778839E-2</v>
      </c>
      <c r="P104" s="128">
        <v>8.470466427731084E-2</v>
      </c>
      <c r="Q104" s="128">
        <v>8.9916633636238613E-2</v>
      </c>
      <c r="R104" s="128">
        <v>0.10157445770576817</v>
      </c>
      <c r="S104" s="128">
        <v>0.10186733483803495</v>
      </c>
      <c r="T104" s="128">
        <v>9.1468932620904886E-2</v>
      </c>
      <c r="U104" s="128">
        <v>8.0192061507618262E-2</v>
      </c>
      <c r="V104" s="128">
        <v>8.5655733606636503E-2</v>
      </c>
      <c r="W104" s="128">
        <v>9.2219896933858E-2</v>
      </c>
      <c r="X104" s="128">
        <v>8.8113075052660833E-2</v>
      </c>
      <c r="Y104" s="128">
        <v>5.8759371312159088E-2</v>
      </c>
      <c r="Z104" s="128">
        <v>5.0742145887314023E-2</v>
      </c>
      <c r="AA104" s="128">
        <v>4.1628907937547623E-2</v>
      </c>
      <c r="AB104" s="128">
        <v>2.5026258731860953E-2</v>
      </c>
      <c r="AC104" s="128">
        <v>2.2184108013071319E-2</v>
      </c>
      <c r="AD104" s="128">
        <v>1.713490434159495E-2</v>
      </c>
      <c r="AE104" s="128">
        <v>1.4605657190445306E-2</v>
      </c>
      <c r="AF104" s="128">
        <v>1.0913716706370209E-2</v>
      </c>
      <c r="AG104" s="128">
        <v>6.0528541967006279E-3</v>
      </c>
      <c r="AH104" s="128">
        <v>0</v>
      </c>
      <c r="AI104" s="128">
        <v>0</v>
      </c>
      <c r="AJ104" s="128">
        <v>0</v>
      </c>
      <c r="AK104" s="128">
        <v>0</v>
      </c>
      <c r="AL104" s="128">
        <v>0</v>
      </c>
      <c r="AM104" s="128">
        <v>0</v>
      </c>
      <c r="AN104" s="129"/>
      <c r="AO104" s="128">
        <v>2.4775996144542341E-2</v>
      </c>
      <c r="AP104" s="128">
        <v>2.1334773591999447E-2</v>
      </c>
      <c r="AQ104" s="128">
        <v>1.6021135559391275E-2</v>
      </c>
      <c r="AR104" s="128">
        <v>1.3621905739638949E-2</v>
      </c>
      <c r="AS104" s="128">
        <v>1.0152889694147823E-2</v>
      </c>
      <c r="AT104" s="128">
        <v>5.6165865801701392E-3</v>
      </c>
      <c r="AU104" s="128">
        <v>0</v>
      </c>
      <c r="AV104" s="128">
        <v>0</v>
      </c>
      <c r="AW104" s="128">
        <v>0</v>
      </c>
      <c r="AX104" s="128">
        <v>0</v>
      </c>
      <c r="AY104" s="128">
        <v>0</v>
      </c>
      <c r="AZ104" s="128">
        <v>0</v>
      </c>
      <c r="BA104" s="128"/>
      <c r="BB104" s="128">
        <v>1.2027042417484712E-2</v>
      </c>
      <c r="BC104" s="128">
        <v>6.9733441414673251E-3</v>
      </c>
      <c r="BD104" s="128">
        <v>0</v>
      </c>
      <c r="BE104" s="128">
        <v>0</v>
      </c>
      <c r="BF104" s="128">
        <v>0</v>
      </c>
      <c r="BG104" s="128">
        <v>0</v>
      </c>
      <c r="BH104" s="128">
        <v>0</v>
      </c>
      <c r="BI104" s="128">
        <v>0</v>
      </c>
      <c r="BJ104" s="128">
        <v>0</v>
      </c>
      <c r="BK104" s="128">
        <v>0</v>
      </c>
      <c r="BL104" s="128">
        <v>0</v>
      </c>
      <c r="BM104" s="128">
        <v>0</v>
      </c>
      <c r="BN104" s="109"/>
    </row>
    <row r="105" spans="1:80" s="112" customFormat="1" outlineLevel="2" x14ac:dyDescent="0.3">
      <c r="A105" s="130" t="s">
        <v>68</v>
      </c>
      <c r="B105" s="128">
        <v>0.59753141533694643</v>
      </c>
      <c r="C105" s="128">
        <v>7.9525791894531128E-2</v>
      </c>
      <c r="D105" s="128">
        <v>6.5677013030358375E-2</v>
      </c>
      <c r="E105" s="128">
        <v>5.1185973982929484E-2</v>
      </c>
      <c r="F105" s="128">
        <v>4.9022288069579117E-2</v>
      </c>
      <c r="G105" s="128">
        <v>4.8781933753986081E-2</v>
      </c>
      <c r="H105" s="128">
        <v>4.5425094797995662E-2</v>
      </c>
      <c r="I105" s="128">
        <v>3.0632009568427036E-2</v>
      </c>
      <c r="J105" s="128">
        <v>3.0548388691824895E-2</v>
      </c>
      <c r="K105" s="128">
        <v>1.3113119338481536E-2</v>
      </c>
      <c r="L105" s="128">
        <v>1.3043230518261773E-2</v>
      </c>
      <c r="M105" s="128">
        <v>1.9550296082354344E-2</v>
      </c>
      <c r="N105" s="128">
        <v>1.3039215161066074E-2</v>
      </c>
      <c r="O105" s="128">
        <v>2.6243334831861788E-2</v>
      </c>
      <c r="P105" s="128">
        <v>1.3201102254322482E-2</v>
      </c>
      <c r="Q105" s="128">
        <v>1.9963191319910735E-2</v>
      </c>
      <c r="R105" s="128">
        <v>1.9964556242187827E-2</v>
      </c>
      <c r="S105" s="128">
        <v>1.3348081014007633E-2</v>
      </c>
      <c r="T105" s="128">
        <v>1.3441389101547262E-2</v>
      </c>
      <c r="U105" s="128">
        <v>1.341204289744395E-2</v>
      </c>
      <c r="V105" s="128">
        <v>6.2487223327767644E-3</v>
      </c>
      <c r="W105" s="128">
        <v>0</v>
      </c>
      <c r="X105" s="128">
        <v>0</v>
      </c>
      <c r="Y105" s="128">
        <v>0</v>
      </c>
      <c r="Z105" s="128">
        <v>7.4202989995628035E-4</v>
      </c>
      <c r="AA105" s="128">
        <v>4.2734156789132975E-4</v>
      </c>
      <c r="AB105" s="128">
        <v>0</v>
      </c>
      <c r="AC105" s="128">
        <v>0</v>
      </c>
      <c r="AD105" s="128">
        <v>0</v>
      </c>
      <c r="AE105" s="128">
        <v>0</v>
      </c>
      <c r="AF105" s="128">
        <v>0</v>
      </c>
      <c r="AG105" s="128">
        <v>0</v>
      </c>
      <c r="AH105" s="128">
        <v>0</v>
      </c>
      <c r="AI105" s="128">
        <v>0</v>
      </c>
      <c r="AJ105" s="128">
        <v>0</v>
      </c>
      <c r="AK105" s="128">
        <v>0</v>
      </c>
      <c r="AL105" s="128">
        <v>0</v>
      </c>
      <c r="AM105" s="128">
        <v>0</v>
      </c>
      <c r="AN105" s="129"/>
      <c r="AO105" s="128">
        <v>0</v>
      </c>
      <c r="AP105" s="128">
        <v>0</v>
      </c>
      <c r="AQ105" s="128">
        <v>0</v>
      </c>
      <c r="AR105" s="128">
        <v>0</v>
      </c>
      <c r="AS105" s="128">
        <v>0</v>
      </c>
      <c r="AT105" s="128">
        <v>0</v>
      </c>
      <c r="AU105" s="128">
        <v>0</v>
      </c>
      <c r="AV105" s="128">
        <v>0</v>
      </c>
      <c r="AW105" s="128">
        <v>0</v>
      </c>
      <c r="AX105" s="128">
        <v>0</v>
      </c>
      <c r="AY105" s="128">
        <v>0</v>
      </c>
      <c r="AZ105" s="128">
        <v>0</v>
      </c>
      <c r="BA105" s="128"/>
      <c r="BB105" s="128">
        <v>0</v>
      </c>
      <c r="BC105" s="128">
        <v>0</v>
      </c>
      <c r="BD105" s="128">
        <v>0</v>
      </c>
      <c r="BE105" s="128">
        <v>0</v>
      </c>
      <c r="BF105" s="128">
        <v>0</v>
      </c>
      <c r="BG105" s="128">
        <v>0</v>
      </c>
      <c r="BH105" s="128">
        <v>0</v>
      </c>
      <c r="BI105" s="128">
        <v>0</v>
      </c>
      <c r="BJ105" s="128">
        <v>0</v>
      </c>
      <c r="BK105" s="128">
        <v>0</v>
      </c>
      <c r="BL105" s="128">
        <v>0</v>
      </c>
      <c r="BM105" s="128">
        <v>0</v>
      </c>
      <c r="BN105" s="109"/>
    </row>
    <row r="106" spans="1:80" s="112" customFormat="1" outlineLevel="2" x14ac:dyDescent="0.3">
      <c r="A106" s="130" t="s">
        <v>69</v>
      </c>
      <c r="B106" s="128">
        <v>7.1082263004515474</v>
      </c>
      <c r="C106" s="128">
        <v>7.2164220799735741</v>
      </c>
      <c r="D106" s="128">
        <v>6.5638195165792226</v>
      </c>
      <c r="E106" s="128">
        <v>6.6083900081420941</v>
      </c>
      <c r="F106" s="128">
        <v>6.2220417395439265</v>
      </c>
      <c r="G106" s="128">
        <v>6.1371603241889519</v>
      </c>
      <c r="H106" s="128">
        <v>5.9792439685169407</v>
      </c>
      <c r="I106" s="128">
        <v>5.63224526156674</v>
      </c>
      <c r="J106" s="128">
        <v>5.368693404672622</v>
      </c>
      <c r="K106" s="128">
        <v>5.4300954750841415</v>
      </c>
      <c r="L106" s="128">
        <v>4.5870450867073558</v>
      </c>
      <c r="M106" s="128">
        <v>4.7708687153154079</v>
      </c>
      <c r="N106" s="128">
        <v>4.4100542832942917</v>
      </c>
      <c r="O106" s="128">
        <v>4.1206251995903491</v>
      </c>
      <c r="P106" s="128">
        <v>3.877454233468367</v>
      </c>
      <c r="Q106" s="128">
        <v>3.6915251750438509</v>
      </c>
      <c r="R106" s="128">
        <v>3.3011759860520442</v>
      </c>
      <c r="S106" s="128">
        <v>3.008549584147957</v>
      </c>
      <c r="T106" s="128">
        <v>2.8298246782775478</v>
      </c>
      <c r="U106" s="128">
        <v>2.6841258955949381</v>
      </c>
      <c r="V106" s="128">
        <v>2.6249075440605862</v>
      </c>
      <c r="W106" s="128">
        <v>2.3457601030661421</v>
      </c>
      <c r="X106" s="128">
        <v>1.991891924947339</v>
      </c>
      <c r="Y106" s="128">
        <v>1.548544639064336</v>
      </c>
      <c r="Z106" s="128">
        <v>1.2715177917280172</v>
      </c>
      <c r="AA106" s="128">
        <v>0.99557452996791052</v>
      </c>
      <c r="AB106" s="128">
        <v>0.46824114063144934</v>
      </c>
      <c r="AC106" s="128">
        <v>0.3558626189480672</v>
      </c>
      <c r="AD106" s="128">
        <v>0.24004538106532766</v>
      </c>
      <c r="AE106" s="128">
        <v>0.18134035443863519</v>
      </c>
      <c r="AF106" s="128">
        <v>0.1214502237351027</v>
      </c>
      <c r="AG106" s="128">
        <v>6.0929067537432734E-2</v>
      </c>
      <c r="AH106" s="128">
        <v>0</v>
      </c>
      <c r="AI106" s="128">
        <v>0</v>
      </c>
      <c r="AJ106" s="128">
        <v>0</v>
      </c>
      <c r="AK106" s="128">
        <v>0</v>
      </c>
      <c r="AL106" s="128">
        <v>0</v>
      </c>
      <c r="AM106" s="128">
        <v>0</v>
      </c>
      <c r="AN106" s="129"/>
      <c r="AO106" s="128">
        <v>0.4635587292251348</v>
      </c>
      <c r="AP106" s="128">
        <v>0.34223816439405547</v>
      </c>
      <c r="AQ106" s="128">
        <v>0.22444243129608132</v>
      </c>
      <c r="AR106" s="128">
        <v>0.1691263311706204</v>
      </c>
      <c r="AS106" s="128">
        <v>0.11298357453170306</v>
      </c>
      <c r="AT106" s="128">
        <v>5.6537522952322734E-2</v>
      </c>
      <c r="AU106" s="128">
        <v>0</v>
      </c>
      <c r="AV106" s="128">
        <v>0</v>
      </c>
      <c r="AW106" s="128">
        <v>0</v>
      </c>
      <c r="AX106" s="128">
        <v>0</v>
      </c>
      <c r="AY106" s="128">
        <v>0</v>
      </c>
      <c r="AZ106" s="128">
        <v>0</v>
      </c>
      <c r="BA106" s="128"/>
      <c r="BB106" s="128">
        <v>0.22502588662269069</v>
      </c>
      <c r="BC106" s="128">
        <v>0.1118617213523547</v>
      </c>
      <c r="BD106" s="128">
        <v>0</v>
      </c>
      <c r="BE106" s="128">
        <v>0</v>
      </c>
      <c r="BF106" s="128">
        <v>0</v>
      </c>
      <c r="BG106" s="128">
        <v>0</v>
      </c>
      <c r="BH106" s="128">
        <v>0</v>
      </c>
      <c r="BI106" s="128">
        <v>0</v>
      </c>
      <c r="BJ106" s="128">
        <v>0</v>
      </c>
      <c r="BK106" s="128">
        <v>0</v>
      </c>
      <c r="BL106" s="128">
        <v>0</v>
      </c>
      <c r="BM106" s="128">
        <v>0</v>
      </c>
      <c r="BN106" s="109"/>
    </row>
    <row r="107" spans="1:80" s="108" customFormat="1" outlineLevel="2" x14ac:dyDescent="0.3">
      <c r="A107" s="127" t="s">
        <v>70</v>
      </c>
      <c r="B107" s="128">
        <v>2.5541549999999997</v>
      </c>
      <c r="C107" s="128">
        <v>2.8123620000000003</v>
      </c>
      <c r="D107" s="128">
        <v>3.1677300000000002</v>
      </c>
      <c r="E107" s="128">
        <v>3.196583</v>
      </c>
      <c r="F107" s="128">
        <v>3.424302</v>
      </c>
      <c r="G107" s="128">
        <v>3.736138</v>
      </c>
      <c r="H107" s="128">
        <v>3.921567</v>
      </c>
      <c r="I107" s="128">
        <v>3.9418679999999999</v>
      </c>
      <c r="J107" s="128">
        <v>4.0555900000000005</v>
      </c>
      <c r="K107" s="128">
        <v>4.3232849999999994</v>
      </c>
      <c r="L107" s="128">
        <v>4.1135250000000001</v>
      </c>
      <c r="M107" s="128">
        <v>4.36599</v>
      </c>
      <c r="N107" s="128">
        <v>4.1920349999999997</v>
      </c>
      <c r="O107" s="128">
        <v>4.4828099999999997</v>
      </c>
      <c r="P107" s="128">
        <v>4.4583149999999998</v>
      </c>
      <c r="Q107" s="128">
        <v>4.4099550000000001</v>
      </c>
      <c r="R107" s="128">
        <v>4.2711600000000001</v>
      </c>
      <c r="S107" s="128">
        <v>3.9722249999999999</v>
      </c>
      <c r="T107" s="128">
        <v>3.9640649999999997</v>
      </c>
      <c r="U107" s="128">
        <v>3.9885599999999997</v>
      </c>
      <c r="V107" s="128">
        <v>4.3873480000000002</v>
      </c>
      <c r="W107" s="128">
        <v>4.0545</v>
      </c>
      <c r="X107" s="128">
        <v>4.1392799999999994</v>
      </c>
      <c r="Y107" s="128">
        <v>4.0818247714164029</v>
      </c>
      <c r="Z107" s="128">
        <v>4.0833893267902859</v>
      </c>
      <c r="AA107" s="128">
        <v>4.0758764221407624</v>
      </c>
      <c r="AB107" s="128">
        <v>3.7886502059531364</v>
      </c>
      <c r="AC107" s="128">
        <v>3.442925549110369</v>
      </c>
      <c r="AD107" s="128">
        <v>3.0861634248830709</v>
      </c>
      <c r="AE107" s="128">
        <v>2.9287775844462569</v>
      </c>
      <c r="AF107" s="128">
        <v>2.7645154417919051</v>
      </c>
      <c r="AG107" s="128">
        <v>2.5981438374056811</v>
      </c>
      <c r="AH107" s="128">
        <v>2.4336589417878907</v>
      </c>
      <c r="AI107" s="128">
        <v>2.4662653524828402</v>
      </c>
      <c r="AJ107" s="128">
        <v>2.4995970979120559</v>
      </c>
      <c r="AK107" s="128">
        <v>2.5328069581609478</v>
      </c>
      <c r="AL107" s="128">
        <v>2.5649182032933626</v>
      </c>
      <c r="AM107" s="128">
        <v>2.594301777606733</v>
      </c>
      <c r="AN107" s="129"/>
      <c r="AO107" s="128">
        <v>3.8757891606900579</v>
      </c>
      <c r="AP107" s="128">
        <v>3.1873928089336223</v>
      </c>
      <c r="AQ107" s="128">
        <v>2.5248674519824625</v>
      </c>
      <c r="AR107" s="128">
        <v>2.3323117528325916</v>
      </c>
      <c r="AS107" s="128">
        <v>2.1312080346781888</v>
      </c>
      <c r="AT107" s="128">
        <v>1.9257584756788786</v>
      </c>
      <c r="AU107" s="128">
        <v>1.7191544973224755</v>
      </c>
      <c r="AV107" s="128">
        <v>1.7421879046028665</v>
      </c>
      <c r="AW107" s="128">
        <v>1.7657336936509191</v>
      </c>
      <c r="AX107" s="128">
        <v>1.7891933821150681</v>
      </c>
      <c r="AY107" s="128">
        <v>1.8118770008161582</v>
      </c>
      <c r="AZ107" s="128">
        <v>1.8326337728768847</v>
      </c>
      <c r="BA107" s="128"/>
      <c r="BB107" s="128">
        <v>3.397136463410388</v>
      </c>
      <c r="BC107" s="128">
        <v>2.2785907270475896</v>
      </c>
      <c r="BD107" s="128">
        <v>1.2402857658861224</v>
      </c>
      <c r="BE107" s="128">
        <v>0.94497542345119212</v>
      </c>
      <c r="BF107" s="128">
        <v>0.63834251908695594</v>
      </c>
      <c r="BG107" s="128">
        <v>0.32302913097361285</v>
      </c>
      <c r="BH107" s="128">
        <v>0</v>
      </c>
      <c r="BI107" s="128">
        <v>0</v>
      </c>
      <c r="BJ107" s="128">
        <v>0</v>
      </c>
      <c r="BK107" s="128">
        <v>0</v>
      </c>
      <c r="BL107" s="128">
        <v>0</v>
      </c>
      <c r="BM107" s="128">
        <v>0</v>
      </c>
      <c r="BN107" s="109"/>
    </row>
    <row r="108" spans="1:80" s="108" customFormat="1" outlineLevel="2" x14ac:dyDescent="0.3">
      <c r="A108" s="133" t="s">
        <v>93</v>
      </c>
      <c r="B108" s="136">
        <v>0</v>
      </c>
      <c r="C108" s="136">
        <v>0</v>
      </c>
      <c r="D108" s="136">
        <v>0</v>
      </c>
      <c r="E108" s="136">
        <v>0</v>
      </c>
      <c r="F108" s="136">
        <v>0</v>
      </c>
      <c r="G108" s="136">
        <v>0</v>
      </c>
      <c r="H108" s="136">
        <v>0</v>
      </c>
      <c r="I108" s="136">
        <v>0</v>
      </c>
      <c r="J108" s="136">
        <v>0</v>
      </c>
      <c r="K108" s="136">
        <v>0</v>
      </c>
      <c r="L108" s="136">
        <v>0</v>
      </c>
      <c r="M108" s="136">
        <v>0</v>
      </c>
      <c r="N108" s="136">
        <v>0</v>
      </c>
      <c r="O108" s="136">
        <v>0</v>
      </c>
      <c r="P108" s="136">
        <v>0</v>
      </c>
      <c r="Q108" s="136">
        <v>0</v>
      </c>
      <c r="R108" s="136">
        <v>0</v>
      </c>
      <c r="S108" s="136">
        <v>0</v>
      </c>
      <c r="T108" s="136">
        <v>0</v>
      </c>
      <c r="U108" s="136">
        <v>0</v>
      </c>
      <c r="V108" s="136">
        <v>0</v>
      </c>
      <c r="W108" s="136">
        <v>0</v>
      </c>
      <c r="X108" s="136">
        <v>0</v>
      </c>
      <c r="Y108" s="136">
        <v>0</v>
      </c>
      <c r="Z108" s="136">
        <v>0</v>
      </c>
      <c r="AA108" s="136">
        <v>0</v>
      </c>
      <c r="AB108" s="136">
        <v>0</v>
      </c>
      <c r="AC108" s="136">
        <v>0.12751576107816184</v>
      </c>
      <c r="AD108" s="136">
        <v>0.25718028540692262</v>
      </c>
      <c r="AE108" s="136">
        <v>0.28965932153864077</v>
      </c>
      <c r="AF108" s="136">
        <v>0.32145528392929135</v>
      </c>
      <c r="AG108" s="136">
        <v>0.35283434828966043</v>
      </c>
      <c r="AH108" s="136">
        <v>0.38426193817703536</v>
      </c>
      <c r="AI108" s="136">
        <v>0.38941031881307997</v>
      </c>
      <c r="AJ108" s="136">
        <v>0.39467322598611404</v>
      </c>
      <c r="AK108" s="136">
        <v>0.399916888130676</v>
      </c>
      <c r="AL108" s="136">
        <v>0.40498708473053097</v>
      </c>
      <c r="AM108" s="136">
        <v>0.409626596464221</v>
      </c>
      <c r="AN108" s="136">
        <v>0</v>
      </c>
      <c r="AO108" s="136">
        <v>0.12502545679645349</v>
      </c>
      <c r="AP108" s="136">
        <v>0.24518406222566325</v>
      </c>
      <c r="AQ108" s="136">
        <v>0.36069535028320893</v>
      </c>
      <c r="AR108" s="136">
        <v>0.39376691930939867</v>
      </c>
      <c r="AS108" s="136">
        <v>0.42624160693563778</v>
      </c>
      <c r="AT108" s="136">
        <v>0.45851392278068542</v>
      </c>
      <c r="AU108" s="136">
        <v>0.49118699923499293</v>
      </c>
      <c r="AV108" s="136">
        <v>0.49776797274367607</v>
      </c>
      <c r="AW108" s="136">
        <v>0.50449534104311966</v>
      </c>
      <c r="AX108" s="136">
        <v>0.51119810917573361</v>
      </c>
      <c r="AY108" s="136">
        <v>0.51767914309033081</v>
      </c>
      <c r="AZ108" s="136">
        <v>0.5236096493933956</v>
      </c>
      <c r="BA108" s="136">
        <v>0</v>
      </c>
      <c r="BB108" s="137"/>
      <c r="BC108" s="136">
        <v>0.17527620977289149</v>
      </c>
      <c r="BD108" s="136">
        <v>0.11275325144419295</v>
      </c>
      <c r="BE108" s="136">
        <v>8.5906856677381099E-2</v>
      </c>
      <c r="BF108" s="136">
        <v>5.8031138098814168E-2</v>
      </c>
      <c r="BG108" s="136">
        <v>2.936628463396479E-2</v>
      </c>
      <c r="BH108" s="136">
        <v>0</v>
      </c>
      <c r="BI108" s="136">
        <v>0</v>
      </c>
      <c r="BJ108" s="136">
        <v>0</v>
      </c>
      <c r="BK108" s="136">
        <v>0</v>
      </c>
      <c r="BL108" s="136">
        <v>0</v>
      </c>
      <c r="BM108" s="136">
        <v>0</v>
      </c>
      <c r="BN108" s="109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</row>
    <row r="109" spans="1:80" s="108" customFormat="1" outlineLevel="2" x14ac:dyDescent="0.3">
      <c r="A109" s="133" t="s">
        <v>71</v>
      </c>
      <c r="B109" s="136">
        <v>0</v>
      </c>
      <c r="C109" s="136">
        <v>0</v>
      </c>
      <c r="D109" s="136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6">
        <v>0</v>
      </c>
      <c r="R109" s="136">
        <v>0</v>
      </c>
      <c r="S109" s="136">
        <v>0</v>
      </c>
      <c r="T109" s="136">
        <v>0</v>
      </c>
      <c r="U109" s="136">
        <v>0</v>
      </c>
      <c r="V109" s="136">
        <v>0</v>
      </c>
      <c r="W109" s="136">
        <v>0</v>
      </c>
      <c r="X109" s="136">
        <v>0</v>
      </c>
      <c r="Y109" s="136">
        <v>0</v>
      </c>
      <c r="Z109" s="136">
        <v>0</v>
      </c>
      <c r="AA109" s="136">
        <v>0</v>
      </c>
      <c r="AB109" s="136">
        <v>0</v>
      </c>
      <c r="AC109" s="136">
        <v>0</v>
      </c>
      <c r="AD109" s="136">
        <v>0</v>
      </c>
      <c r="AE109" s="136">
        <v>0</v>
      </c>
      <c r="AF109" s="136">
        <v>0</v>
      </c>
      <c r="AG109" s="136">
        <v>0</v>
      </c>
      <c r="AH109" s="136">
        <v>0</v>
      </c>
      <c r="AI109" s="136">
        <v>0</v>
      </c>
      <c r="AJ109" s="136">
        <v>0</v>
      </c>
      <c r="AK109" s="136">
        <v>0</v>
      </c>
      <c r="AL109" s="136">
        <v>0</v>
      </c>
      <c r="AM109" s="136">
        <v>0</v>
      </c>
      <c r="AN109" s="136">
        <v>0</v>
      </c>
      <c r="AO109" s="136">
        <v>0</v>
      </c>
      <c r="AP109" s="136">
        <v>0</v>
      </c>
      <c r="AQ109" s="136">
        <v>0</v>
      </c>
      <c r="AR109" s="136">
        <v>0</v>
      </c>
      <c r="AS109" s="136">
        <v>0</v>
      </c>
      <c r="AT109" s="136">
        <v>0</v>
      </c>
      <c r="AU109" s="136">
        <v>0</v>
      </c>
      <c r="AV109" s="136">
        <v>0</v>
      </c>
      <c r="AW109" s="136">
        <v>0</v>
      </c>
      <c r="AX109" s="136">
        <v>0</v>
      </c>
      <c r="AY109" s="136">
        <v>0</v>
      </c>
      <c r="AZ109" s="136">
        <v>0</v>
      </c>
      <c r="BA109" s="136">
        <v>0</v>
      </c>
      <c r="BB109" s="137"/>
      <c r="BC109" s="136">
        <v>0</v>
      </c>
      <c r="BD109" s="136">
        <v>0</v>
      </c>
      <c r="BE109" s="136">
        <v>0</v>
      </c>
      <c r="BF109" s="136">
        <v>0</v>
      </c>
      <c r="BG109" s="136">
        <v>0</v>
      </c>
      <c r="BH109" s="136">
        <v>0</v>
      </c>
      <c r="BI109" s="136">
        <v>0</v>
      </c>
      <c r="BJ109" s="136">
        <v>0</v>
      </c>
      <c r="BK109" s="136">
        <v>0</v>
      </c>
      <c r="BL109" s="136">
        <v>0</v>
      </c>
      <c r="BM109" s="136">
        <v>0</v>
      </c>
      <c r="BN109" s="109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</row>
    <row r="110" spans="1:80" s="108" customFormat="1" outlineLevel="2" x14ac:dyDescent="0.3">
      <c r="A110" s="127" t="s">
        <v>73</v>
      </c>
      <c r="B110" s="128">
        <v>1.2861899999999999</v>
      </c>
      <c r="C110" s="128">
        <v>1.3223560000000001</v>
      </c>
      <c r="D110" s="128">
        <v>1.3583999999999998</v>
      </c>
      <c r="E110" s="128">
        <v>1.233349</v>
      </c>
      <c r="F110" s="128">
        <v>1.254372</v>
      </c>
      <c r="G110" s="128">
        <v>1.2561220000000002</v>
      </c>
      <c r="H110" s="128">
        <v>1.2545780000000002</v>
      </c>
      <c r="I110" s="128">
        <v>1.202194</v>
      </c>
      <c r="J110" s="128">
        <v>1.158234</v>
      </c>
      <c r="K110" s="128">
        <v>1.1957549999999999</v>
      </c>
      <c r="L110" s="128">
        <v>1.05633</v>
      </c>
      <c r="M110" s="128">
        <v>1.0261799999999999</v>
      </c>
      <c r="N110" s="128">
        <v>0.96652499999999997</v>
      </c>
      <c r="O110" s="128">
        <v>1.0092300000000001</v>
      </c>
      <c r="P110" s="128">
        <v>0.94013999999999998</v>
      </c>
      <c r="Q110" s="128">
        <v>0.90748499999999999</v>
      </c>
      <c r="R110" s="128">
        <v>0.88298999999999994</v>
      </c>
      <c r="S110" s="128">
        <v>0.75173999999999996</v>
      </c>
      <c r="T110" s="128">
        <v>0.75739499999999993</v>
      </c>
      <c r="U110" s="128">
        <v>0.77686500000000003</v>
      </c>
      <c r="V110" s="128">
        <v>0.80948000000000009</v>
      </c>
      <c r="W110" s="128">
        <v>0.80889</v>
      </c>
      <c r="X110" s="128">
        <v>0.79883999999999988</v>
      </c>
      <c r="Y110" s="128">
        <v>1.1190850444303078</v>
      </c>
      <c r="Z110" s="128">
        <v>1.1274518122397335</v>
      </c>
      <c r="AA110" s="128">
        <v>1.1242551400165928</v>
      </c>
      <c r="AB110" s="128">
        <v>0.49913963030811148</v>
      </c>
      <c r="AC110" s="128">
        <v>0.54802122435451861</v>
      </c>
      <c r="AD110" s="128">
        <v>0.59619066162513878</v>
      </c>
      <c r="AE110" s="128">
        <v>0.66919062007253016</v>
      </c>
      <c r="AF110" s="128">
        <v>0.74058680772273733</v>
      </c>
      <c r="AG110" s="128">
        <v>0.81109841888559253</v>
      </c>
      <c r="AH110" s="128">
        <v>0.88188114811629947</v>
      </c>
      <c r="AI110" s="128">
        <v>0.8936966816760219</v>
      </c>
      <c r="AJ110" s="128">
        <v>0.90577505363813537</v>
      </c>
      <c r="AK110" s="128">
        <v>0.91780925825990489</v>
      </c>
      <c r="AL110" s="128">
        <v>0.92944535945657203</v>
      </c>
      <c r="AM110" s="128">
        <v>0.94009303888539075</v>
      </c>
      <c r="AN110" s="129"/>
      <c r="AO110" s="128">
        <v>1.3796843306254067</v>
      </c>
      <c r="AP110" s="128">
        <v>2.0527657239377231</v>
      </c>
      <c r="AQ110" s="128">
        <v>2.7321812164082266</v>
      </c>
      <c r="AR110" s="128">
        <v>2.7476726622264742</v>
      </c>
      <c r="AS110" s="128">
        <v>2.7556392271141368</v>
      </c>
      <c r="AT110" s="128">
        <v>2.7599089509163282</v>
      </c>
      <c r="AU110" s="128">
        <v>2.7645160051061239</v>
      </c>
      <c r="AV110" s="128">
        <v>2.8015552724773478</v>
      </c>
      <c r="AW110" s="128">
        <v>2.8394184841768046</v>
      </c>
      <c r="AX110" s="128">
        <v>2.8771432403490698</v>
      </c>
      <c r="AY110" s="128">
        <v>2.9136200241695791</v>
      </c>
      <c r="AZ110" s="128">
        <v>2.946998309056474</v>
      </c>
      <c r="BA110" s="128"/>
      <c r="BB110" s="128">
        <v>1.0370332448926167</v>
      </c>
      <c r="BC110" s="128">
        <v>1.2655183355250261</v>
      </c>
      <c r="BD110" s="128">
        <v>1.4870164102228243</v>
      </c>
      <c r="BE110" s="128">
        <v>1.3703751522386498</v>
      </c>
      <c r="BF110" s="128">
        <v>1.2431180073128318</v>
      </c>
      <c r="BG110" s="128">
        <v>1.1083447064791869</v>
      </c>
      <c r="BH110" s="128">
        <v>0.96834008420612894</v>
      </c>
      <c r="BI110" s="128">
        <v>0.98131400340896147</v>
      </c>
      <c r="BJ110" s="128">
        <v>0.9945765294850073</v>
      </c>
      <c r="BK110" s="128">
        <v>1.0077905580893036</v>
      </c>
      <c r="BL110" s="128">
        <v>1.0205674535209381</v>
      </c>
      <c r="BM110" s="128">
        <v>1.032259023089837</v>
      </c>
      <c r="BN110" s="109"/>
    </row>
    <row r="111" spans="1:80" s="108" customFormat="1" outlineLevel="2" x14ac:dyDescent="0.3">
      <c r="A111" s="133" t="s">
        <v>74</v>
      </c>
      <c r="B111" s="128">
        <v>0</v>
      </c>
      <c r="C111" s="128">
        <v>0</v>
      </c>
      <c r="D111" s="128">
        <v>0</v>
      </c>
      <c r="E111" s="128">
        <v>0</v>
      </c>
      <c r="F111" s="128">
        <v>0</v>
      </c>
      <c r="G111" s="128">
        <v>1.08026492E-2</v>
      </c>
      <c r="H111" s="128">
        <v>3.52632924E-2</v>
      </c>
      <c r="I111" s="128">
        <v>5.1694342000000004E-2</v>
      </c>
      <c r="J111" s="128">
        <v>6.9725686800000006E-2</v>
      </c>
      <c r="K111" s="128">
        <v>7.5890584000000011E-2</v>
      </c>
      <c r="L111" s="128">
        <v>8.3802180000000018E-2</v>
      </c>
      <c r="M111" s="128">
        <v>8.1410280000000002E-2</v>
      </c>
      <c r="N111" s="128">
        <v>7.6677650000000014E-2</v>
      </c>
      <c r="O111" s="128">
        <v>8.0065580000000025E-2</v>
      </c>
      <c r="P111" s="128">
        <v>7.4584440000000016E-2</v>
      </c>
      <c r="Q111" s="128">
        <v>7.1993810000000005E-2</v>
      </c>
      <c r="R111" s="128">
        <v>7.0050540000000008E-2</v>
      </c>
      <c r="S111" s="128">
        <v>0.14000000000000001</v>
      </c>
      <c r="T111" s="128">
        <v>0.21000000000000002</v>
      </c>
      <c r="U111" s="128">
        <v>0.28000000000000003</v>
      </c>
      <c r="V111" s="128">
        <v>0.30800000000000005</v>
      </c>
      <c r="W111" s="128">
        <v>0.35000000000000003</v>
      </c>
      <c r="X111" s="128">
        <v>0.47</v>
      </c>
      <c r="Y111" s="128">
        <v>0.29815595980318021</v>
      </c>
      <c r="Z111" s="128">
        <v>0.31163355884227939</v>
      </c>
      <c r="AA111" s="128">
        <v>0.32168051006171772</v>
      </c>
      <c r="AB111" s="128">
        <v>0.49913963030811148</v>
      </c>
      <c r="AC111" s="128">
        <v>0.54802122435451861</v>
      </c>
      <c r="AD111" s="128">
        <v>0.59619066162513878</v>
      </c>
      <c r="AE111" s="128">
        <v>0.63449184717987972</v>
      </c>
      <c r="AF111" s="128">
        <v>0.6702684643632032</v>
      </c>
      <c r="AG111" s="128">
        <v>0.70434598112181501</v>
      </c>
      <c r="AH111" s="128">
        <v>0.73778292129990786</v>
      </c>
      <c r="AI111" s="128">
        <v>0.74766781212111355</v>
      </c>
      <c r="AJ111" s="128">
        <v>0.75777259389333917</v>
      </c>
      <c r="AK111" s="128">
        <v>0.7678404252108979</v>
      </c>
      <c r="AL111" s="128">
        <v>0.77757520268261937</v>
      </c>
      <c r="AM111" s="128">
        <v>0.78648306521130429</v>
      </c>
      <c r="AN111" s="129"/>
      <c r="AO111" s="128">
        <v>0.47168695064116539</v>
      </c>
      <c r="AP111" s="128">
        <v>0.61268772882835187</v>
      </c>
      <c r="AQ111" s="128">
        <v>0.75275551363452298</v>
      </c>
      <c r="AR111" s="128">
        <v>0.7932051133977216</v>
      </c>
      <c r="AS111" s="128">
        <v>0.83117113352449379</v>
      </c>
      <c r="AT111" s="128">
        <v>0.86762063102500342</v>
      </c>
      <c r="AU111" s="128">
        <v>0.90378407859238719</v>
      </c>
      <c r="AV111" s="128">
        <v>0.91589306984836416</v>
      </c>
      <c r="AW111" s="128">
        <v>0.92827142751934044</v>
      </c>
      <c r="AX111" s="128">
        <v>0.94060452088335023</v>
      </c>
      <c r="AY111" s="128">
        <v>0.95252962328620905</v>
      </c>
      <c r="AZ111" s="128">
        <v>0.96344175488384776</v>
      </c>
      <c r="BA111" s="128"/>
      <c r="BB111" s="128">
        <v>0.5359457526125706</v>
      </c>
      <c r="BC111" s="128">
        <v>0.69980649679695206</v>
      </c>
      <c r="BD111" s="128">
        <v>0.8569247109758662</v>
      </c>
      <c r="BE111" s="128">
        <v>0.89030742374740424</v>
      </c>
      <c r="BF111" s="128">
        <v>0.9188263532312243</v>
      </c>
      <c r="BG111" s="128">
        <v>0.94423899823056057</v>
      </c>
      <c r="BH111" s="128">
        <v>0.96834008420612894</v>
      </c>
      <c r="BI111" s="128">
        <v>0.98131400340896147</v>
      </c>
      <c r="BJ111" s="128">
        <v>0.9945765294850073</v>
      </c>
      <c r="BK111" s="128">
        <v>1.0077905580893036</v>
      </c>
      <c r="BL111" s="128">
        <v>1.0205674535209381</v>
      </c>
      <c r="BM111" s="128">
        <v>1.032259023089837</v>
      </c>
      <c r="BN111" s="109"/>
    </row>
    <row r="112" spans="1:80" s="108" customFormat="1" outlineLevel="2" x14ac:dyDescent="0.3">
      <c r="A112" s="127" t="s">
        <v>75</v>
      </c>
      <c r="B112" s="128">
        <v>7.1267699999999996</v>
      </c>
      <c r="C112" s="128">
        <v>7.6510420000000012</v>
      </c>
      <c r="D112" s="128">
        <v>8.1730499999999999</v>
      </c>
      <c r="E112" s="128">
        <v>7.4730240000000006</v>
      </c>
      <c r="F112" s="128">
        <v>8.0941700000000001</v>
      </c>
      <c r="G112" s="128">
        <v>8.5595720000000011</v>
      </c>
      <c r="H112" s="128">
        <v>8.6943870000000008</v>
      </c>
      <c r="I112" s="128">
        <v>8.7864140000000006</v>
      </c>
      <c r="J112" s="128">
        <v>9.0624940000000009</v>
      </c>
      <c r="K112" s="128">
        <v>9.3166799999999999</v>
      </c>
      <c r="L112" s="128">
        <v>8.9078399999999984</v>
      </c>
      <c r="M112" s="128">
        <v>9.6602099999999993</v>
      </c>
      <c r="N112" s="128">
        <v>9.4429049999999997</v>
      </c>
      <c r="O112" s="128">
        <v>9.6765299999999996</v>
      </c>
      <c r="P112" s="128">
        <v>9.6470099999999999</v>
      </c>
      <c r="Q112" s="128">
        <v>9.527685</v>
      </c>
      <c r="R112" s="128">
        <v>9.4856099999999994</v>
      </c>
      <c r="S112" s="128">
        <v>9.3022349999999996</v>
      </c>
      <c r="T112" s="128">
        <v>9.5616000000000003</v>
      </c>
      <c r="U112" s="128">
        <v>9.8310300000000002</v>
      </c>
      <c r="V112" s="128">
        <v>10.729516</v>
      </c>
      <c r="W112" s="128">
        <v>10.126199999999999</v>
      </c>
      <c r="X112" s="128">
        <v>10.421370000000001</v>
      </c>
      <c r="Y112" s="128">
        <v>10.59978258869455</v>
      </c>
      <c r="Z112" s="128">
        <v>10.676417782452672</v>
      </c>
      <c r="AA112" s="128">
        <v>10.645938907182424</v>
      </c>
      <c r="AB112" s="128">
        <v>11.110848170658562</v>
      </c>
      <c r="AC112" s="128">
        <v>11.675343084316495</v>
      </c>
      <c r="AD112" s="128">
        <v>12.241781585369518</v>
      </c>
      <c r="AE112" s="128">
        <v>12.491558241353884</v>
      </c>
      <c r="AF112" s="128">
        <v>12.71355647940347</v>
      </c>
      <c r="AG112" s="128">
        <v>12.924161798601036</v>
      </c>
      <c r="AH112" s="128">
        <v>13.141758285654609</v>
      </c>
      <c r="AI112" s="128">
        <v>13.317832903407334</v>
      </c>
      <c r="AJ112" s="128">
        <v>13.4978243287251</v>
      </c>
      <c r="AK112" s="128">
        <v>13.677157574069119</v>
      </c>
      <c r="AL112" s="128">
        <v>13.850558297784159</v>
      </c>
      <c r="AM112" s="128">
        <v>14.009229599076356</v>
      </c>
      <c r="AN112" s="129"/>
      <c r="AO112" s="128">
        <v>10.999739688951978</v>
      </c>
      <c r="AP112" s="128">
        <v>11.558589653473332</v>
      </c>
      <c r="AQ112" s="128">
        <v>12.119363769515823</v>
      </c>
      <c r="AR112" s="128">
        <v>12.390330462515585</v>
      </c>
      <c r="AS112" s="128">
        <v>12.633801229572304</v>
      </c>
      <c r="AT112" s="128">
        <v>12.865900673226033</v>
      </c>
      <c r="AU112" s="128">
        <v>13.104869139589612</v>
      </c>
      <c r="AV112" s="128">
        <v>13.280449512801278</v>
      </c>
      <c r="AW112" s="128">
        <v>13.459935699030433</v>
      </c>
      <c r="AX112" s="128">
        <v>13.638765552808575</v>
      </c>
      <c r="AY112" s="128">
        <v>13.811679537650029</v>
      </c>
      <c r="AZ112" s="128">
        <v>13.969905445815792</v>
      </c>
      <c r="BA112" s="128"/>
      <c r="BB112" s="128">
        <v>11.299522950915028</v>
      </c>
      <c r="BC112" s="128">
        <v>12.071662069747418</v>
      </c>
      <c r="BD112" s="128">
        <v>12.853870664637993</v>
      </c>
      <c r="BE112" s="128">
        <v>13.057842214961926</v>
      </c>
      <c r="BF112" s="128">
        <v>13.231099486529631</v>
      </c>
      <c r="BG112" s="128">
        <v>13.391025793087946</v>
      </c>
      <c r="BH112" s="128">
        <v>13.556761178885806</v>
      </c>
      <c r="BI112" s="128">
        <v>13.738396047725461</v>
      </c>
      <c r="BJ112" s="128">
        <v>13.924071412790102</v>
      </c>
      <c r="BK112" s="128">
        <v>14.109067813250249</v>
      </c>
      <c r="BL112" s="128">
        <v>14.287944349293131</v>
      </c>
      <c r="BM112" s="128">
        <v>14.451626323257715</v>
      </c>
      <c r="BN112" s="109"/>
    </row>
    <row r="113" spans="1:66" s="108" customFormat="1" outlineLevel="2" x14ac:dyDescent="0.3">
      <c r="A113" s="127" t="s">
        <v>77</v>
      </c>
      <c r="B113" s="128">
        <v>2.277825</v>
      </c>
      <c r="C113" s="128">
        <v>2.3516360000000001</v>
      </c>
      <c r="D113" s="128">
        <v>2.5811549999999999</v>
      </c>
      <c r="E113" s="128">
        <v>2.3616449999999998</v>
      </c>
      <c r="F113" s="128">
        <v>2.4688720000000002</v>
      </c>
      <c r="G113" s="128">
        <v>2.4647700000000001</v>
      </c>
      <c r="H113" s="128">
        <v>2.3654539999999997</v>
      </c>
      <c r="I113" s="128">
        <v>2.5884460000000002</v>
      </c>
      <c r="J113" s="128">
        <v>2.3903319999999999</v>
      </c>
      <c r="K113" s="128">
        <v>2.6006249999999995</v>
      </c>
      <c r="L113" s="128">
        <v>3.0163800000000003</v>
      </c>
      <c r="M113" s="128">
        <v>3.4239599999999997</v>
      </c>
      <c r="N113" s="128">
        <v>3.5150249999999996</v>
      </c>
      <c r="O113" s="128">
        <v>3.9376799999999998</v>
      </c>
      <c r="P113" s="128">
        <v>4.1631450000000001</v>
      </c>
      <c r="Q113" s="128">
        <v>4.8231900000000003</v>
      </c>
      <c r="R113" s="128">
        <v>5.3500949999999996</v>
      </c>
      <c r="S113" s="128">
        <v>6.3549299999999995</v>
      </c>
      <c r="T113" s="128">
        <v>6.3084599999999993</v>
      </c>
      <c r="U113" s="128">
        <v>6.4183649999999997</v>
      </c>
      <c r="V113" s="128">
        <v>6.552588000000001</v>
      </c>
      <c r="W113" s="128">
        <v>6.3901050000000001</v>
      </c>
      <c r="X113" s="128">
        <v>6.4667249999999994</v>
      </c>
      <c r="Y113" s="128">
        <v>6.8798444459202743</v>
      </c>
      <c r="Z113" s="128">
        <v>7.1145753974288901</v>
      </c>
      <c r="AA113" s="128">
        <v>7.2770544590665462</v>
      </c>
      <c r="AB113" s="128">
        <v>8.0630247972848785</v>
      </c>
      <c r="AC113" s="128">
        <v>8.2394799465889168</v>
      </c>
      <c r="AD113" s="128">
        <v>8.4078170229186231</v>
      </c>
      <c r="AE113" s="128">
        <v>8.5412364043445361</v>
      </c>
      <c r="AF113" s="128">
        <v>8.6545653365578445</v>
      </c>
      <c r="AG113" s="128">
        <v>8.7591743806174431</v>
      </c>
      <c r="AH113" s="128">
        <v>8.8675831887008165</v>
      </c>
      <c r="AI113" s="128">
        <v>8.9863919726095371</v>
      </c>
      <c r="AJ113" s="128">
        <v>9.1078436766026307</v>
      </c>
      <c r="AK113" s="128">
        <v>9.2288512645540628</v>
      </c>
      <c r="AL113" s="128">
        <v>9.3458558014737925</v>
      </c>
      <c r="AM113" s="128">
        <v>9.4529214568666386</v>
      </c>
      <c r="AN113" s="129"/>
      <c r="AO113" s="128">
        <v>6.3859156394496237</v>
      </c>
      <c r="AP113" s="128">
        <v>5.7099596029861184</v>
      </c>
      <c r="AQ113" s="128">
        <v>4.994243311613662</v>
      </c>
      <c r="AR113" s="128">
        <v>5.0607204067456442</v>
      </c>
      <c r="AS113" s="128">
        <v>5.1148992832276523</v>
      </c>
      <c r="AT113" s="128">
        <v>5.1635721765455633</v>
      </c>
      <c r="AU113" s="128">
        <v>5.2141389149560791</v>
      </c>
      <c r="AV113" s="128">
        <v>5.2839984798944082</v>
      </c>
      <c r="AW113" s="128">
        <v>5.3554120818423474</v>
      </c>
      <c r="AX113" s="128">
        <v>5.4265645435577881</v>
      </c>
      <c r="AY113" s="128">
        <v>5.4953632112665884</v>
      </c>
      <c r="AZ113" s="128">
        <v>5.5583178166375822</v>
      </c>
      <c r="BA113" s="128"/>
      <c r="BB113" s="128">
        <v>6.3214114410713442</v>
      </c>
      <c r="BC113" s="128">
        <v>5.6522832433599959</v>
      </c>
      <c r="BD113" s="128">
        <v>4.9437964094761497</v>
      </c>
      <c r="BE113" s="128">
        <v>4.6037264219417047</v>
      </c>
      <c r="BF113" s="128">
        <v>4.2407370149133428</v>
      </c>
      <c r="BG113" s="128">
        <v>3.862795901852293</v>
      </c>
      <c r="BH113" s="128">
        <v>3.4760926099707201</v>
      </c>
      <c r="BI113" s="128">
        <v>3.5226656532629392</v>
      </c>
      <c r="BJ113" s="128">
        <v>3.5702747212282322</v>
      </c>
      <c r="BK113" s="128">
        <v>3.6177096957051926</v>
      </c>
      <c r="BL113" s="128">
        <v>3.6635754741777262</v>
      </c>
      <c r="BM113" s="128">
        <v>3.7055452110917222</v>
      </c>
      <c r="BN113" s="109"/>
    </row>
    <row r="114" spans="1:66" s="112" customFormat="1" outlineLevel="2" x14ac:dyDescent="0.3">
      <c r="A114" s="130" t="s">
        <v>78</v>
      </c>
      <c r="B114" s="128">
        <v>2.277825</v>
      </c>
      <c r="C114" s="128">
        <v>2.3516360000000001</v>
      </c>
      <c r="D114" s="128">
        <v>2.5811549999999999</v>
      </c>
      <c r="E114" s="128">
        <v>2.3616449999999998</v>
      </c>
      <c r="F114" s="128">
        <v>2.4688720000000002</v>
      </c>
      <c r="G114" s="128">
        <v>2.4647700000000001</v>
      </c>
      <c r="H114" s="128">
        <v>2.3654539999999997</v>
      </c>
      <c r="I114" s="128">
        <v>2.5884460000000002</v>
      </c>
      <c r="J114" s="128">
        <v>2.3903319999999999</v>
      </c>
      <c r="K114" s="128">
        <v>2.6006249999999995</v>
      </c>
      <c r="L114" s="128">
        <v>3.0163800000000003</v>
      </c>
      <c r="M114" s="128">
        <v>3.4239599999999997</v>
      </c>
      <c r="N114" s="128">
        <v>3.5150249999999996</v>
      </c>
      <c r="O114" s="128">
        <v>3.9376799999999998</v>
      </c>
      <c r="P114" s="128">
        <v>4.1631450000000001</v>
      </c>
      <c r="Q114" s="128">
        <v>4.8231900000000003</v>
      </c>
      <c r="R114" s="128">
        <v>5.3500949999999996</v>
      </c>
      <c r="S114" s="128">
        <v>6.3549299999999995</v>
      </c>
      <c r="T114" s="128">
        <v>6.3084599999999993</v>
      </c>
      <c r="U114" s="128">
        <v>6.4183649999999997</v>
      </c>
      <c r="V114" s="128">
        <v>6.552588000000001</v>
      </c>
      <c r="W114" s="128">
        <v>6.3901050000000001</v>
      </c>
      <c r="X114" s="128">
        <v>6.4667249999999994</v>
      </c>
      <c r="Y114" s="128">
        <v>6.8798444459202743</v>
      </c>
      <c r="Z114" s="128">
        <v>7.1145753974288901</v>
      </c>
      <c r="AA114" s="128">
        <v>7.2770544590665462</v>
      </c>
      <c r="AB114" s="128">
        <v>8.0630247972848785</v>
      </c>
      <c r="AC114" s="128">
        <v>8.2394799465889168</v>
      </c>
      <c r="AD114" s="128">
        <v>8.4078170229186231</v>
      </c>
      <c r="AE114" s="128">
        <v>8.5412364043445361</v>
      </c>
      <c r="AF114" s="128">
        <v>8.6545653365578445</v>
      </c>
      <c r="AG114" s="128">
        <v>8.7591743806174431</v>
      </c>
      <c r="AH114" s="128">
        <v>8.8675831887008165</v>
      </c>
      <c r="AI114" s="128">
        <v>8.9863919726095371</v>
      </c>
      <c r="AJ114" s="128">
        <v>9.1078436766026307</v>
      </c>
      <c r="AK114" s="128">
        <v>9.2288512645540628</v>
      </c>
      <c r="AL114" s="128">
        <v>9.3458558014737925</v>
      </c>
      <c r="AM114" s="128">
        <v>9.4529214568666386</v>
      </c>
      <c r="AN114" s="129"/>
      <c r="AO114" s="128">
        <v>6.3859156394496237</v>
      </c>
      <c r="AP114" s="128">
        <v>5.7099596029861184</v>
      </c>
      <c r="AQ114" s="128">
        <v>4.994243311613662</v>
      </c>
      <c r="AR114" s="128">
        <v>5.0607204067456442</v>
      </c>
      <c r="AS114" s="128">
        <v>5.1148992832276523</v>
      </c>
      <c r="AT114" s="128">
        <v>5.1635721765455633</v>
      </c>
      <c r="AU114" s="128">
        <v>5.2141389149560791</v>
      </c>
      <c r="AV114" s="128">
        <v>5.2839984798944082</v>
      </c>
      <c r="AW114" s="128">
        <v>5.3554120818423474</v>
      </c>
      <c r="AX114" s="128">
        <v>5.4265645435577881</v>
      </c>
      <c r="AY114" s="128">
        <v>5.4953632112665884</v>
      </c>
      <c r="AZ114" s="128">
        <v>5.5583178166375822</v>
      </c>
      <c r="BA114" s="128"/>
      <c r="BB114" s="128">
        <v>6.3214114410713442</v>
      </c>
      <c r="BC114" s="128">
        <v>5.6522832433599959</v>
      </c>
      <c r="BD114" s="128">
        <v>4.9437964094761497</v>
      </c>
      <c r="BE114" s="128">
        <v>4.6037264219417047</v>
      </c>
      <c r="BF114" s="128">
        <v>4.2407370149133428</v>
      </c>
      <c r="BG114" s="128">
        <v>3.862795901852293</v>
      </c>
      <c r="BH114" s="128">
        <v>3.4760926099707201</v>
      </c>
      <c r="BI114" s="128">
        <v>3.5226656532629392</v>
      </c>
      <c r="BJ114" s="128">
        <v>3.5702747212282322</v>
      </c>
      <c r="BK114" s="128">
        <v>3.6177096957051926</v>
      </c>
      <c r="BL114" s="128">
        <v>3.6635754741777262</v>
      </c>
      <c r="BM114" s="128">
        <v>3.7055452110917222</v>
      </c>
      <c r="BN114" s="109"/>
    </row>
    <row r="115" spans="1:66" s="112" customFormat="1" outlineLevel="2" x14ac:dyDescent="0.3">
      <c r="A115" s="130" t="s">
        <v>79</v>
      </c>
      <c r="B115" s="128">
        <v>0</v>
      </c>
      <c r="C115" s="128">
        <v>0</v>
      </c>
      <c r="D115" s="128">
        <v>0</v>
      </c>
      <c r="E115" s="128">
        <v>0</v>
      </c>
      <c r="F115" s="128">
        <v>0</v>
      </c>
      <c r="G115" s="128">
        <v>0</v>
      </c>
      <c r="H115" s="128">
        <v>0</v>
      </c>
      <c r="I115" s="128">
        <v>0</v>
      </c>
      <c r="J115" s="128">
        <v>0</v>
      </c>
      <c r="K115" s="128">
        <v>0</v>
      </c>
      <c r="L115" s="128">
        <v>0</v>
      </c>
      <c r="M115" s="128">
        <v>0</v>
      </c>
      <c r="N115" s="128">
        <v>0</v>
      </c>
      <c r="O115" s="128">
        <v>0</v>
      </c>
      <c r="P115" s="128">
        <v>0</v>
      </c>
      <c r="Q115" s="128">
        <v>0</v>
      </c>
      <c r="R115" s="128">
        <v>0</v>
      </c>
      <c r="S115" s="128">
        <v>0</v>
      </c>
      <c r="T115" s="128">
        <v>0</v>
      </c>
      <c r="U115" s="128">
        <v>0</v>
      </c>
      <c r="V115" s="128">
        <v>0</v>
      </c>
      <c r="W115" s="128">
        <v>0</v>
      </c>
      <c r="X115" s="128">
        <v>0</v>
      </c>
      <c r="Y115" s="128">
        <v>0</v>
      </c>
      <c r="Z115" s="128">
        <v>0</v>
      </c>
      <c r="AA115" s="128">
        <v>0</v>
      </c>
      <c r="AB115" s="128">
        <v>0</v>
      </c>
      <c r="AC115" s="128">
        <v>0</v>
      </c>
      <c r="AD115" s="128">
        <v>0</v>
      </c>
      <c r="AE115" s="128">
        <v>0</v>
      </c>
      <c r="AF115" s="128">
        <v>0</v>
      </c>
      <c r="AG115" s="128">
        <v>0</v>
      </c>
      <c r="AH115" s="128">
        <v>0</v>
      </c>
      <c r="AI115" s="128">
        <v>0</v>
      </c>
      <c r="AJ115" s="128">
        <v>0</v>
      </c>
      <c r="AK115" s="128">
        <v>0</v>
      </c>
      <c r="AL115" s="128">
        <v>0</v>
      </c>
      <c r="AM115" s="128">
        <v>0</v>
      </c>
      <c r="AN115" s="129"/>
      <c r="AO115" s="128">
        <v>0</v>
      </c>
      <c r="AP115" s="128">
        <v>0</v>
      </c>
      <c r="AQ115" s="128">
        <v>0</v>
      </c>
      <c r="AR115" s="128">
        <v>0</v>
      </c>
      <c r="AS115" s="128">
        <v>0</v>
      </c>
      <c r="AT115" s="128">
        <v>0</v>
      </c>
      <c r="AU115" s="128">
        <v>0</v>
      </c>
      <c r="AV115" s="128">
        <v>0</v>
      </c>
      <c r="AW115" s="128">
        <v>0</v>
      </c>
      <c r="AX115" s="128">
        <v>0</v>
      </c>
      <c r="AY115" s="128">
        <v>0</v>
      </c>
      <c r="AZ115" s="128">
        <v>0</v>
      </c>
      <c r="BA115" s="128"/>
      <c r="BB115" s="128">
        <v>0</v>
      </c>
      <c r="BC115" s="128">
        <v>0</v>
      </c>
      <c r="BD115" s="128">
        <v>0</v>
      </c>
      <c r="BE115" s="128">
        <v>0</v>
      </c>
      <c r="BF115" s="128">
        <v>0</v>
      </c>
      <c r="BG115" s="128">
        <v>0</v>
      </c>
      <c r="BH115" s="128">
        <v>0</v>
      </c>
      <c r="BI115" s="128">
        <v>0</v>
      </c>
      <c r="BJ115" s="128">
        <v>0</v>
      </c>
      <c r="BK115" s="128">
        <v>0</v>
      </c>
      <c r="BL115" s="128">
        <v>0</v>
      </c>
      <c r="BM115" s="128">
        <v>0</v>
      </c>
      <c r="BN115" s="109"/>
    </row>
    <row r="116" spans="1:66" s="108" customFormat="1" outlineLevel="2" x14ac:dyDescent="0.3">
      <c r="A116" s="127" t="s">
        <v>80</v>
      </c>
      <c r="B116" s="128">
        <v>0</v>
      </c>
      <c r="C116" s="128">
        <v>0</v>
      </c>
      <c r="D116" s="128">
        <v>0</v>
      </c>
      <c r="E116" s="128">
        <v>0</v>
      </c>
      <c r="F116" s="128">
        <v>0</v>
      </c>
      <c r="G116" s="128">
        <v>0</v>
      </c>
      <c r="H116" s="128">
        <v>0</v>
      </c>
      <c r="I116" s="128">
        <v>0</v>
      </c>
      <c r="J116" s="128">
        <v>0</v>
      </c>
      <c r="K116" s="128">
        <v>0</v>
      </c>
      <c r="L116" s="128">
        <v>0</v>
      </c>
      <c r="M116" s="128">
        <v>0</v>
      </c>
      <c r="N116" s="128">
        <v>0</v>
      </c>
      <c r="O116" s="128">
        <v>0</v>
      </c>
      <c r="P116" s="128">
        <v>0</v>
      </c>
      <c r="Q116" s="128">
        <v>0</v>
      </c>
      <c r="R116" s="128">
        <v>0</v>
      </c>
      <c r="S116" s="128">
        <v>0</v>
      </c>
      <c r="T116" s="128">
        <v>0</v>
      </c>
      <c r="U116" s="128">
        <v>0</v>
      </c>
      <c r="V116" s="128">
        <v>0</v>
      </c>
      <c r="W116" s="128">
        <v>0</v>
      </c>
      <c r="X116" s="128">
        <v>0</v>
      </c>
      <c r="Y116" s="128">
        <v>0</v>
      </c>
      <c r="Z116" s="128">
        <v>0</v>
      </c>
      <c r="AA116" s="128">
        <v>0</v>
      </c>
      <c r="AB116" s="128">
        <v>0</v>
      </c>
      <c r="AC116" s="128">
        <v>0</v>
      </c>
      <c r="AD116" s="128">
        <v>0</v>
      </c>
      <c r="AE116" s="128">
        <v>0</v>
      </c>
      <c r="AF116" s="128">
        <v>0</v>
      </c>
      <c r="AG116" s="128">
        <v>0</v>
      </c>
      <c r="AH116" s="128">
        <v>0</v>
      </c>
      <c r="AI116" s="128">
        <v>0</v>
      </c>
      <c r="AJ116" s="128">
        <v>0</v>
      </c>
      <c r="AK116" s="128">
        <v>0</v>
      </c>
      <c r="AL116" s="128">
        <v>0</v>
      </c>
      <c r="AM116" s="128">
        <v>0</v>
      </c>
      <c r="AN116" s="129"/>
      <c r="AO116" s="128">
        <v>0.20754225828211278</v>
      </c>
      <c r="AP116" s="128">
        <v>0.31812632073779806</v>
      </c>
      <c r="AQ116" s="128">
        <v>0.43283442033985076</v>
      </c>
      <c r="AR116" s="128">
        <v>0.49342023965770021</v>
      </c>
      <c r="AS116" s="128">
        <v>0.55411408901632897</v>
      </c>
      <c r="AT116" s="128">
        <v>0.61532568437167956</v>
      </c>
      <c r="AU116" s="128">
        <v>0.67783805894429028</v>
      </c>
      <c r="AV116" s="128">
        <v>0.68691980238627293</v>
      </c>
      <c r="AW116" s="128">
        <v>0.69620357063950522</v>
      </c>
      <c r="AX116" s="128">
        <v>0.70545339066251245</v>
      </c>
      <c r="AY116" s="128">
        <v>0.71439721746465656</v>
      </c>
      <c r="AZ116" s="128">
        <v>0.72258131616288579</v>
      </c>
      <c r="BA116" s="128"/>
      <c r="BB116" s="128">
        <v>0.41089174366963743</v>
      </c>
      <c r="BC116" s="128">
        <v>0.94473877067588496</v>
      </c>
      <c r="BD116" s="128">
        <v>1.4996182442077659</v>
      </c>
      <c r="BE116" s="128">
        <v>1.9586763322442891</v>
      </c>
      <c r="BF116" s="128">
        <v>2.4257015725304321</v>
      </c>
      <c r="BG116" s="128">
        <v>2.9013889218357218</v>
      </c>
      <c r="BH116" s="128">
        <v>3.3891902947214514</v>
      </c>
      <c r="BI116" s="128">
        <v>3.4345990119313652</v>
      </c>
      <c r="BJ116" s="128">
        <v>3.4810178531975255</v>
      </c>
      <c r="BK116" s="128">
        <v>3.5272669533125622</v>
      </c>
      <c r="BL116" s="128">
        <v>3.5719860873232827</v>
      </c>
      <c r="BM116" s="128">
        <v>3.6129065808144287</v>
      </c>
      <c r="BN116" s="109"/>
    </row>
    <row r="117" spans="1:66" s="108" customFormat="1" outlineLevel="2" x14ac:dyDescent="0.3">
      <c r="A117" s="127" t="s">
        <v>81</v>
      </c>
      <c r="B117" s="128">
        <v>0</v>
      </c>
      <c r="C117" s="128">
        <v>0</v>
      </c>
      <c r="D117" s="128">
        <v>0</v>
      </c>
      <c r="E117" s="128">
        <v>0</v>
      </c>
      <c r="F117" s="128">
        <v>0</v>
      </c>
      <c r="G117" s="128">
        <v>0</v>
      </c>
      <c r="H117" s="128">
        <v>0</v>
      </c>
      <c r="I117" s="128">
        <v>0</v>
      </c>
      <c r="J117" s="128">
        <v>0</v>
      </c>
      <c r="K117" s="128">
        <v>0</v>
      </c>
      <c r="L117" s="128">
        <v>0</v>
      </c>
      <c r="M117" s="128">
        <v>0</v>
      </c>
      <c r="N117" s="128">
        <v>0</v>
      </c>
      <c r="O117" s="128">
        <v>0</v>
      </c>
      <c r="P117" s="128">
        <v>0</v>
      </c>
      <c r="Q117" s="128">
        <v>0</v>
      </c>
      <c r="R117" s="128">
        <v>0</v>
      </c>
      <c r="S117" s="128">
        <v>0</v>
      </c>
      <c r="T117" s="128">
        <v>0</v>
      </c>
      <c r="U117" s="128">
        <v>0</v>
      </c>
      <c r="V117" s="128">
        <v>0</v>
      </c>
      <c r="W117" s="128">
        <v>0</v>
      </c>
      <c r="X117" s="128">
        <v>0</v>
      </c>
      <c r="Y117" s="128">
        <v>0</v>
      </c>
      <c r="Z117" s="128">
        <v>0</v>
      </c>
      <c r="AA117" s="128">
        <v>0</v>
      </c>
      <c r="AB117" s="128">
        <v>0</v>
      </c>
      <c r="AC117" s="128">
        <v>0</v>
      </c>
      <c r="AD117" s="128">
        <v>0</v>
      </c>
      <c r="AE117" s="128">
        <v>0</v>
      </c>
      <c r="AF117" s="128">
        <v>0</v>
      </c>
      <c r="AG117" s="128">
        <v>0</v>
      </c>
      <c r="AH117" s="128">
        <v>0</v>
      </c>
      <c r="AI117" s="128">
        <v>0</v>
      </c>
      <c r="AJ117" s="128">
        <v>0</v>
      </c>
      <c r="AK117" s="128">
        <v>0</v>
      </c>
      <c r="AL117" s="128">
        <v>0</v>
      </c>
      <c r="AM117" s="128">
        <v>0</v>
      </c>
      <c r="AN117" s="129"/>
      <c r="AO117" s="128">
        <v>0</v>
      </c>
      <c r="AP117" s="128">
        <v>0</v>
      </c>
      <c r="AQ117" s="128">
        <v>0</v>
      </c>
      <c r="AR117" s="128">
        <v>0</v>
      </c>
      <c r="AS117" s="128">
        <v>0</v>
      </c>
      <c r="AT117" s="128">
        <v>0</v>
      </c>
      <c r="AU117" s="128">
        <v>0</v>
      </c>
      <c r="AV117" s="128">
        <v>0</v>
      </c>
      <c r="AW117" s="128">
        <v>0</v>
      </c>
      <c r="AX117" s="128">
        <v>0</v>
      </c>
      <c r="AY117" s="128">
        <v>0</v>
      </c>
      <c r="AZ117" s="128">
        <v>0</v>
      </c>
      <c r="BA117" s="128"/>
      <c r="BB117" s="128">
        <v>0</v>
      </c>
      <c r="BC117" s="128">
        <v>0</v>
      </c>
      <c r="BD117" s="128">
        <v>0</v>
      </c>
      <c r="BE117" s="128">
        <v>0</v>
      </c>
      <c r="BF117" s="128">
        <v>0</v>
      </c>
      <c r="BG117" s="128">
        <v>0</v>
      </c>
      <c r="BH117" s="128">
        <v>0</v>
      </c>
      <c r="BI117" s="128">
        <v>0</v>
      </c>
      <c r="BJ117" s="128">
        <v>0</v>
      </c>
      <c r="BK117" s="128">
        <v>0</v>
      </c>
      <c r="BL117" s="128">
        <v>0</v>
      </c>
      <c r="BM117" s="128">
        <v>0</v>
      </c>
      <c r="BN117" s="109"/>
    </row>
    <row r="118" spans="1:66" s="108" customFormat="1" outlineLevel="2" x14ac:dyDescent="0.3">
      <c r="A118" s="134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/>
      <c r="AD118" s="131"/>
      <c r="AE118" s="131"/>
      <c r="AF118" s="131"/>
      <c r="AG118" s="131"/>
      <c r="AH118" s="131"/>
      <c r="AI118" s="131"/>
      <c r="AJ118" s="131"/>
      <c r="AK118" s="131"/>
      <c r="AL118" s="131"/>
      <c r="AM118" s="131"/>
      <c r="AN118" s="129"/>
      <c r="AO118" s="131"/>
      <c r="AP118" s="131"/>
      <c r="AQ118" s="131"/>
      <c r="AR118" s="131"/>
      <c r="AS118" s="131"/>
      <c r="AT118" s="131"/>
      <c r="AU118" s="131"/>
      <c r="AV118" s="131"/>
      <c r="AW118" s="131"/>
      <c r="AX118" s="131"/>
      <c r="AY118" s="131"/>
      <c r="AZ118" s="131"/>
      <c r="BA118" s="128"/>
      <c r="BB118" s="131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  <c r="BN118" s="109"/>
    </row>
    <row r="119" spans="1:66" s="42" customFormat="1" outlineLevel="2" x14ac:dyDescent="0.3">
      <c r="A119" s="122" t="s">
        <v>33</v>
      </c>
      <c r="B119" s="123">
        <f>SUM(B120:B121)</f>
        <v>3.2767862876194598</v>
      </c>
      <c r="C119" s="123">
        <f t="shared" ref="C119:AM119" si="96">SUM(C120:C121)</f>
        <v>3.5326391900033509</v>
      </c>
      <c r="D119" s="123">
        <f t="shared" si="96"/>
        <v>3.8019986418824177</v>
      </c>
      <c r="E119" s="123">
        <f t="shared" si="96"/>
        <v>4.0301336600214812</v>
      </c>
      <c r="F119" s="123">
        <f t="shared" si="96"/>
        <v>4.2803356670969723</v>
      </c>
      <c r="G119" s="123">
        <f t="shared" si="96"/>
        <v>4.4918591486610273</v>
      </c>
      <c r="H119" s="123">
        <f t="shared" si="96"/>
        <v>4.6834729997386635</v>
      </c>
      <c r="I119" s="123">
        <f t="shared" si="96"/>
        <v>5.0186767105154173</v>
      </c>
      <c r="J119" s="123">
        <f t="shared" si="96"/>
        <v>5.277704896285357</v>
      </c>
      <c r="K119" s="123">
        <f t="shared" si="96"/>
        <v>5.5813249296082805</v>
      </c>
      <c r="L119" s="123">
        <f t="shared" si="96"/>
        <v>5.6787080406560131</v>
      </c>
      <c r="M119" s="123">
        <f t="shared" si="96"/>
        <v>6.0461170784756568</v>
      </c>
      <c r="N119" s="123">
        <f t="shared" si="96"/>
        <v>5.8862781235309676</v>
      </c>
      <c r="O119" s="123">
        <f t="shared" si="96"/>
        <v>5.791307639739097</v>
      </c>
      <c r="P119" s="123">
        <f t="shared" si="96"/>
        <v>5.6790758876113276</v>
      </c>
      <c r="Q119" s="123">
        <f t="shared" si="96"/>
        <v>5.7847115830559899</v>
      </c>
      <c r="R119" s="123">
        <f t="shared" si="96"/>
        <v>5.5680415811329826</v>
      </c>
      <c r="S119" s="123">
        <f t="shared" si="96"/>
        <v>6.0929390404486048</v>
      </c>
      <c r="T119" s="123">
        <f t="shared" si="96"/>
        <v>5.909030464298807</v>
      </c>
      <c r="U119" s="123">
        <f t="shared" si="96"/>
        <v>5.5375338524674591</v>
      </c>
      <c r="V119" s="123">
        <f t="shared" si="96"/>
        <v>5.9046277174799195</v>
      </c>
      <c r="W119" s="123">
        <f t="shared" si="96"/>
        <v>6.1524872919585851</v>
      </c>
      <c r="X119" s="123">
        <f t="shared" si="96"/>
        <v>6.1298203901665644</v>
      </c>
      <c r="Y119" s="123">
        <f t="shared" si="96"/>
        <v>6.0509068646387068</v>
      </c>
      <c r="Z119" s="123">
        <f t="shared" si="96"/>
        <v>5.9804301021482242</v>
      </c>
      <c r="AA119" s="123">
        <f t="shared" si="96"/>
        <v>5.8505639816322166</v>
      </c>
      <c r="AB119" s="123">
        <f t="shared" si="96"/>
        <v>5.8000385746118601</v>
      </c>
      <c r="AC119" s="123">
        <f t="shared" si="96"/>
        <v>5.7663437859744651</v>
      </c>
      <c r="AD119" s="123">
        <f t="shared" si="96"/>
        <v>5.7339081568421415</v>
      </c>
      <c r="AE119" s="123">
        <f t="shared" si="96"/>
        <v>5.5629970078966871</v>
      </c>
      <c r="AF119" s="123">
        <f t="shared" si="96"/>
        <v>5.3572861293071945</v>
      </c>
      <c r="AG119" s="123">
        <f t="shared" si="96"/>
        <v>5.1289098556983177</v>
      </c>
      <c r="AH119" s="123">
        <f t="shared" si="96"/>
        <v>4.8888573464821725</v>
      </c>
      <c r="AI119" s="123">
        <f t="shared" si="96"/>
        <v>4.9819467292872748</v>
      </c>
      <c r="AJ119" s="123">
        <f t="shared" si="96"/>
        <v>5.0589531580982499</v>
      </c>
      <c r="AK119" s="123">
        <f t="shared" si="96"/>
        <v>5.1336024595292713</v>
      </c>
      <c r="AL119" s="123">
        <f t="shared" si="96"/>
        <v>5.2044369109376962</v>
      </c>
      <c r="AM119" s="123">
        <f t="shared" si="96"/>
        <v>5.2683659627910577</v>
      </c>
      <c r="AN119" s="124"/>
      <c r="AO119" s="123">
        <f t="shared" ref="AO119:AZ119" si="97">SUM(AO120:AO121)</f>
        <v>6.1150457861807315</v>
      </c>
      <c r="AP119" s="123">
        <f t="shared" si="97"/>
        <v>6.400212501512657</v>
      </c>
      <c r="AQ119" s="123">
        <f t="shared" si="97"/>
        <v>6.6800826403343843</v>
      </c>
      <c r="AR119" s="123">
        <f t="shared" si="97"/>
        <v>6.5779548977036626</v>
      </c>
      <c r="AS119" s="123">
        <f t="shared" si="97"/>
        <v>6.4369859369513254</v>
      </c>
      <c r="AT119" s="123">
        <f t="shared" si="97"/>
        <v>6.2715945389086301</v>
      </c>
      <c r="AU119" s="123">
        <f t="shared" si="97"/>
        <v>6.0952811565534288</v>
      </c>
      <c r="AV119" s="123">
        <f t="shared" si="97"/>
        <v>6.2113422155441169</v>
      </c>
      <c r="AW119" s="123">
        <f t="shared" si="97"/>
        <v>6.3073515283956691</v>
      </c>
      <c r="AX119" s="123">
        <f t="shared" si="97"/>
        <v>6.4004220453109939</v>
      </c>
      <c r="AY119" s="123">
        <f t="shared" si="97"/>
        <v>6.4887363212870035</v>
      </c>
      <c r="AZ119" s="123">
        <f t="shared" si="97"/>
        <v>6.5684411515779733</v>
      </c>
      <c r="BA119" s="125"/>
      <c r="BB119" s="123">
        <f t="shared" ref="BB119:BM119" si="98">SUM(BB120:BB121)</f>
        <v>5.6009649605499048</v>
      </c>
      <c r="BC119" s="123">
        <f t="shared" si="98"/>
        <v>5.2480549446123375</v>
      </c>
      <c r="BD119" s="123">
        <f t="shared" si="98"/>
        <v>4.8149469834911018</v>
      </c>
      <c r="BE119" s="123">
        <f t="shared" si="98"/>
        <v>4.3745629084132593</v>
      </c>
      <c r="BF119" s="123">
        <f t="shared" si="98"/>
        <v>3.8953685710730062</v>
      </c>
      <c r="BG119" s="123">
        <f t="shared" si="98"/>
        <v>3.3923623665142841</v>
      </c>
      <c r="BH119" s="123">
        <f t="shared" si="98"/>
        <v>2.8764128184829274</v>
      </c>
      <c r="BI119" s="123">
        <f t="shared" si="98"/>
        <v>2.9311829774359048</v>
      </c>
      <c r="BJ119" s="123">
        <f t="shared" si="98"/>
        <v>2.976490554081983</v>
      </c>
      <c r="BK119" s="123">
        <f t="shared" si="98"/>
        <v>3.0204112889918484</v>
      </c>
      <c r="BL119" s="123">
        <f t="shared" si="98"/>
        <v>3.0620875150670481</v>
      </c>
      <c r="BM119" s="123">
        <f t="shared" si="98"/>
        <v>3.0997008736071145</v>
      </c>
      <c r="BN119" s="126"/>
    </row>
    <row r="120" spans="1:66" s="108" customFormat="1" outlineLevel="2" x14ac:dyDescent="0.3">
      <c r="A120" s="135" t="s">
        <v>73</v>
      </c>
      <c r="B120" s="128">
        <v>3.2767862876194598</v>
      </c>
      <c r="C120" s="128">
        <v>3.5326391900033509</v>
      </c>
      <c r="D120" s="128">
        <v>3.8019986418824177</v>
      </c>
      <c r="E120" s="128">
        <v>4.0301336600214812</v>
      </c>
      <c r="F120" s="128">
        <v>4.2803356670969723</v>
      </c>
      <c r="G120" s="128">
        <v>4.4918591486610273</v>
      </c>
      <c r="H120" s="128">
        <v>4.6834729997386635</v>
      </c>
      <c r="I120" s="128">
        <v>5.0186767105154173</v>
      </c>
      <c r="J120" s="128">
        <v>5.277704896285357</v>
      </c>
      <c r="K120" s="128">
        <v>5.5813249296082805</v>
      </c>
      <c r="L120" s="128">
        <v>5.6787080406560131</v>
      </c>
      <c r="M120" s="128">
        <v>6.0461170784756568</v>
      </c>
      <c r="N120" s="128">
        <v>5.8862781235309676</v>
      </c>
      <c r="O120" s="128">
        <v>5.791307639739097</v>
      </c>
      <c r="P120" s="128">
        <v>5.6790758876113276</v>
      </c>
      <c r="Q120" s="128">
        <v>5.7847115830559899</v>
      </c>
      <c r="R120" s="128">
        <v>5.5680415811329826</v>
      </c>
      <c r="S120" s="128">
        <v>6.0929390404486048</v>
      </c>
      <c r="T120" s="128">
        <v>5.909030464298807</v>
      </c>
      <c r="U120" s="128">
        <v>5.5375338524674591</v>
      </c>
      <c r="V120" s="128">
        <v>5.9046277174799195</v>
      </c>
      <c r="W120" s="128">
        <v>6.1524872919585851</v>
      </c>
      <c r="X120" s="128">
        <v>6.1298203901665644</v>
      </c>
      <c r="Y120" s="128">
        <v>6.0509068646387068</v>
      </c>
      <c r="Z120" s="128">
        <v>5.9804301021482242</v>
      </c>
      <c r="AA120" s="128">
        <v>5.8505639816322166</v>
      </c>
      <c r="AB120" s="128">
        <v>5.8000385746118601</v>
      </c>
      <c r="AC120" s="128">
        <v>5.7663437859744651</v>
      </c>
      <c r="AD120" s="128">
        <v>5.7339081568421415</v>
      </c>
      <c r="AE120" s="128">
        <v>5.5629970078966871</v>
      </c>
      <c r="AF120" s="128">
        <v>5.3572861293071945</v>
      </c>
      <c r="AG120" s="128">
        <v>5.1289098556983177</v>
      </c>
      <c r="AH120" s="128">
        <v>4.8888573464821725</v>
      </c>
      <c r="AI120" s="128">
        <v>4.9819467292872748</v>
      </c>
      <c r="AJ120" s="128">
        <v>5.0589531580982499</v>
      </c>
      <c r="AK120" s="128">
        <v>5.1336024595292713</v>
      </c>
      <c r="AL120" s="128">
        <v>5.2044369109376962</v>
      </c>
      <c r="AM120" s="128">
        <v>5.2683659627910577</v>
      </c>
      <c r="AN120" s="129"/>
      <c r="AO120" s="128">
        <v>6.1150457861807315</v>
      </c>
      <c r="AP120" s="128">
        <v>6.400212501512657</v>
      </c>
      <c r="AQ120" s="128">
        <v>6.6800826403343843</v>
      </c>
      <c r="AR120" s="128">
        <v>6.5779548977036626</v>
      </c>
      <c r="AS120" s="128">
        <v>6.4369859369513254</v>
      </c>
      <c r="AT120" s="128">
        <v>6.2715945389086301</v>
      </c>
      <c r="AU120" s="128">
        <v>6.0952811565534288</v>
      </c>
      <c r="AV120" s="128">
        <v>6.2113422155441169</v>
      </c>
      <c r="AW120" s="128">
        <v>6.3073515283956691</v>
      </c>
      <c r="AX120" s="128">
        <v>6.4004220453109939</v>
      </c>
      <c r="AY120" s="128">
        <v>6.4887363212870035</v>
      </c>
      <c r="AZ120" s="128">
        <v>6.5684411515779733</v>
      </c>
      <c r="BA120" s="128"/>
      <c r="BB120" s="128">
        <v>5.6009649605499048</v>
      </c>
      <c r="BC120" s="128">
        <v>5.2480549446123375</v>
      </c>
      <c r="BD120" s="128">
        <v>4.8149469834911018</v>
      </c>
      <c r="BE120" s="128">
        <v>4.3745629084132593</v>
      </c>
      <c r="BF120" s="128">
        <v>3.8953685710730062</v>
      </c>
      <c r="BG120" s="128">
        <v>3.3923623665142841</v>
      </c>
      <c r="BH120" s="128">
        <v>2.8764128184829274</v>
      </c>
      <c r="BI120" s="128">
        <v>2.9311829774359048</v>
      </c>
      <c r="BJ120" s="128">
        <v>2.976490554081983</v>
      </c>
      <c r="BK120" s="128">
        <v>3.0204112889918484</v>
      </c>
      <c r="BL120" s="128">
        <v>3.0620875150670481</v>
      </c>
      <c r="BM120" s="128">
        <v>3.0997008736071145</v>
      </c>
      <c r="BN120" s="109"/>
    </row>
    <row r="121" spans="1:66" s="108" customFormat="1" outlineLevel="2" x14ac:dyDescent="0.3">
      <c r="A121" s="135" t="s">
        <v>66</v>
      </c>
      <c r="B121" s="128">
        <v>0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8">
        <v>0</v>
      </c>
      <c r="P121" s="128">
        <v>0</v>
      </c>
      <c r="Q121" s="128">
        <v>0</v>
      </c>
      <c r="R121" s="128">
        <v>0</v>
      </c>
      <c r="S121" s="128">
        <v>0</v>
      </c>
      <c r="T121" s="128">
        <v>0</v>
      </c>
      <c r="U121" s="128">
        <v>0</v>
      </c>
      <c r="V121" s="128">
        <v>0</v>
      </c>
      <c r="W121" s="128">
        <v>0</v>
      </c>
      <c r="X121" s="128">
        <v>0</v>
      </c>
      <c r="Y121" s="128">
        <v>0</v>
      </c>
      <c r="Z121" s="128">
        <v>0</v>
      </c>
      <c r="AA121" s="128">
        <v>0</v>
      </c>
      <c r="AB121" s="128">
        <v>0</v>
      </c>
      <c r="AC121" s="128">
        <v>0</v>
      </c>
      <c r="AD121" s="128">
        <v>0</v>
      </c>
      <c r="AE121" s="128">
        <v>0</v>
      </c>
      <c r="AF121" s="128">
        <v>0</v>
      </c>
      <c r="AG121" s="128">
        <v>0</v>
      </c>
      <c r="AH121" s="128">
        <v>0</v>
      </c>
      <c r="AI121" s="128">
        <v>0</v>
      </c>
      <c r="AJ121" s="128">
        <v>0</v>
      </c>
      <c r="AK121" s="128">
        <v>0</v>
      </c>
      <c r="AL121" s="128">
        <v>0</v>
      </c>
      <c r="AM121" s="128">
        <v>0</v>
      </c>
      <c r="AN121" s="129"/>
      <c r="AO121" s="128">
        <v>0</v>
      </c>
      <c r="AP121" s="128">
        <v>0</v>
      </c>
      <c r="AQ121" s="128">
        <v>0</v>
      </c>
      <c r="AR121" s="128">
        <v>0</v>
      </c>
      <c r="AS121" s="128">
        <v>0</v>
      </c>
      <c r="AT121" s="128">
        <v>0</v>
      </c>
      <c r="AU121" s="128">
        <v>0</v>
      </c>
      <c r="AV121" s="128">
        <v>0</v>
      </c>
      <c r="AW121" s="128">
        <v>0</v>
      </c>
      <c r="AX121" s="128">
        <v>0</v>
      </c>
      <c r="AY121" s="128">
        <v>0</v>
      </c>
      <c r="AZ121" s="128">
        <v>0</v>
      </c>
      <c r="BA121" s="128"/>
      <c r="BB121" s="128">
        <v>0</v>
      </c>
      <c r="BC121" s="128">
        <v>0</v>
      </c>
      <c r="BD121" s="128">
        <v>0</v>
      </c>
      <c r="BE121" s="128">
        <v>0</v>
      </c>
      <c r="BF121" s="128">
        <v>0</v>
      </c>
      <c r="BG121" s="128">
        <v>0</v>
      </c>
      <c r="BH121" s="128">
        <v>0</v>
      </c>
      <c r="BI121" s="128">
        <v>0</v>
      </c>
      <c r="BJ121" s="128">
        <v>0</v>
      </c>
      <c r="BK121" s="128">
        <v>0</v>
      </c>
      <c r="BL121" s="128">
        <v>0</v>
      </c>
      <c r="BM121" s="128">
        <v>0</v>
      </c>
      <c r="BN121" s="109"/>
    </row>
    <row r="122" spans="1:66" s="108" customFormat="1" outlineLevel="2" x14ac:dyDescent="0.3">
      <c r="A122" s="130" t="s">
        <v>68</v>
      </c>
      <c r="B122" s="128">
        <f>B121</f>
        <v>0</v>
      </c>
      <c r="C122" s="128">
        <f t="shared" ref="C122:AM122" si="99">C121</f>
        <v>0</v>
      </c>
      <c r="D122" s="128">
        <f t="shared" si="99"/>
        <v>0</v>
      </c>
      <c r="E122" s="128">
        <f t="shared" si="99"/>
        <v>0</v>
      </c>
      <c r="F122" s="128">
        <f t="shared" si="99"/>
        <v>0</v>
      </c>
      <c r="G122" s="128">
        <f t="shared" si="99"/>
        <v>0</v>
      </c>
      <c r="H122" s="128">
        <f t="shared" si="99"/>
        <v>0</v>
      </c>
      <c r="I122" s="128">
        <f t="shared" si="99"/>
        <v>0</v>
      </c>
      <c r="J122" s="128">
        <f t="shared" si="99"/>
        <v>0</v>
      </c>
      <c r="K122" s="128">
        <f t="shared" si="99"/>
        <v>0</v>
      </c>
      <c r="L122" s="128">
        <f t="shared" si="99"/>
        <v>0</v>
      </c>
      <c r="M122" s="128">
        <f t="shared" si="99"/>
        <v>0</v>
      </c>
      <c r="N122" s="128">
        <f t="shared" si="99"/>
        <v>0</v>
      </c>
      <c r="O122" s="128">
        <f t="shared" si="99"/>
        <v>0</v>
      </c>
      <c r="P122" s="128">
        <f t="shared" si="99"/>
        <v>0</v>
      </c>
      <c r="Q122" s="128">
        <f t="shared" si="99"/>
        <v>0</v>
      </c>
      <c r="R122" s="128">
        <f t="shared" si="99"/>
        <v>0</v>
      </c>
      <c r="S122" s="128">
        <f t="shared" si="99"/>
        <v>0</v>
      </c>
      <c r="T122" s="128">
        <f t="shared" si="99"/>
        <v>0</v>
      </c>
      <c r="U122" s="128">
        <f t="shared" si="99"/>
        <v>0</v>
      </c>
      <c r="V122" s="128">
        <f t="shared" si="99"/>
        <v>0</v>
      </c>
      <c r="W122" s="128">
        <f t="shared" si="99"/>
        <v>0</v>
      </c>
      <c r="X122" s="128">
        <f t="shared" si="99"/>
        <v>0</v>
      </c>
      <c r="Y122" s="128">
        <f t="shared" si="99"/>
        <v>0</v>
      </c>
      <c r="Z122" s="128">
        <f t="shared" si="99"/>
        <v>0</v>
      </c>
      <c r="AA122" s="128">
        <f t="shared" si="99"/>
        <v>0</v>
      </c>
      <c r="AB122" s="128">
        <f t="shared" si="99"/>
        <v>0</v>
      </c>
      <c r="AC122" s="128">
        <f t="shared" si="99"/>
        <v>0</v>
      </c>
      <c r="AD122" s="128">
        <f t="shared" si="99"/>
        <v>0</v>
      </c>
      <c r="AE122" s="128">
        <f t="shared" si="99"/>
        <v>0</v>
      </c>
      <c r="AF122" s="128">
        <f t="shared" si="99"/>
        <v>0</v>
      </c>
      <c r="AG122" s="128">
        <f t="shared" si="99"/>
        <v>0</v>
      </c>
      <c r="AH122" s="128">
        <f t="shared" si="99"/>
        <v>0</v>
      </c>
      <c r="AI122" s="128">
        <f t="shared" si="99"/>
        <v>0</v>
      </c>
      <c r="AJ122" s="128">
        <f t="shared" si="99"/>
        <v>0</v>
      </c>
      <c r="AK122" s="128">
        <f t="shared" si="99"/>
        <v>0</v>
      </c>
      <c r="AL122" s="128">
        <f t="shared" si="99"/>
        <v>0</v>
      </c>
      <c r="AM122" s="128">
        <f t="shared" si="99"/>
        <v>0</v>
      </c>
      <c r="AN122" s="129"/>
      <c r="AO122" s="128">
        <f t="shared" ref="AO122:AZ122" si="100">AO121</f>
        <v>0</v>
      </c>
      <c r="AP122" s="128">
        <f t="shared" si="100"/>
        <v>0</v>
      </c>
      <c r="AQ122" s="128">
        <f t="shared" si="100"/>
        <v>0</v>
      </c>
      <c r="AR122" s="128">
        <f t="shared" si="100"/>
        <v>0</v>
      </c>
      <c r="AS122" s="128">
        <f t="shared" si="100"/>
        <v>0</v>
      </c>
      <c r="AT122" s="128">
        <f t="shared" si="100"/>
        <v>0</v>
      </c>
      <c r="AU122" s="128">
        <f t="shared" si="100"/>
        <v>0</v>
      </c>
      <c r="AV122" s="128">
        <f t="shared" si="100"/>
        <v>0</v>
      </c>
      <c r="AW122" s="128">
        <f t="shared" si="100"/>
        <v>0</v>
      </c>
      <c r="AX122" s="128">
        <f t="shared" si="100"/>
        <v>0</v>
      </c>
      <c r="AY122" s="128">
        <f t="shared" si="100"/>
        <v>0</v>
      </c>
      <c r="AZ122" s="128">
        <f t="shared" si="100"/>
        <v>0</v>
      </c>
      <c r="BA122" s="128"/>
      <c r="BB122" s="128">
        <f t="shared" ref="BB122:BM122" si="101">BB121</f>
        <v>0</v>
      </c>
      <c r="BC122" s="128">
        <f t="shared" si="101"/>
        <v>0</v>
      </c>
      <c r="BD122" s="128">
        <f t="shared" si="101"/>
        <v>0</v>
      </c>
      <c r="BE122" s="128">
        <f t="shared" si="101"/>
        <v>0</v>
      </c>
      <c r="BF122" s="128">
        <f t="shared" si="101"/>
        <v>0</v>
      </c>
      <c r="BG122" s="128">
        <f t="shared" si="101"/>
        <v>0</v>
      </c>
      <c r="BH122" s="128">
        <f t="shared" si="101"/>
        <v>0</v>
      </c>
      <c r="BI122" s="128">
        <f t="shared" si="101"/>
        <v>0</v>
      </c>
      <c r="BJ122" s="128">
        <f t="shared" si="101"/>
        <v>0</v>
      </c>
      <c r="BK122" s="128">
        <f t="shared" si="101"/>
        <v>0</v>
      </c>
      <c r="BL122" s="128">
        <f t="shared" si="101"/>
        <v>0</v>
      </c>
      <c r="BM122" s="128">
        <f t="shared" si="101"/>
        <v>0</v>
      </c>
      <c r="BN122" s="109"/>
    </row>
    <row r="123" spans="1:66" s="112" customFormat="1" outlineLevel="2" x14ac:dyDescent="0.3">
      <c r="A123" s="134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2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  <c r="BA123" s="128"/>
      <c r="BB123" s="131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  <c r="BN123" s="111"/>
    </row>
    <row r="124" spans="1:66" s="42" customFormat="1" outlineLevel="2" x14ac:dyDescent="0.3">
      <c r="A124" s="122" t="s">
        <v>32</v>
      </c>
      <c r="B124" s="123">
        <f t="shared" ref="B124:AM124" si="102">SUM(B125:B126,B128:B130,B133)</f>
        <v>4.2705000000000002</v>
      </c>
      <c r="C124" s="123">
        <f t="shared" si="102"/>
        <v>4.3041</v>
      </c>
      <c r="D124" s="123">
        <f t="shared" si="102"/>
        <v>4.2621000000000002</v>
      </c>
      <c r="E124" s="123">
        <f t="shared" si="102"/>
        <v>4.2663000000000002</v>
      </c>
      <c r="F124" s="123">
        <f t="shared" si="102"/>
        <v>4.1825999999999999</v>
      </c>
      <c r="G124" s="123">
        <f t="shared" si="102"/>
        <v>4.1532999999999998</v>
      </c>
      <c r="H124" s="123">
        <f t="shared" si="102"/>
        <v>4.1448999999999998</v>
      </c>
      <c r="I124" s="123">
        <f t="shared" si="102"/>
        <v>4.0822000000000003</v>
      </c>
      <c r="J124" s="123">
        <f t="shared" si="102"/>
        <v>4.0738000000000003</v>
      </c>
      <c r="K124" s="123">
        <f t="shared" si="102"/>
        <v>4.0611999999999995</v>
      </c>
      <c r="L124" s="123">
        <f t="shared" si="102"/>
        <v>4.0903999999999998</v>
      </c>
      <c r="M124" s="123">
        <f t="shared" si="102"/>
        <v>4.0736999999999997</v>
      </c>
      <c r="N124" s="123">
        <f t="shared" si="102"/>
        <v>4.0193000000000003</v>
      </c>
      <c r="O124" s="123">
        <f t="shared" si="102"/>
        <v>4.0278</v>
      </c>
      <c r="P124" s="123">
        <f t="shared" si="102"/>
        <v>4.0778999999999996</v>
      </c>
      <c r="Q124" s="123">
        <f t="shared" si="102"/>
        <v>4.0905000000000005</v>
      </c>
      <c r="R124" s="123">
        <f t="shared" si="102"/>
        <v>4.0862999999999996</v>
      </c>
      <c r="S124" s="123">
        <f t="shared" si="102"/>
        <v>4.2412000000000001</v>
      </c>
      <c r="T124" s="123">
        <f t="shared" si="102"/>
        <v>4.3751999999999995</v>
      </c>
      <c r="U124" s="123">
        <f t="shared" si="102"/>
        <v>4.3501000000000003</v>
      </c>
      <c r="V124" s="123">
        <f t="shared" si="102"/>
        <v>4.2202999999999999</v>
      </c>
      <c r="W124" s="123">
        <f t="shared" si="102"/>
        <v>4.2370000000000001</v>
      </c>
      <c r="X124" s="123">
        <f t="shared" si="102"/>
        <v>4.2621000000000002</v>
      </c>
      <c r="Y124" s="123">
        <f t="shared" si="102"/>
        <v>4.3400914692504795</v>
      </c>
      <c r="Z124" s="123">
        <f t="shared" si="102"/>
        <v>4.3464196755347739</v>
      </c>
      <c r="AA124" s="123">
        <f t="shared" si="102"/>
        <v>4.35435548435931</v>
      </c>
      <c r="AB124" s="123">
        <f t="shared" si="102"/>
        <v>4.4620657016894656</v>
      </c>
      <c r="AC124" s="123">
        <f t="shared" si="102"/>
        <v>4.5728520479404491</v>
      </c>
      <c r="AD124" s="123">
        <f t="shared" si="102"/>
        <v>4.727092752832478</v>
      </c>
      <c r="AE124" s="123">
        <f t="shared" si="102"/>
        <v>4.7881333975950291</v>
      </c>
      <c r="AF124" s="123">
        <f t="shared" si="102"/>
        <v>4.8375015071834246</v>
      </c>
      <c r="AG124" s="123">
        <f t="shared" si="102"/>
        <v>4.8816324444289805</v>
      </c>
      <c r="AH124" s="123">
        <f t="shared" si="102"/>
        <v>4.9275256877841409</v>
      </c>
      <c r="AI124" s="123">
        <f t="shared" si="102"/>
        <v>4.9935451794750216</v>
      </c>
      <c r="AJ124" s="123">
        <f t="shared" si="102"/>
        <v>5.0610332851421536</v>
      </c>
      <c r="AK124" s="123">
        <f t="shared" si="102"/>
        <v>5.1282746050552559</v>
      </c>
      <c r="AL124" s="123">
        <f t="shared" si="102"/>
        <v>5.1932915154118318</v>
      </c>
      <c r="AM124" s="123">
        <f t="shared" si="102"/>
        <v>5.2527856025831747</v>
      </c>
      <c r="AN124" s="124"/>
      <c r="AO124" s="123">
        <f t="shared" ref="AO124:AZ124" si="103">SUM(AO125:AO126,AO128:AO130,AO133)</f>
        <v>4.4564298021721171</v>
      </c>
      <c r="AP124" s="123">
        <f t="shared" si="103"/>
        <v>4.5620346282454731</v>
      </c>
      <c r="AQ124" s="123">
        <f t="shared" si="103"/>
        <v>4.6634648417651281</v>
      </c>
      <c r="AR124" s="123">
        <f t="shared" si="103"/>
        <v>4.7166672936308132</v>
      </c>
      <c r="AS124" s="123">
        <f t="shared" si="103"/>
        <v>4.7584370013209192</v>
      </c>
      <c r="AT124" s="123">
        <f t="shared" si="103"/>
        <v>4.7951499250144227</v>
      </c>
      <c r="AU124" s="123">
        <f t="shared" si="103"/>
        <v>4.8336979691679041</v>
      </c>
      <c r="AV124" s="123">
        <f t="shared" si="103"/>
        <v>4.8984603475158925</v>
      </c>
      <c r="AW124" s="123">
        <f t="shared" si="103"/>
        <v>4.9646633751560989</v>
      </c>
      <c r="AX124" s="123">
        <f t="shared" si="103"/>
        <v>5.0306243162251434</v>
      </c>
      <c r="AY124" s="123">
        <f t="shared" si="103"/>
        <v>5.094403203939776</v>
      </c>
      <c r="AZ124" s="123">
        <f t="shared" si="103"/>
        <v>5.1527644315738712</v>
      </c>
      <c r="BA124" s="125"/>
      <c r="BB124" s="123">
        <f t="shared" ref="BB124:BM124" si="104">SUM(BB125:BB126,BB128:BB130,BB133)</f>
        <v>4.4307031946956856</v>
      </c>
      <c r="BC124" s="123">
        <f t="shared" si="104"/>
        <v>4.5102263128394755</v>
      </c>
      <c r="BD124" s="123">
        <f t="shared" si="104"/>
        <v>4.5853221165159646</v>
      </c>
      <c r="BE124" s="123">
        <f t="shared" si="104"/>
        <v>4.6377702950617214</v>
      </c>
      <c r="BF124" s="123">
        <f t="shared" si="104"/>
        <v>4.679428405375524</v>
      </c>
      <c r="BG124" s="123">
        <f t="shared" si="104"/>
        <v>4.716559936500432</v>
      </c>
      <c r="BH124" s="123">
        <f t="shared" si="104"/>
        <v>4.7559375614772019</v>
      </c>
      <c r="BI124" s="123">
        <f t="shared" si="104"/>
        <v>4.8196580979526757</v>
      </c>
      <c r="BJ124" s="123">
        <f t="shared" si="104"/>
        <v>4.884796107784056</v>
      </c>
      <c r="BK124" s="123">
        <f t="shared" si="104"/>
        <v>4.9496959255264228</v>
      </c>
      <c r="BL124" s="123">
        <f t="shared" si="104"/>
        <v>5.0124487929265094</v>
      </c>
      <c r="BM124" s="123">
        <f t="shared" si="104"/>
        <v>5.0698711549378235</v>
      </c>
      <c r="BN124" s="126"/>
    </row>
    <row r="125" spans="1:66" s="108" customFormat="1" outlineLevel="2" x14ac:dyDescent="0.3">
      <c r="A125" s="135" t="s">
        <v>65</v>
      </c>
      <c r="B125" s="128">
        <v>0</v>
      </c>
      <c r="C125" s="128">
        <v>0</v>
      </c>
      <c r="D125" s="128">
        <v>0</v>
      </c>
      <c r="E125" s="128">
        <v>0</v>
      </c>
      <c r="F125" s="128">
        <v>0</v>
      </c>
      <c r="G125" s="128">
        <v>0</v>
      </c>
      <c r="H125" s="128">
        <v>0</v>
      </c>
      <c r="I125" s="128">
        <v>0</v>
      </c>
      <c r="J125" s="128">
        <v>0</v>
      </c>
      <c r="K125" s="128">
        <v>0</v>
      </c>
      <c r="L125" s="128">
        <v>0</v>
      </c>
      <c r="M125" s="128">
        <v>0</v>
      </c>
      <c r="N125" s="128">
        <v>0</v>
      </c>
      <c r="O125" s="128">
        <v>0</v>
      </c>
      <c r="P125" s="128">
        <v>0</v>
      </c>
      <c r="Q125" s="128">
        <v>0</v>
      </c>
      <c r="R125" s="128">
        <v>0</v>
      </c>
      <c r="S125" s="128">
        <v>0</v>
      </c>
      <c r="T125" s="128">
        <v>0</v>
      </c>
      <c r="U125" s="128">
        <v>0</v>
      </c>
      <c r="V125" s="128">
        <v>0</v>
      </c>
      <c r="W125" s="128">
        <v>0</v>
      </c>
      <c r="X125" s="128">
        <v>0</v>
      </c>
      <c r="Y125" s="128">
        <v>0</v>
      </c>
      <c r="Z125" s="128">
        <v>0</v>
      </c>
      <c r="AA125" s="128">
        <v>0</v>
      </c>
      <c r="AB125" s="128">
        <v>0</v>
      </c>
      <c r="AC125" s="128">
        <v>0</v>
      </c>
      <c r="AD125" s="128">
        <v>0</v>
      </c>
      <c r="AE125" s="128">
        <v>0</v>
      </c>
      <c r="AF125" s="128">
        <v>0</v>
      </c>
      <c r="AG125" s="128">
        <v>0</v>
      </c>
      <c r="AH125" s="128">
        <v>0</v>
      </c>
      <c r="AI125" s="128">
        <v>0</v>
      </c>
      <c r="AJ125" s="128">
        <v>0</v>
      </c>
      <c r="AK125" s="128">
        <v>0</v>
      </c>
      <c r="AL125" s="128">
        <v>0</v>
      </c>
      <c r="AM125" s="128">
        <v>0</v>
      </c>
      <c r="AN125" s="129"/>
      <c r="AO125" s="128">
        <v>0</v>
      </c>
      <c r="AP125" s="128">
        <v>0</v>
      </c>
      <c r="AQ125" s="128">
        <v>0</v>
      </c>
      <c r="AR125" s="128">
        <v>0</v>
      </c>
      <c r="AS125" s="128">
        <v>0</v>
      </c>
      <c r="AT125" s="128">
        <v>0</v>
      </c>
      <c r="AU125" s="128">
        <v>0</v>
      </c>
      <c r="AV125" s="128">
        <v>0</v>
      </c>
      <c r="AW125" s="128">
        <v>0</v>
      </c>
      <c r="AX125" s="128">
        <v>0</v>
      </c>
      <c r="AY125" s="128">
        <v>0</v>
      </c>
      <c r="AZ125" s="128">
        <v>0</v>
      </c>
      <c r="BA125" s="128"/>
      <c r="BB125" s="128">
        <v>0</v>
      </c>
      <c r="BC125" s="128">
        <v>0</v>
      </c>
      <c r="BD125" s="128">
        <v>0</v>
      </c>
      <c r="BE125" s="128">
        <v>0</v>
      </c>
      <c r="BF125" s="128">
        <v>0</v>
      </c>
      <c r="BG125" s="128">
        <v>0</v>
      </c>
      <c r="BH125" s="128">
        <v>0</v>
      </c>
      <c r="BI125" s="128">
        <v>0</v>
      </c>
      <c r="BJ125" s="128">
        <v>0</v>
      </c>
      <c r="BK125" s="128">
        <v>0</v>
      </c>
      <c r="BL125" s="128">
        <v>0</v>
      </c>
      <c r="BM125" s="128">
        <v>0</v>
      </c>
      <c r="BN125" s="109"/>
    </row>
    <row r="126" spans="1:66" s="108" customFormat="1" outlineLevel="2" x14ac:dyDescent="0.3">
      <c r="A126" s="135" t="s">
        <v>66</v>
      </c>
      <c r="B126" s="128">
        <v>0.1633</v>
      </c>
      <c r="C126" s="128">
        <v>0.17169999999999999</v>
      </c>
      <c r="D126" s="128">
        <v>0.14649999999999999</v>
      </c>
      <c r="E126" s="128">
        <v>0.20930000000000001</v>
      </c>
      <c r="F126" s="128">
        <v>0.19259999999999999</v>
      </c>
      <c r="G126" s="128">
        <v>0.18</v>
      </c>
      <c r="H126" s="128">
        <v>0.18840000000000001</v>
      </c>
      <c r="I126" s="128">
        <v>0.15490000000000001</v>
      </c>
      <c r="J126" s="128">
        <v>0.16750000000000001</v>
      </c>
      <c r="K126" s="128">
        <v>0.15909999999999999</v>
      </c>
      <c r="L126" s="128">
        <v>0.1842</v>
      </c>
      <c r="M126" s="128">
        <v>0.18</v>
      </c>
      <c r="N126" s="128">
        <v>0.15490000000000001</v>
      </c>
      <c r="O126" s="128">
        <v>0.17169999999999999</v>
      </c>
      <c r="P126" s="128">
        <v>0.1842</v>
      </c>
      <c r="Q126" s="128">
        <v>0.20100000000000001</v>
      </c>
      <c r="R126" s="128">
        <v>0.2177</v>
      </c>
      <c r="S126" s="128">
        <v>0.2177</v>
      </c>
      <c r="T126" s="128">
        <v>0.1968</v>
      </c>
      <c r="U126" s="128">
        <v>0.17580000000000001</v>
      </c>
      <c r="V126" s="128">
        <v>0.19259999999999999</v>
      </c>
      <c r="W126" s="128">
        <v>0.19259999999999999</v>
      </c>
      <c r="X126" s="128">
        <v>0.1842</v>
      </c>
      <c r="Y126" s="128">
        <v>0.20386534687450461</v>
      </c>
      <c r="Z126" s="128">
        <v>0.20537869395418348</v>
      </c>
      <c r="AA126" s="128">
        <v>0.20697316502193527</v>
      </c>
      <c r="AB126" s="128">
        <v>0.21764968872281096</v>
      </c>
      <c r="AC126" s="128">
        <v>0.22873868346825585</v>
      </c>
      <c r="AD126" s="128">
        <v>0.24232081788713442</v>
      </c>
      <c r="AE126" s="128">
        <v>0.23463529323460408</v>
      </c>
      <c r="AF126" s="128">
        <v>0.22611335313555095</v>
      </c>
      <c r="AG126" s="128">
        <v>0.21711993114761005</v>
      </c>
      <c r="AH126" s="128">
        <v>0.20798560764477558</v>
      </c>
      <c r="AI126" s="128">
        <v>0.21077222002708498</v>
      </c>
      <c r="AJ126" s="128">
        <v>0.21362082104011906</v>
      </c>
      <c r="AK126" s="128">
        <v>0.21645900548949373</v>
      </c>
      <c r="AL126" s="128">
        <v>0.21920329998220892</v>
      </c>
      <c r="AM126" s="128">
        <v>0.22171448199436547</v>
      </c>
      <c r="AN126" s="129"/>
      <c r="AO126" s="128">
        <v>0.20300216904947629</v>
      </c>
      <c r="AP126" s="128">
        <v>0.19886102087919025</v>
      </c>
      <c r="AQ126" s="128">
        <v>0.1942124635899691</v>
      </c>
      <c r="AR126" s="128">
        <v>0.16347081004605685</v>
      </c>
      <c r="AS126" s="128">
        <v>0.13175371574505232</v>
      </c>
      <c r="AT126" s="128">
        <v>9.9437778385406239E-2</v>
      </c>
      <c r="AU126" s="128">
        <v>6.672871578603215E-2</v>
      </c>
      <c r="AV126" s="128">
        <v>6.7622753925356438E-2</v>
      </c>
      <c r="AW126" s="128">
        <v>6.8536680083704851E-2</v>
      </c>
      <c r="AX126" s="128">
        <v>6.944726426121256E-2</v>
      </c>
      <c r="AY126" s="128">
        <v>7.0327725410958691E-2</v>
      </c>
      <c r="AZ126" s="128">
        <v>7.1133396306525598E-2</v>
      </c>
      <c r="BA126" s="128"/>
      <c r="BB126" s="128">
        <v>0.18072551588804944</v>
      </c>
      <c r="BC126" s="128">
        <v>0.15394700306204631</v>
      </c>
      <c r="BD126" s="128">
        <v>0.12638704841554482</v>
      </c>
      <c r="BE126" s="128">
        <v>9.5089862013670035E-2</v>
      </c>
      <c r="BF126" s="128">
        <v>6.3436974247617739E-2</v>
      </c>
      <c r="BG126" s="128">
        <v>3.1706367319297719E-2</v>
      </c>
      <c r="BH126" s="128">
        <v>0</v>
      </c>
      <c r="BI126" s="128">
        <v>0</v>
      </c>
      <c r="BJ126" s="128">
        <v>0</v>
      </c>
      <c r="BK126" s="128">
        <v>0</v>
      </c>
      <c r="BL126" s="128">
        <v>0</v>
      </c>
      <c r="BM126" s="128">
        <v>0</v>
      </c>
      <c r="BN126" s="109"/>
    </row>
    <row r="127" spans="1:66" s="108" customFormat="1" outlineLevel="2" x14ac:dyDescent="0.3">
      <c r="A127" s="130" t="s">
        <v>67</v>
      </c>
      <c r="B127" s="128">
        <f t="shared" ref="B127:AM127" si="105">B126</f>
        <v>0.1633</v>
      </c>
      <c r="C127" s="128">
        <f t="shared" si="105"/>
        <v>0.17169999999999999</v>
      </c>
      <c r="D127" s="128">
        <f t="shared" si="105"/>
        <v>0.14649999999999999</v>
      </c>
      <c r="E127" s="128">
        <f t="shared" si="105"/>
        <v>0.20930000000000001</v>
      </c>
      <c r="F127" s="128">
        <f t="shared" si="105"/>
        <v>0.19259999999999999</v>
      </c>
      <c r="G127" s="128">
        <f t="shared" si="105"/>
        <v>0.18</v>
      </c>
      <c r="H127" s="128">
        <f t="shared" si="105"/>
        <v>0.18840000000000001</v>
      </c>
      <c r="I127" s="128">
        <f t="shared" si="105"/>
        <v>0.15490000000000001</v>
      </c>
      <c r="J127" s="128">
        <f t="shared" si="105"/>
        <v>0.16750000000000001</v>
      </c>
      <c r="K127" s="128">
        <f t="shared" si="105"/>
        <v>0.15909999999999999</v>
      </c>
      <c r="L127" s="128">
        <f t="shared" si="105"/>
        <v>0.1842</v>
      </c>
      <c r="M127" s="128">
        <f t="shared" si="105"/>
        <v>0.18</v>
      </c>
      <c r="N127" s="128">
        <f t="shared" si="105"/>
        <v>0.15490000000000001</v>
      </c>
      <c r="O127" s="128">
        <f t="shared" si="105"/>
        <v>0.17169999999999999</v>
      </c>
      <c r="P127" s="128">
        <f t="shared" si="105"/>
        <v>0.1842</v>
      </c>
      <c r="Q127" s="128">
        <f t="shared" si="105"/>
        <v>0.20100000000000001</v>
      </c>
      <c r="R127" s="128">
        <f t="shared" si="105"/>
        <v>0.2177</v>
      </c>
      <c r="S127" s="128">
        <f t="shared" si="105"/>
        <v>0.2177</v>
      </c>
      <c r="T127" s="128">
        <f t="shared" si="105"/>
        <v>0.1968</v>
      </c>
      <c r="U127" s="128">
        <f t="shared" si="105"/>
        <v>0.17580000000000001</v>
      </c>
      <c r="V127" s="128">
        <f t="shared" si="105"/>
        <v>0.19259999999999999</v>
      </c>
      <c r="W127" s="128">
        <f t="shared" si="105"/>
        <v>0.19259999999999999</v>
      </c>
      <c r="X127" s="128">
        <f t="shared" si="105"/>
        <v>0.1842</v>
      </c>
      <c r="Y127" s="128">
        <f t="shared" si="105"/>
        <v>0.20386534687450461</v>
      </c>
      <c r="Z127" s="128">
        <f t="shared" si="105"/>
        <v>0.20537869395418348</v>
      </c>
      <c r="AA127" s="128">
        <f t="shared" si="105"/>
        <v>0.20697316502193527</v>
      </c>
      <c r="AB127" s="128">
        <f t="shared" si="105"/>
        <v>0.21764968872281096</v>
      </c>
      <c r="AC127" s="128">
        <f t="shared" si="105"/>
        <v>0.22873868346825585</v>
      </c>
      <c r="AD127" s="128">
        <f t="shared" si="105"/>
        <v>0.24232081788713442</v>
      </c>
      <c r="AE127" s="128">
        <f t="shared" si="105"/>
        <v>0.23463529323460408</v>
      </c>
      <c r="AF127" s="128">
        <f t="shared" si="105"/>
        <v>0.22611335313555095</v>
      </c>
      <c r="AG127" s="128">
        <f t="shared" si="105"/>
        <v>0.21711993114761005</v>
      </c>
      <c r="AH127" s="128">
        <f t="shared" si="105"/>
        <v>0.20798560764477558</v>
      </c>
      <c r="AI127" s="128">
        <f t="shared" si="105"/>
        <v>0.21077222002708498</v>
      </c>
      <c r="AJ127" s="128">
        <f t="shared" si="105"/>
        <v>0.21362082104011906</v>
      </c>
      <c r="AK127" s="128">
        <f t="shared" si="105"/>
        <v>0.21645900548949373</v>
      </c>
      <c r="AL127" s="128">
        <f t="shared" si="105"/>
        <v>0.21920329998220892</v>
      </c>
      <c r="AM127" s="128">
        <f t="shared" si="105"/>
        <v>0.22171448199436547</v>
      </c>
      <c r="AN127" s="129"/>
      <c r="AO127" s="128">
        <f t="shared" ref="AO127:AZ127" si="106">AO126</f>
        <v>0.20300216904947629</v>
      </c>
      <c r="AP127" s="128">
        <f t="shared" si="106"/>
        <v>0.19886102087919025</v>
      </c>
      <c r="AQ127" s="128">
        <f t="shared" si="106"/>
        <v>0.1942124635899691</v>
      </c>
      <c r="AR127" s="128">
        <f t="shared" si="106"/>
        <v>0.16347081004605685</v>
      </c>
      <c r="AS127" s="128">
        <f t="shared" si="106"/>
        <v>0.13175371574505232</v>
      </c>
      <c r="AT127" s="128">
        <f t="shared" si="106"/>
        <v>9.9437778385406239E-2</v>
      </c>
      <c r="AU127" s="128">
        <f t="shared" si="106"/>
        <v>6.672871578603215E-2</v>
      </c>
      <c r="AV127" s="128">
        <f t="shared" si="106"/>
        <v>6.7622753925356438E-2</v>
      </c>
      <c r="AW127" s="128">
        <f t="shared" si="106"/>
        <v>6.8536680083704851E-2</v>
      </c>
      <c r="AX127" s="128">
        <f t="shared" si="106"/>
        <v>6.944726426121256E-2</v>
      </c>
      <c r="AY127" s="128">
        <f t="shared" si="106"/>
        <v>7.0327725410958691E-2</v>
      </c>
      <c r="AZ127" s="128">
        <f t="shared" si="106"/>
        <v>7.1133396306525598E-2</v>
      </c>
      <c r="BA127" s="128"/>
      <c r="BB127" s="128">
        <f t="shared" ref="BB127:BM127" si="107">BB126</f>
        <v>0.18072551588804944</v>
      </c>
      <c r="BC127" s="128">
        <f t="shared" si="107"/>
        <v>0.15394700306204631</v>
      </c>
      <c r="BD127" s="128">
        <f t="shared" si="107"/>
        <v>0.12638704841554482</v>
      </c>
      <c r="BE127" s="128">
        <f t="shared" si="107"/>
        <v>9.5089862013670035E-2</v>
      </c>
      <c r="BF127" s="128">
        <f t="shared" si="107"/>
        <v>6.3436974247617739E-2</v>
      </c>
      <c r="BG127" s="128">
        <f t="shared" si="107"/>
        <v>3.1706367319297719E-2</v>
      </c>
      <c r="BH127" s="128">
        <f t="shared" si="107"/>
        <v>0</v>
      </c>
      <c r="BI127" s="128">
        <f t="shared" si="107"/>
        <v>0</v>
      </c>
      <c r="BJ127" s="128">
        <f t="shared" si="107"/>
        <v>0</v>
      </c>
      <c r="BK127" s="128">
        <f t="shared" si="107"/>
        <v>0</v>
      </c>
      <c r="BL127" s="128">
        <f t="shared" si="107"/>
        <v>0</v>
      </c>
      <c r="BM127" s="128">
        <f t="shared" si="107"/>
        <v>0</v>
      </c>
      <c r="BN127" s="109"/>
    </row>
    <row r="128" spans="1:66" s="108" customFormat="1" outlineLevel="2" x14ac:dyDescent="0.3">
      <c r="A128" s="135" t="s">
        <v>70</v>
      </c>
      <c r="B128" s="128">
        <v>0.33489999999999998</v>
      </c>
      <c r="C128" s="128">
        <v>0.34749999999999998</v>
      </c>
      <c r="D128" s="128">
        <v>0.32240000000000002</v>
      </c>
      <c r="E128" s="128">
        <v>0.31819999999999998</v>
      </c>
      <c r="F128" s="128">
        <v>0.27629999999999999</v>
      </c>
      <c r="G128" s="128">
        <v>0.26379999999999998</v>
      </c>
      <c r="H128" s="128">
        <v>0.247</v>
      </c>
      <c r="I128" s="128">
        <v>0.20519999999999999</v>
      </c>
      <c r="J128" s="128">
        <v>0.17169999999999999</v>
      </c>
      <c r="K128" s="128">
        <v>0.15909999999999999</v>
      </c>
      <c r="L128" s="128">
        <v>0.14649999999999999</v>
      </c>
      <c r="M128" s="128">
        <v>0.15490000000000001</v>
      </c>
      <c r="N128" s="128">
        <v>0.13400000000000001</v>
      </c>
      <c r="O128" s="128">
        <v>0.13819999999999999</v>
      </c>
      <c r="P128" s="128">
        <v>0.13400000000000001</v>
      </c>
      <c r="Q128" s="128">
        <v>0.12559999999999999</v>
      </c>
      <c r="R128" s="128">
        <v>0.1089</v>
      </c>
      <c r="S128" s="128">
        <v>9.2100000000000001E-2</v>
      </c>
      <c r="T128" s="128">
        <v>9.2100000000000001E-2</v>
      </c>
      <c r="U128" s="128">
        <v>0.1047</v>
      </c>
      <c r="V128" s="128">
        <v>0.1172</v>
      </c>
      <c r="W128" s="128">
        <v>0.1172</v>
      </c>
      <c r="X128" s="128">
        <v>0.1172</v>
      </c>
      <c r="Y128" s="128">
        <v>4.7282375862182396E-2</v>
      </c>
      <c r="Z128" s="128">
        <v>3.526699654842224E-2</v>
      </c>
      <c r="AA128" s="128">
        <v>2.3213377225745943E-2</v>
      </c>
      <c r="AB128" s="128">
        <v>3.4136335949857426E-2</v>
      </c>
      <c r="AC128" s="128">
        <v>4.5571556498746314E-2</v>
      </c>
      <c r="AD128" s="128">
        <v>5.8034869170403222E-2</v>
      </c>
      <c r="AE128" s="128">
        <v>5.882472331202801E-2</v>
      </c>
      <c r="AF128" s="128">
        <v>5.9472163357141651E-2</v>
      </c>
      <c r="AG128" s="128">
        <v>6.0056065649435129E-2</v>
      </c>
      <c r="AH128" s="128">
        <v>6.0662468896392867E-2</v>
      </c>
      <c r="AI128" s="128">
        <v>6.1475230841233103E-2</v>
      </c>
      <c r="AJ128" s="128">
        <v>6.2306072803368064E-2</v>
      </c>
      <c r="AK128" s="128">
        <v>6.3133876601102326E-2</v>
      </c>
      <c r="AL128" s="128">
        <v>6.393429582814425E-2</v>
      </c>
      <c r="AM128" s="128">
        <v>6.4666723915023261E-2</v>
      </c>
      <c r="AN128" s="129"/>
      <c r="AO128" s="128">
        <v>3.3991418256476467E-2</v>
      </c>
      <c r="AP128" s="128">
        <v>4.5193409231763772E-2</v>
      </c>
      <c r="AQ128" s="128">
        <v>5.6745205411060928E-2</v>
      </c>
      <c r="AR128" s="128">
        <v>5.7340530293078402E-2</v>
      </c>
      <c r="AS128" s="128">
        <v>5.7793807826817409E-2</v>
      </c>
      <c r="AT128" s="128">
        <v>5.8182757179636231E-2</v>
      </c>
      <c r="AU128" s="128">
        <v>5.8591067519442874E-2</v>
      </c>
      <c r="AV128" s="128">
        <v>5.9376076617386135E-2</v>
      </c>
      <c r="AW128" s="128">
        <v>6.0178548366179883E-2</v>
      </c>
      <c r="AX128" s="128">
        <v>6.0978085692772008E-2</v>
      </c>
      <c r="AY128" s="128">
        <v>6.1751173531573479E-2</v>
      </c>
      <c r="AZ128" s="128">
        <v>6.2458591878900516E-2</v>
      </c>
      <c r="BA128" s="128"/>
      <c r="BB128" s="128">
        <v>1.5659257494574304E-2</v>
      </c>
      <c r="BC128" s="128">
        <v>7.9251259935556144E-3</v>
      </c>
      <c r="BD128" s="128">
        <v>0</v>
      </c>
      <c r="BE128" s="128">
        <v>0</v>
      </c>
      <c r="BF128" s="128">
        <v>0</v>
      </c>
      <c r="BG128" s="128">
        <v>0</v>
      </c>
      <c r="BH128" s="128">
        <v>0</v>
      </c>
      <c r="BI128" s="128">
        <v>0</v>
      </c>
      <c r="BJ128" s="128">
        <v>0</v>
      </c>
      <c r="BK128" s="128">
        <v>0</v>
      </c>
      <c r="BL128" s="128">
        <v>0</v>
      </c>
      <c r="BM128" s="128">
        <v>0</v>
      </c>
      <c r="BN128" s="109"/>
    </row>
    <row r="129" spans="1:66" s="108" customFormat="1" outlineLevel="2" x14ac:dyDescent="0.3">
      <c r="A129" s="135" t="s">
        <v>73</v>
      </c>
      <c r="B129" s="128">
        <v>3.7723</v>
      </c>
      <c r="C129" s="128">
        <v>3.7848999999999999</v>
      </c>
      <c r="D129" s="128">
        <v>3.7932000000000001</v>
      </c>
      <c r="E129" s="128">
        <v>3.7387999999999999</v>
      </c>
      <c r="F129" s="128">
        <v>3.7136999999999998</v>
      </c>
      <c r="G129" s="128">
        <v>3.7094999999999998</v>
      </c>
      <c r="H129" s="128">
        <v>3.7094999999999998</v>
      </c>
      <c r="I129" s="128">
        <v>3.7221000000000002</v>
      </c>
      <c r="J129" s="128">
        <v>3.7345999999999999</v>
      </c>
      <c r="K129" s="128">
        <v>3.7429999999999999</v>
      </c>
      <c r="L129" s="128">
        <v>3.7597</v>
      </c>
      <c r="M129" s="128">
        <v>3.7387999999999999</v>
      </c>
      <c r="N129" s="128">
        <v>3.7303999999999999</v>
      </c>
      <c r="O129" s="128">
        <v>3.7179000000000002</v>
      </c>
      <c r="P129" s="128">
        <v>3.7597</v>
      </c>
      <c r="Q129" s="128">
        <v>3.7639</v>
      </c>
      <c r="R129" s="128">
        <v>3.7597</v>
      </c>
      <c r="S129" s="128">
        <v>3.9314</v>
      </c>
      <c r="T129" s="128">
        <v>4.0862999999999996</v>
      </c>
      <c r="U129" s="128">
        <v>4.0696000000000003</v>
      </c>
      <c r="V129" s="128">
        <v>3.9104999999999999</v>
      </c>
      <c r="W129" s="128">
        <v>3.9272</v>
      </c>
      <c r="X129" s="128">
        <v>3.9607000000000001</v>
      </c>
      <c r="Y129" s="128">
        <v>4.0889437465137926</v>
      </c>
      <c r="Z129" s="128">
        <v>4.1057739850321679</v>
      </c>
      <c r="AA129" s="128">
        <v>4.1241689421116288</v>
      </c>
      <c r="AB129" s="128">
        <v>4.2102796770167972</v>
      </c>
      <c r="AC129" s="128">
        <v>4.2985418079734465</v>
      </c>
      <c r="AD129" s="128">
        <v>4.4267370657749403</v>
      </c>
      <c r="AE129" s="128">
        <v>4.494673381048397</v>
      </c>
      <c r="AF129" s="128">
        <v>4.5519159906907323</v>
      </c>
      <c r="AG129" s="128">
        <v>4.604456447631935</v>
      </c>
      <c r="AH129" s="128">
        <v>4.6588776112429722</v>
      </c>
      <c r="AI129" s="128">
        <v>4.7212977286067037</v>
      </c>
      <c r="AJ129" s="128">
        <v>4.7851063912986662</v>
      </c>
      <c r="AK129" s="128">
        <v>4.8486817229646597</v>
      </c>
      <c r="AL129" s="128">
        <v>4.9101539196014787</v>
      </c>
      <c r="AM129" s="128">
        <v>4.9664043966737861</v>
      </c>
      <c r="AN129" s="129"/>
      <c r="AO129" s="128">
        <v>4.2194362148661648</v>
      </c>
      <c r="AP129" s="128">
        <v>4.3179801981345189</v>
      </c>
      <c r="AQ129" s="128">
        <v>4.4125071727640979</v>
      </c>
      <c r="AR129" s="128">
        <v>4.4958559532916782</v>
      </c>
      <c r="AS129" s="128">
        <v>4.5688894777490496</v>
      </c>
      <c r="AT129" s="128">
        <v>4.6375293894493801</v>
      </c>
      <c r="AU129" s="128">
        <v>4.7083781858624292</v>
      </c>
      <c r="AV129" s="128">
        <v>4.77146151697315</v>
      </c>
      <c r="AW129" s="128">
        <v>4.8359481467062144</v>
      </c>
      <c r="AX129" s="128">
        <v>4.9001989662711587</v>
      </c>
      <c r="AY129" s="128">
        <v>4.9623243049972441</v>
      </c>
      <c r="AZ129" s="128">
        <v>5.0191724433884453</v>
      </c>
      <c r="BA129" s="128"/>
      <c r="BB129" s="128">
        <v>4.2343184213130618</v>
      </c>
      <c r="BC129" s="128">
        <v>4.3483541837838739</v>
      </c>
      <c r="BD129" s="128">
        <v>4.4589350681004198</v>
      </c>
      <c r="BE129" s="128">
        <v>4.5426804330480515</v>
      </c>
      <c r="BF129" s="128">
        <v>4.615991431127906</v>
      </c>
      <c r="BG129" s="128">
        <v>4.6848535691811346</v>
      </c>
      <c r="BH129" s="128">
        <v>4.7559375614772019</v>
      </c>
      <c r="BI129" s="128">
        <v>4.8196580979526757</v>
      </c>
      <c r="BJ129" s="128">
        <v>4.884796107784056</v>
      </c>
      <c r="BK129" s="128">
        <v>4.9496959255264228</v>
      </c>
      <c r="BL129" s="128">
        <v>5.0124487929265094</v>
      </c>
      <c r="BM129" s="128">
        <v>5.0698711549378235</v>
      </c>
      <c r="BN129" s="109"/>
    </row>
    <row r="130" spans="1:66" s="108" customFormat="1" outlineLevel="2" x14ac:dyDescent="0.3">
      <c r="A130" s="135" t="s">
        <v>94</v>
      </c>
      <c r="B130" s="128">
        <v>0</v>
      </c>
      <c r="C130" s="128">
        <v>0</v>
      </c>
      <c r="D130" s="128">
        <v>0</v>
      </c>
      <c r="E130" s="128">
        <v>0</v>
      </c>
      <c r="F130" s="128">
        <v>0</v>
      </c>
      <c r="G130" s="128">
        <v>0</v>
      </c>
      <c r="H130" s="128">
        <v>0</v>
      </c>
      <c r="I130" s="128">
        <v>0</v>
      </c>
      <c r="J130" s="128">
        <v>0</v>
      </c>
      <c r="K130" s="128">
        <v>0</v>
      </c>
      <c r="L130" s="128">
        <v>0</v>
      </c>
      <c r="M130" s="128">
        <v>0</v>
      </c>
      <c r="N130" s="128">
        <v>0</v>
      </c>
      <c r="O130" s="128">
        <v>0</v>
      </c>
      <c r="P130" s="128">
        <v>0</v>
      </c>
      <c r="Q130" s="128">
        <v>0</v>
      </c>
      <c r="R130" s="128">
        <v>0</v>
      </c>
      <c r="S130" s="128">
        <v>0</v>
      </c>
      <c r="T130" s="128">
        <v>0</v>
      </c>
      <c r="U130" s="128">
        <v>0</v>
      </c>
      <c r="V130" s="128">
        <v>0</v>
      </c>
      <c r="W130" s="128">
        <v>0</v>
      </c>
      <c r="X130" s="128">
        <v>0</v>
      </c>
      <c r="Y130" s="128">
        <v>0</v>
      </c>
      <c r="Z130" s="128">
        <v>0</v>
      </c>
      <c r="AA130" s="128">
        <v>0</v>
      </c>
      <c r="AB130" s="128">
        <v>0</v>
      </c>
      <c r="AC130" s="128">
        <v>0</v>
      </c>
      <c r="AD130" s="128">
        <v>0</v>
      </c>
      <c r="AE130" s="128">
        <v>0</v>
      </c>
      <c r="AF130" s="128">
        <v>0</v>
      </c>
      <c r="AG130" s="128">
        <v>0</v>
      </c>
      <c r="AH130" s="128">
        <v>0</v>
      </c>
      <c r="AI130" s="128">
        <v>0</v>
      </c>
      <c r="AJ130" s="128">
        <v>0</v>
      </c>
      <c r="AK130" s="128">
        <v>0</v>
      </c>
      <c r="AL130" s="128">
        <v>0</v>
      </c>
      <c r="AM130" s="128">
        <v>0</v>
      </c>
      <c r="AN130" s="129"/>
      <c r="AO130" s="128">
        <v>0</v>
      </c>
      <c r="AP130" s="128">
        <v>0</v>
      </c>
      <c r="AQ130" s="128">
        <v>0</v>
      </c>
      <c r="AR130" s="128">
        <v>0</v>
      </c>
      <c r="AS130" s="128">
        <v>0</v>
      </c>
      <c r="AT130" s="128">
        <v>0</v>
      </c>
      <c r="AU130" s="128">
        <v>0</v>
      </c>
      <c r="AV130" s="128">
        <v>0</v>
      </c>
      <c r="AW130" s="128">
        <v>0</v>
      </c>
      <c r="AX130" s="128">
        <v>0</v>
      </c>
      <c r="AY130" s="128">
        <v>0</v>
      </c>
      <c r="AZ130" s="128">
        <v>0</v>
      </c>
      <c r="BA130" s="128"/>
      <c r="BB130" s="128">
        <v>0</v>
      </c>
      <c r="BC130" s="128">
        <v>0</v>
      </c>
      <c r="BD130" s="128">
        <v>0</v>
      </c>
      <c r="BE130" s="128">
        <v>0</v>
      </c>
      <c r="BF130" s="128">
        <v>0</v>
      </c>
      <c r="BG130" s="128">
        <v>0</v>
      </c>
      <c r="BH130" s="128">
        <v>0</v>
      </c>
      <c r="BI130" s="128">
        <v>0</v>
      </c>
      <c r="BJ130" s="128">
        <v>0</v>
      </c>
      <c r="BK130" s="128">
        <v>0</v>
      </c>
      <c r="BL130" s="128">
        <v>0</v>
      </c>
      <c r="BM130" s="128">
        <v>0</v>
      </c>
      <c r="BN130" s="109"/>
    </row>
    <row r="131" spans="1:66" s="112" customFormat="1" outlineLevel="2" x14ac:dyDescent="0.3">
      <c r="A131" s="130" t="s">
        <v>78</v>
      </c>
      <c r="B131" s="128">
        <v>0</v>
      </c>
      <c r="C131" s="128">
        <v>0</v>
      </c>
      <c r="D131" s="128">
        <v>0</v>
      </c>
      <c r="E131" s="128">
        <v>0</v>
      </c>
      <c r="F131" s="128">
        <v>0</v>
      </c>
      <c r="G131" s="128">
        <v>0</v>
      </c>
      <c r="H131" s="128">
        <v>0</v>
      </c>
      <c r="I131" s="128">
        <v>0</v>
      </c>
      <c r="J131" s="128">
        <v>0</v>
      </c>
      <c r="K131" s="128">
        <v>0</v>
      </c>
      <c r="L131" s="128">
        <v>0</v>
      </c>
      <c r="M131" s="128">
        <v>0</v>
      </c>
      <c r="N131" s="128">
        <v>0</v>
      </c>
      <c r="O131" s="128">
        <v>0</v>
      </c>
      <c r="P131" s="128">
        <v>0</v>
      </c>
      <c r="Q131" s="128">
        <v>0</v>
      </c>
      <c r="R131" s="128">
        <v>0</v>
      </c>
      <c r="S131" s="128">
        <v>0</v>
      </c>
      <c r="T131" s="128">
        <v>0</v>
      </c>
      <c r="U131" s="128">
        <v>0</v>
      </c>
      <c r="V131" s="128">
        <v>0</v>
      </c>
      <c r="W131" s="128">
        <v>0</v>
      </c>
      <c r="X131" s="128">
        <v>0</v>
      </c>
      <c r="Y131" s="128">
        <v>0</v>
      </c>
      <c r="Z131" s="128">
        <v>0</v>
      </c>
      <c r="AA131" s="128">
        <v>0</v>
      </c>
      <c r="AB131" s="128">
        <v>0</v>
      </c>
      <c r="AC131" s="128">
        <v>0</v>
      </c>
      <c r="AD131" s="128">
        <v>0</v>
      </c>
      <c r="AE131" s="128">
        <v>0</v>
      </c>
      <c r="AF131" s="128">
        <v>0</v>
      </c>
      <c r="AG131" s="128">
        <v>0</v>
      </c>
      <c r="AH131" s="128">
        <v>0</v>
      </c>
      <c r="AI131" s="128">
        <v>0</v>
      </c>
      <c r="AJ131" s="128">
        <v>0</v>
      </c>
      <c r="AK131" s="128">
        <v>0</v>
      </c>
      <c r="AL131" s="128">
        <v>0</v>
      </c>
      <c r="AM131" s="128">
        <v>0</v>
      </c>
      <c r="AN131" s="132"/>
      <c r="AO131" s="128">
        <v>0</v>
      </c>
      <c r="AP131" s="128">
        <v>0</v>
      </c>
      <c r="AQ131" s="128">
        <v>0</v>
      </c>
      <c r="AR131" s="128">
        <v>0</v>
      </c>
      <c r="AS131" s="128">
        <v>0</v>
      </c>
      <c r="AT131" s="128">
        <v>0</v>
      </c>
      <c r="AU131" s="128">
        <v>0</v>
      </c>
      <c r="AV131" s="128">
        <v>0</v>
      </c>
      <c r="AW131" s="128">
        <v>0</v>
      </c>
      <c r="AX131" s="128">
        <v>0</v>
      </c>
      <c r="AY131" s="128">
        <v>0</v>
      </c>
      <c r="AZ131" s="128">
        <v>0</v>
      </c>
      <c r="BA131" s="128"/>
      <c r="BB131" s="128">
        <v>0</v>
      </c>
      <c r="BC131" s="128">
        <v>0</v>
      </c>
      <c r="BD131" s="128">
        <v>0</v>
      </c>
      <c r="BE131" s="128">
        <v>0</v>
      </c>
      <c r="BF131" s="128">
        <v>0</v>
      </c>
      <c r="BG131" s="128">
        <v>0</v>
      </c>
      <c r="BH131" s="128">
        <v>0</v>
      </c>
      <c r="BI131" s="128">
        <v>0</v>
      </c>
      <c r="BJ131" s="128">
        <v>0</v>
      </c>
      <c r="BK131" s="128">
        <v>0</v>
      </c>
      <c r="BL131" s="128">
        <v>0</v>
      </c>
      <c r="BM131" s="128">
        <v>0</v>
      </c>
      <c r="BN131" s="109"/>
    </row>
    <row r="132" spans="1:66" s="112" customFormat="1" outlineLevel="2" x14ac:dyDescent="0.3">
      <c r="A132" s="130" t="s">
        <v>79</v>
      </c>
      <c r="B132" s="128">
        <v>0</v>
      </c>
      <c r="C132" s="128">
        <v>0</v>
      </c>
      <c r="D132" s="128">
        <v>0</v>
      </c>
      <c r="E132" s="128">
        <v>0</v>
      </c>
      <c r="F132" s="128">
        <v>0</v>
      </c>
      <c r="G132" s="128">
        <v>0</v>
      </c>
      <c r="H132" s="128">
        <v>0</v>
      </c>
      <c r="I132" s="128">
        <v>0</v>
      </c>
      <c r="J132" s="128">
        <v>0</v>
      </c>
      <c r="K132" s="128">
        <v>0</v>
      </c>
      <c r="L132" s="128">
        <v>0</v>
      </c>
      <c r="M132" s="128">
        <v>0</v>
      </c>
      <c r="N132" s="128">
        <v>0</v>
      </c>
      <c r="O132" s="128">
        <v>0</v>
      </c>
      <c r="P132" s="128">
        <v>0</v>
      </c>
      <c r="Q132" s="128">
        <v>0</v>
      </c>
      <c r="R132" s="128">
        <v>0</v>
      </c>
      <c r="S132" s="128">
        <v>0</v>
      </c>
      <c r="T132" s="128">
        <v>0</v>
      </c>
      <c r="U132" s="128">
        <v>0</v>
      </c>
      <c r="V132" s="128">
        <v>0</v>
      </c>
      <c r="W132" s="128">
        <v>0</v>
      </c>
      <c r="X132" s="128">
        <v>0</v>
      </c>
      <c r="Y132" s="128">
        <v>0</v>
      </c>
      <c r="Z132" s="128">
        <v>0</v>
      </c>
      <c r="AA132" s="128">
        <v>0</v>
      </c>
      <c r="AB132" s="128">
        <v>0</v>
      </c>
      <c r="AC132" s="128">
        <v>0</v>
      </c>
      <c r="AD132" s="128">
        <v>0</v>
      </c>
      <c r="AE132" s="128">
        <v>0</v>
      </c>
      <c r="AF132" s="128">
        <v>0</v>
      </c>
      <c r="AG132" s="128">
        <v>0</v>
      </c>
      <c r="AH132" s="128">
        <v>0</v>
      </c>
      <c r="AI132" s="128">
        <v>0</v>
      </c>
      <c r="AJ132" s="128">
        <v>0</v>
      </c>
      <c r="AK132" s="128">
        <v>0</v>
      </c>
      <c r="AL132" s="128">
        <v>0</v>
      </c>
      <c r="AM132" s="128">
        <v>0</v>
      </c>
      <c r="AN132" s="132"/>
      <c r="AO132" s="128">
        <v>0</v>
      </c>
      <c r="AP132" s="128">
        <v>0</v>
      </c>
      <c r="AQ132" s="128">
        <v>0</v>
      </c>
      <c r="AR132" s="128">
        <v>0</v>
      </c>
      <c r="AS132" s="128">
        <v>0</v>
      </c>
      <c r="AT132" s="128">
        <v>0</v>
      </c>
      <c r="AU132" s="128">
        <v>0</v>
      </c>
      <c r="AV132" s="128">
        <v>0</v>
      </c>
      <c r="AW132" s="128">
        <v>0</v>
      </c>
      <c r="AX132" s="128">
        <v>0</v>
      </c>
      <c r="AY132" s="128">
        <v>0</v>
      </c>
      <c r="AZ132" s="128">
        <v>0</v>
      </c>
      <c r="BA132" s="128"/>
      <c r="BB132" s="128">
        <v>0</v>
      </c>
      <c r="BC132" s="128">
        <v>0</v>
      </c>
      <c r="BD132" s="128">
        <v>0</v>
      </c>
      <c r="BE132" s="128">
        <v>0</v>
      </c>
      <c r="BF132" s="128">
        <v>0</v>
      </c>
      <c r="BG132" s="128">
        <v>0</v>
      </c>
      <c r="BH132" s="128">
        <v>0</v>
      </c>
      <c r="BI132" s="128">
        <v>0</v>
      </c>
      <c r="BJ132" s="128">
        <v>0</v>
      </c>
      <c r="BK132" s="128">
        <v>0</v>
      </c>
      <c r="BL132" s="128">
        <v>0</v>
      </c>
      <c r="BM132" s="128">
        <v>0</v>
      </c>
      <c r="BN132" s="109"/>
    </row>
    <row r="133" spans="1:66" s="108" customFormat="1" outlineLevel="2" x14ac:dyDescent="0.3">
      <c r="A133" s="135" t="s">
        <v>80</v>
      </c>
      <c r="B133" s="128">
        <v>0</v>
      </c>
      <c r="C133" s="128">
        <v>0</v>
      </c>
      <c r="D133" s="128">
        <v>0</v>
      </c>
      <c r="E133" s="128">
        <v>0</v>
      </c>
      <c r="F133" s="128">
        <v>0</v>
      </c>
      <c r="G133" s="128">
        <v>0</v>
      </c>
      <c r="H133" s="128">
        <v>0</v>
      </c>
      <c r="I133" s="128">
        <v>0</v>
      </c>
      <c r="J133" s="128">
        <v>0</v>
      </c>
      <c r="K133" s="128">
        <v>0</v>
      </c>
      <c r="L133" s="128">
        <v>0</v>
      </c>
      <c r="M133" s="128">
        <v>0</v>
      </c>
      <c r="N133" s="128">
        <v>0</v>
      </c>
      <c r="O133" s="128">
        <v>0</v>
      </c>
      <c r="P133" s="128">
        <v>0</v>
      </c>
      <c r="Q133" s="128">
        <v>0</v>
      </c>
      <c r="R133" s="128">
        <v>0</v>
      </c>
      <c r="S133" s="128">
        <v>0</v>
      </c>
      <c r="T133" s="128">
        <v>0</v>
      </c>
      <c r="U133" s="128">
        <v>0</v>
      </c>
      <c r="V133" s="128">
        <v>0</v>
      </c>
      <c r="W133" s="128">
        <v>0</v>
      </c>
      <c r="X133" s="128">
        <v>0</v>
      </c>
      <c r="Y133" s="128">
        <v>0</v>
      </c>
      <c r="Z133" s="128">
        <v>0</v>
      </c>
      <c r="AA133" s="128">
        <v>0</v>
      </c>
      <c r="AB133" s="128">
        <v>0</v>
      </c>
      <c r="AC133" s="128">
        <v>0</v>
      </c>
      <c r="AD133" s="128">
        <v>0</v>
      </c>
      <c r="AE133" s="128">
        <v>0</v>
      </c>
      <c r="AF133" s="128">
        <v>0</v>
      </c>
      <c r="AG133" s="128">
        <v>0</v>
      </c>
      <c r="AH133" s="128">
        <v>0</v>
      </c>
      <c r="AI133" s="128">
        <v>0</v>
      </c>
      <c r="AJ133" s="128">
        <v>0</v>
      </c>
      <c r="AK133" s="128">
        <v>0</v>
      </c>
      <c r="AL133" s="128">
        <v>0</v>
      </c>
      <c r="AM133" s="128">
        <v>0</v>
      </c>
      <c r="AN133" s="129"/>
      <c r="AO133" s="128">
        <v>0</v>
      </c>
      <c r="AP133" s="128">
        <v>0</v>
      </c>
      <c r="AQ133" s="128">
        <v>0</v>
      </c>
      <c r="AR133" s="128">
        <v>0</v>
      </c>
      <c r="AS133" s="128">
        <v>0</v>
      </c>
      <c r="AT133" s="128">
        <v>0</v>
      </c>
      <c r="AU133" s="128">
        <v>0</v>
      </c>
      <c r="AV133" s="128">
        <v>0</v>
      </c>
      <c r="AW133" s="128">
        <v>0</v>
      </c>
      <c r="AX133" s="128">
        <v>0</v>
      </c>
      <c r="AY133" s="128">
        <v>0</v>
      </c>
      <c r="AZ133" s="128">
        <v>0</v>
      </c>
      <c r="BA133" s="128"/>
      <c r="BB133" s="128">
        <v>0</v>
      </c>
      <c r="BC133" s="128">
        <v>0</v>
      </c>
      <c r="BD133" s="128">
        <v>0</v>
      </c>
      <c r="BE133" s="128">
        <v>0</v>
      </c>
      <c r="BF133" s="128">
        <v>0</v>
      </c>
      <c r="BG133" s="128">
        <v>0</v>
      </c>
      <c r="BH133" s="128">
        <v>0</v>
      </c>
      <c r="BI133" s="128">
        <v>0</v>
      </c>
      <c r="BJ133" s="128">
        <v>0</v>
      </c>
      <c r="BK133" s="128">
        <v>0</v>
      </c>
      <c r="BL133" s="128">
        <v>0</v>
      </c>
      <c r="BM133" s="128">
        <v>0</v>
      </c>
      <c r="BN133" s="109"/>
    </row>
    <row r="134" spans="1:66" s="108" customFormat="1" outlineLevel="2" x14ac:dyDescent="0.3">
      <c r="A134" s="134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G134" s="131"/>
      <c r="AH134" s="131"/>
      <c r="AI134" s="131"/>
      <c r="AJ134" s="131"/>
      <c r="AK134" s="131"/>
      <c r="AL134" s="131"/>
      <c r="AM134" s="131"/>
      <c r="AN134" s="129"/>
      <c r="AO134" s="131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28"/>
      <c r="BB134" s="131"/>
      <c r="BC134" s="131"/>
      <c r="BD134" s="131"/>
      <c r="BE134" s="131"/>
      <c r="BF134" s="131"/>
      <c r="BG134" s="131"/>
      <c r="BH134" s="131"/>
      <c r="BI134" s="131"/>
      <c r="BJ134" s="131"/>
      <c r="BK134" s="131"/>
      <c r="BL134" s="131"/>
      <c r="BM134" s="131"/>
      <c r="BN134" s="109"/>
    </row>
    <row r="135" spans="1:66" s="71" customFormat="1" outlineLevel="2" x14ac:dyDescent="0.3">
      <c r="A135" s="122" t="s">
        <v>86</v>
      </c>
      <c r="B135" s="123">
        <f t="shared" ref="B135:AM135" si="108">B136</f>
        <v>23.776800000000001</v>
      </c>
      <c r="C135" s="123">
        <f t="shared" si="108"/>
        <v>24.568100000000001</v>
      </c>
      <c r="D135" s="123">
        <f t="shared" si="108"/>
        <v>25.2087</v>
      </c>
      <c r="E135" s="123">
        <f t="shared" si="108"/>
        <v>25.279900000000001</v>
      </c>
      <c r="F135" s="123">
        <f t="shared" si="108"/>
        <v>26.180100000000003</v>
      </c>
      <c r="G135" s="123">
        <f t="shared" si="108"/>
        <v>25.694400000000002</v>
      </c>
      <c r="H135" s="123">
        <f t="shared" si="108"/>
        <v>26.1005</v>
      </c>
      <c r="I135" s="123">
        <f t="shared" si="108"/>
        <v>26.146600000000003</v>
      </c>
      <c r="J135" s="123">
        <f t="shared" si="108"/>
        <v>26.251200000000001</v>
      </c>
      <c r="K135" s="123">
        <f t="shared" si="108"/>
        <v>26.619700000000002</v>
      </c>
      <c r="L135" s="123">
        <f t="shared" si="108"/>
        <v>25.970700000000001</v>
      </c>
      <c r="M135" s="123">
        <f t="shared" si="108"/>
        <v>25.995799999999996</v>
      </c>
      <c r="N135" s="123">
        <f t="shared" si="108"/>
        <v>26.5108</v>
      </c>
      <c r="O135" s="123">
        <f t="shared" si="108"/>
        <v>26.4983</v>
      </c>
      <c r="P135" s="123">
        <f t="shared" si="108"/>
        <v>27.168100000000003</v>
      </c>
      <c r="Q135" s="123">
        <f t="shared" si="108"/>
        <v>27.804500000000001</v>
      </c>
      <c r="R135" s="123">
        <f t="shared" si="108"/>
        <v>28.415799999999997</v>
      </c>
      <c r="S135" s="123">
        <f t="shared" si="108"/>
        <v>28.311100000000003</v>
      </c>
      <c r="T135" s="123">
        <f t="shared" si="108"/>
        <v>27.871500000000001</v>
      </c>
      <c r="U135" s="123">
        <f t="shared" si="108"/>
        <v>27.101199999999999</v>
      </c>
      <c r="V135" s="123">
        <f t="shared" si="108"/>
        <v>27.712400000000002</v>
      </c>
      <c r="W135" s="123">
        <f t="shared" si="108"/>
        <v>27.080199999999998</v>
      </c>
      <c r="X135" s="123">
        <f t="shared" si="108"/>
        <v>26.695</v>
      </c>
      <c r="Y135" s="123">
        <f t="shared" si="108"/>
        <v>26.737857577357403</v>
      </c>
      <c r="Z135" s="123">
        <f t="shared" si="108"/>
        <v>26.639965028080535</v>
      </c>
      <c r="AA135" s="123">
        <f t="shared" si="108"/>
        <v>26.145761299258535</v>
      </c>
      <c r="AB135" s="123">
        <f t="shared" si="108"/>
        <v>26.947084297836781</v>
      </c>
      <c r="AC135" s="123">
        <f t="shared" si="108"/>
        <v>27.731327751536565</v>
      </c>
      <c r="AD135" s="123">
        <f t="shared" si="108"/>
        <v>28.253635775487716</v>
      </c>
      <c r="AE135" s="123">
        <f t="shared" si="108"/>
        <v>28.737806823629242</v>
      </c>
      <c r="AF135" s="123">
        <f t="shared" si="108"/>
        <v>29.188729487654093</v>
      </c>
      <c r="AG135" s="123">
        <f t="shared" si="108"/>
        <v>29.629102354680413</v>
      </c>
      <c r="AH135" s="123">
        <f t="shared" si="108"/>
        <v>30.083441460678792</v>
      </c>
      <c r="AI135" s="123">
        <f t="shared" si="108"/>
        <v>30.468079881753393</v>
      </c>
      <c r="AJ135" s="123">
        <f t="shared" si="108"/>
        <v>30.863188285447951</v>
      </c>
      <c r="AK135" s="123">
        <f t="shared" si="108"/>
        <v>31.263116591585383</v>
      </c>
      <c r="AL135" s="123">
        <f t="shared" si="108"/>
        <v>31.661580843902829</v>
      </c>
      <c r="AM135" s="123">
        <f t="shared" si="108"/>
        <v>32.048216682059305</v>
      </c>
      <c r="AN135" s="138"/>
      <c r="AO135" s="123">
        <v>26.486316143106038</v>
      </c>
      <c r="AP135" s="123">
        <v>26.836187937588299</v>
      </c>
      <c r="AQ135" s="123">
        <v>26.927323092649345</v>
      </c>
      <c r="AR135" s="123">
        <v>26.981135180763733</v>
      </c>
      <c r="AS135" s="123">
        <v>27.004049803131249</v>
      </c>
      <c r="AT135" s="123">
        <v>27.018066668853983</v>
      </c>
      <c r="AU135" s="123">
        <v>27.045376745701724</v>
      </c>
      <c r="AV135" s="123">
        <v>27.013421500107917</v>
      </c>
      <c r="AW135" s="123">
        <v>26.993078599829605</v>
      </c>
      <c r="AX135" s="123">
        <v>26.979040580563723</v>
      </c>
      <c r="AY135" s="123">
        <v>26.965763645120148</v>
      </c>
      <c r="AZ135" s="123">
        <v>26.944637531306867</v>
      </c>
      <c r="BA135" s="125"/>
      <c r="BB135" s="123">
        <v>26.10370767651861</v>
      </c>
      <c r="BC135" s="123">
        <v>26.067405617831405</v>
      </c>
      <c r="BD135" s="123">
        <v>25.781824025386733</v>
      </c>
      <c r="BE135" s="123">
        <v>25.466720624871144</v>
      </c>
      <c r="BF135" s="123">
        <v>25.130600884384585</v>
      </c>
      <c r="BG135" s="123">
        <v>24.794828880200512</v>
      </c>
      <c r="BH135" s="123">
        <v>24.478964839364142</v>
      </c>
      <c r="BI135" s="123">
        <v>24.121722736839644</v>
      </c>
      <c r="BJ135" s="123">
        <v>23.7847327419286</v>
      </c>
      <c r="BK135" s="123">
        <v>23.463311795541607</v>
      </c>
      <c r="BL135" s="123">
        <v>23.153035317104159</v>
      </c>
      <c r="BM135" s="123">
        <v>22.847658344886739</v>
      </c>
      <c r="BN135" s="126"/>
    </row>
    <row r="136" spans="1:66" s="108" customFormat="1" outlineLevel="2" x14ac:dyDescent="0.3">
      <c r="A136" s="135" t="s">
        <v>73</v>
      </c>
      <c r="B136" s="128">
        <v>23.776800000000001</v>
      </c>
      <c r="C136" s="128">
        <v>24.568100000000001</v>
      </c>
      <c r="D136" s="128">
        <v>25.2087</v>
      </c>
      <c r="E136" s="128">
        <v>25.279900000000001</v>
      </c>
      <c r="F136" s="128">
        <v>26.180100000000003</v>
      </c>
      <c r="G136" s="128">
        <v>25.694400000000002</v>
      </c>
      <c r="H136" s="128">
        <v>26.1005</v>
      </c>
      <c r="I136" s="128">
        <v>26.146600000000003</v>
      </c>
      <c r="J136" s="128">
        <v>26.251200000000001</v>
      </c>
      <c r="K136" s="128">
        <v>26.619700000000002</v>
      </c>
      <c r="L136" s="128">
        <v>25.970700000000001</v>
      </c>
      <c r="M136" s="128">
        <v>25.995799999999996</v>
      </c>
      <c r="N136" s="128">
        <v>26.5108</v>
      </c>
      <c r="O136" s="128">
        <v>26.4983</v>
      </c>
      <c r="P136" s="128">
        <v>27.168100000000003</v>
      </c>
      <c r="Q136" s="128">
        <v>27.804500000000001</v>
      </c>
      <c r="R136" s="128">
        <v>28.415799999999997</v>
      </c>
      <c r="S136" s="128">
        <v>28.311100000000003</v>
      </c>
      <c r="T136" s="128">
        <v>27.871500000000001</v>
      </c>
      <c r="U136" s="128">
        <v>27.101199999999999</v>
      </c>
      <c r="V136" s="128">
        <v>27.712400000000002</v>
      </c>
      <c r="W136" s="128">
        <v>27.080199999999998</v>
      </c>
      <c r="X136" s="128">
        <v>26.695</v>
      </c>
      <c r="Y136" s="128">
        <v>26.737857577357403</v>
      </c>
      <c r="Z136" s="128">
        <v>26.639965028080535</v>
      </c>
      <c r="AA136" s="128">
        <v>26.145761299258535</v>
      </c>
      <c r="AB136" s="128">
        <v>26.947084297836781</v>
      </c>
      <c r="AC136" s="128">
        <v>27.731327751536565</v>
      </c>
      <c r="AD136" s="128">
        <v>28.253635775487716</v>
      </c>
      <c r="AE136" s="128">
        <v>28.737806823629242</v>
      </c>
      <c r="AF136" s="128">
        <v>29.188729487654093</v>
      </c>
      <c r="AG136" s="128">
        <v>29.629102354680413</v>
      </c>
      <c r="AH136" s="128">
        <v>30.083441460678792</v>
      </c>
      <c r="AI136" s="128">
        <v>30.468079881753393</v>
      </c>
      <c r="AJ136" s="128">
        <v>30.863188285447951</v>
      </c>
      <c r="AK136" s="128">
        <v>31.263116591585383</v>
      </c>
      <c r="AL136" s="128">
        <v>31.661580843902829</v>
      </c>
      <c r="AM136" s="128">
        <v>32.048216682059305</v>
      </c>
      <c r="AN136" s="129"/>
      <c r="AO136" s="128">
        <v>26.486316143106038</v>
      </c>
      <c r="AP136" s="128">
        <v>26.836187937588299</v>
      </c>
      <c r="AQ136" s="128">
        <v>26.927323092649345</v>
      </c>
      <c r="AR136" s="128">
        <v>26.981135180763733</v>
      </c>
      <c r="AS136" s="128">
        <v>27.004049803131249</v>
      </c>
      <c r="AT136" s="128">
        <v>27.018066668853983</v>
      </c>
      <c r="AU136" s="128">
        <v>27.045376745701724</v>
      </c>
      <c r="AV136" s="128">
        <v>27.013421500107917</v>
      </c>
      <c r="AW136" s="128">
        <v>26.993078599829605</v>
      </c>
      <c r="AX136" s="128">
        <v>26.979040580563723</v>
      </c>
      <c r="AY136" s="128">
        <v>26.965763645120148</v>
      </c>
      <c r="AZ136" s="128">
        <v>26.944637531306867</v>
      </c>
      <c r="BA136" s="128"/>
      <c r="BB136" s="128">
        <v>26.10370767651861</v>
      </c>
      <c r="BC136" s="128">
        <v>26.067405617831405</v>
      </c>
      <c r="BD136" s="128">
        <v>25.781824025386733</v>
      </c>
      <c r="BE136" s="128">
        <v>25.466720624871144</v>
      </c>
      <c r="BF136" s="128">
        <v>25.130600884384585</v>
      </c>
      <c r="BG136" s="128">
        <v>24.794828880200512</v>
      </c>
      <c r="BH136" s="128">
        <v>24.478964839364142</v>
      </c>
      <c r="BI136" s="128">
        <v>24.121722736839644</v>
      </c>
      <c r="BJ136" s="128">
        <v>23.7847327419286</v>
      </c>
      <c r="BK136" s="128">
        <v>23.463311795541607</v>
      </c>
      <c r="BL136" s="128">
        <v>23.153035317104159</v>
      </c>
      <c r="BM136" s="128">
        <v>22.847658344886739</v>
      </c>
      <c r="BN136" s="109"/>
    </row>
    <row r="137" spans="1:66" s="108" customFormat="1" x14ac:dyDescent="0.3">
      <c r="A137" s="114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  <c r="BA137" s="109"/>
      <c r="BB137" s="115"/>
      <c r="BC137" s="115"/>
      <c r="BD137" s="115"/>
      <c r="BE137" s="115"/>
      <c r="BF137" s="115"/>
      <c r="BG137" s="115"/>
      <c r="BH137" s="115"/>
      <c r="BI137" s="115"/>
      <c r="BJ137" s="115"/>
      <c r="BK137" s="115"/>
      <c r="BL137" s="115"/>
      <c r="BM137" s="115"/>
      <c r="BN137" s="109"/>
    </row>
    <row r="138" spans="1:66" s="141" customFormat="1" ht="15.6" x14ac:dyDescent="0.3">
      <c r="A138" s="139" t="s">
        <v>95</v>
      </c>
      <c r="B138" s="140">
        <f t="shared" ref="B138:AM138" si="109">SUM(B141:B142,B146,B149,B151:B153,B156:B157)</f>
        <v>75.188723537253537</v>
      </c>
      <c r="C138" s="140">
        <f t="shared" si="109"/>
        <v>77.007638733762221</v>
      </c>
      <c r="D138" s="140">
        <f t="shared" si="109"/>
        <v>75.694895160297136</v>
      </c>
      <c r="E138" s="140">
        <f t="shared" si="109"/>
        <v>80.04958940275786</v>
      </c>
      <c r="F138" s="140">
        <f t="shared" si="109"/>
        <v>77.985537103995668</v>
      </c>
      <c r="G138" s="140">
        <f t="shared" si="109"/>
        <v>80.698151974305745</v>
      </c>
      <c r="H138" s="140">
        <f t="shared" si="109"/>
        <v>86.999419553400628</v>
      </c>
      <c r="I138" s="140">
        <f t="shared" si="109"/>
        <v>82.622295330904421</v>
      </c>
      <c r="J138" s="140">
        <f t="shared" si="109"/>
        <v>82.200866008112925</v>
      </c>
      <c r="K138" s="140">
        <f t="shared" si="109"/>
        <v>81.220019087864202</v>
      </c>
      <c r="L138" s="140">
        <f t="shared" si="109"/>
        <v>79.451537985716811</v>
      </c>
      <c r="M138" s="140">
        <f t="shared" si="109"/>
        <v>82.193265103522464</v>
      </c>
      <c r="N138" s="140">
        <f t="shared" si="109"/>
        <v>83.162690193681769</v>
      </c>
      <c r="O138" s="140">
        <f t="shared" si="109"/>
        <v>85.7270358609982</v>
      </c>
      <c r="P138" s="140">
        <f t="shared" si="109"/>
        <v>86.163939546709869</v>
      </c>
      <c r="Q138" s="140">
        <f t="shared" si="109"/>
        <v>86.138590714188254</v>
      </c>
      <c r="R138" s="140">
        <f t="shared" si="109"/>
        <v>88.652466806321598</v>
      </c>
      <c r="S138" s="140">
        <f t="shared" si="109"/>
        <v>86.891884532701809</v>
      </c>
      <c r="T138" s="140">
        <f t="shared" si="109"/>
        <v>87.380329705846293</v>
      </c>
      <c r="U138" s="140">
        <f t="shared" si="109"/>
        <v>86.964146937162212</v>
      </c>
      <c r="V138" s="140">
        <f t="shared" si="109"/>
        <v>93.292952484081042</v>
      </c>
      <c r="W138" s="140">
        <f t="shared" si="109"/>
        <v>85.434093275270243</v>
      </c>
      <c r="X138" s="140">
        <f t="shared" si="109"/>
        <v>86.680142311404481</v>
      </c>
      <c r="Y138" s="140">
        <f t="shared" si="109"/>
        <v>83.186427616046259</v>
      </c>
      <c r="Z138" s="140">
        <f t="shared" si="109"/>
        <v>84.869297300063764</v>
      </c>
      <c r="AA138" s="140">
        <f t="shared" si="109"/>
        <v>86.224924826852245</v>
      </c>
      <c r="AB138" s="140">
        <f t="shared" si="109"/>
        <v>87.47995132259193</v>
      </c>
      <c r="AC138" s="140">
        <f t="shared" si="109"/>
        <v>89.378778531057264</v>
      </c>
      <c r="AD138" s="140">
        <f t="shared" si="109"/>
        <v>91.236646522422092</v>
      </c>
      <c r="AE138" s="140">
        <f t="shared" si="109"/>
        <v>92.592195587967893</v>
      </c>
      <c r="AF138" s="140">
        <f t="shared" si="109"/>
        <v>93.83290497688958</v>
      </c>
      <c r="AG138" s="140">
        <f t="shared" si="109"/>
        <v>94.932328136336238</v>
      </c>
      <c r="AH138" s="140">
        <f t="shared" si="109"/>
        <v>94.938608621062912</v>
      </c>
      <c r="AI138" s="140">
        <f t="shared" si="109"/>
        <v>95.621284768845356</v>
      </c>
      <c r="AJ138" s="140">
        <f t="shared" si="109"/>
        <v>96.383306118172015</v>
      </c>
      <c r="AK138" s="140">
        <f t="shared" si="109"/>
        <v>97.50677795484944</v>
      </c>
      <c r="AL138" s="140">
        <f t="shared" si="109"/>
        <v>98.821901991619555</v>
      </c>
      <c r="AM138" s="140">
        <f t="shared" si="109"/>
        <v>100.49054926310703</v>
      </c>
      <c r="AO138" s="140">
        <f t="shared" ref="AO138:AZ138" si="110">SUM(AO141:AO142,AO146,AO149,AO151:AO153,AO156:AO157)</f>
        <v>86.5631129265373</v>
      </c>
      <c r="AP138" s="140">
        <f t="shared" si="110"/>
        <v>87.374384062823566</v>
      </c>
      <c r="AQ138" s="140">
        <f t="shared" si="110"/>
        <v>87.985008623051897</v>
      </c>
      <c r="AR138" s="140">
        <f t="shared" si="110"/>
        <v>88.010768214111806</v>
      </c>
      <c r="AS138" s="140">
        <f t="shared" si="110"/>
        <v>87.864424348032358</v>
      </c>
      <c r="AT138" s="140">
        <f t="shared" si="110"/>
        <v>87.512930185188338</v>
      </c>
      <c r="AU138" s="140">
        <f t="shared" si="110"/>
        <v>86.28238974760626</v>
      </c>
      <c r="AV138" s="140">
        <f t="shared" si="110"/>
        <v>85.945597972610472</v>
      </c>
      <c r="AW138" s="140">
        <f t="shared" si="110"/>
        <v>85.608254785339824</v>
      </c>
      <c r="AX138" s="140">
        <f t="shared" si="110"/>
        <v>85.587479420329288</v>
      </c>
      <c r="AY138" s="140">
        <f t="shared" si="110"/>
        <v>85.698244651801957</v>
      </c>
      <c r="AZ138" s="140">
        <f t="shared" si="110"/>
        <v>86.151901725640741</v>
      </c>
      <c r="BA138" s="142"/>
      <c r="BB138" s="140">
        <f t="shared" ref="BB138:BM138" si="111">SUM(BB141:BB142,BB146,BB149,BB151:BB153,BB156:BB157)</f>
        <v>84.748738005432145</v>
      </c>
      <c r="BC138" s="140">
        <f t="shared" si="111"/>
        <v>83.593765331285283</v>
      </c>
      <c r="BD138" s="140">
        <f t="shared" si="111"/>
        <v>82.117269284980779</v>
      </c>
      <c r="BE138" s="140">
        <f t="shared" si="111"/>
        <v>80.440772680963022</v>
      </c>
      <c r="BF138" s="140">
        <f t="shared" si="111"/>
        <v>78.480254526533656</v>
      </c>
      <c r="BG138" s="140">
        <f t="shared" si="111"/>
        <v>76.18322817338111</v>
      </c>
      <c r="BH138" s="140">
        <f t="shared" si="111"/>
        <v>73.056843054718314</v>
      </c>
      <c r="BI138" s="140">
        <f t="shared" si="111"/>
        <v>71.096912564171859</v>
      </c>
      <c r="BJ138" s="140">
        <f t="shared" si="111"/>
        <v>69.117733711601176</v>
      </c>
      <c r="BK138" s="140">
        <f t="shared" si="111"/>
        <v>67.531432870617024</v>
      </c>
      <c r="BL138" s="140">
        <f t="shared" si="111"/>
        <v>66.141511866483597</v>
      </c>
      <c r="BM138" s="140">
        <f t="shared" si="111"/>
        <v>65.208854867902133</v>
      </c>
      <c r="BN138" s="140"/>
    </row>
    <row r="139" spans="1:66" s="108" customFormat="1" hidden="1" outlineLevel="1" x14ac:dyDescent="0.3"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9"/>
    </row>
    <row r="140" spans="1:66" s="108" customFormat="1" hidden="1" outlineLevel="1" x14ac:dyDescent="0.3">
      <c r="A140" s="110" t="s">
        <v>64</v>
      </c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9"/>
    </row>
    <row r="141" spans="1:66" s="108" customFormat="1" hidden="1" outlineLevel="1" x14ac:dyDescent="0.3">
      <c r="A141" s="97" t="s">
        <v>65</v>
      </c>
      <c r="B141" s="109">
        <f>B169+B196+B219</f>
        <v>0.19240723295762374</v>
      </c>
      <c r="C141" s="109">
        <f t="shared" ref="C141:AM141" si="112">C169+C196+C219</f>
        <v>0.11812552963730928</v>
      </c>
      <c r="D141" s="109">
        <f t="shared" si="112"/>
        <v>0.21268004247338643</v>
      </c>
      <c r="E141" s="109">
        <f t="shared" si="112"/>
        <v>0.22501921382120071</v>
      </c>
      <c r="F141" s="109">
        <f t="shared" si="112"/>
        <v>0.20075856281552654</v>
      </c>
      <c r="G141" s="109">
        <f t="shared" si="112"/>
        <v>0.16292066010494163</v>
      </c>
      <c r="H141" s="109">
        <f t="shared" si="112"/>
        <v>0.13196335646390009</v>
      </c>
      <c r="I141" s="109">
        <f t="shared" si="112"/>
        <v>0.12824002352096095</v>
      </c>
      <c r="J141" s="109">
        <f t="shared" si="112"/>
        <v>6.174178359468694E-2</v>
      </c>
      <c r="K141" s="109">
        <f t="shared" si="112"/>
        <v>6.3588678714587121E-2</v>
      </c>
      <c r="L141" s="109">
        <f t="shared" si="112"/>
        <v>6.038092269497352E-2</v>
      </c>
      <c r="M141" s="109">
        <f t="shared" si="112"/>
        <v>5.2036954518535322E-2</v>
      </c>
      <c r="N141" s="109">
        <f t="shared" si="112"/>
        <v>4.5844386326388278E-2</v>
      </c>
      <c r="O141" s="109">
        <f t="shared" si="112"/>
        <v>4.7160688679662138E-2</v>
      </c>
      <c r="P141" s="109">
        <f t="shared" si="112"/>
        <v>4.7520775962014927E-2</v>
      </c>
      <c r="Q141" s="109">
        <f t="shared" si="112"/>
        <v>4.3399671910601637E-2</v>
      </c>
      <c r="R141" s="109">
        <f t="shared" si="112"/>
        <v>3.8813746805272574E-2</v>
      </c>
      <c r="S141" s="109">
        <f t="shared" si="112"/>
        <v>3.1886966990511516E-2</v>
      </c>
      <c r="T141" s="109">
        <f t="shared" si="112"/>
        <v>3.1869285761033192E-2</v>
      </c>
      <c r="U141" s="109">
        <f t="shared" si="112"/>
        <v>3.6741663135579548E-2</v>
      </c>
      <c r="V141" s="109">
        <f t="shared" si="112"/>
        <v>4.0792267140829286E-2</v>
      </c>
      <c r="W141" s="109">
        <f t="shared" si="112"/>
        <v>4.2542373115842247E-2</v>
      </c>
      <c r="X141" s="109">
        <f t="shared" si="112"/>
        <v>4.2024272126367258E-2</v>
      </c>
      <c r="Y141" s="109">
        <f t="shared" si="112"/>
        <v>4.62600743016163E-2</v>
      </c>
      <c r="Z141" s="109">
        <f t="shared" si="112"/>
        <v>4.8338099203571946E-2</v>
      </c>
      <c r="AA141" s="109">
        <f t="shared" si="112"/>
        <v>4.9039220820283169E-2</v>
      </c>
      <c r="AB141" s="109">
        <f t="shared" si="112"/>
        <v>0</v>
      </c>
      <c r="AC141" s="109">
        <f t="shared" si="112"/>
        <v>0</v>
      </c>
      <c r="AD141" s="109">
        <f t="shared" si="112"/>
        <v>0</v>
      </c>
      <c r="AE141" s="109">
        <f t="shared" si="112"/>
        <v>0</v>
      </c>
      <c r="AF141" s="109">
        <f t="shared" si="112"/>
        <v>0</v>
      </c>
      <c r="AG141" s="109">
        <f t="shared" si="112"/>
        <v>0</v>
      </c>
      <c r="AH141" s="109">
        <f t="shared" si="112"/>
        <v>0</v>
      </c>
      <c r="AI141" s="109">
        <f t="shared" si="112"/>
        <v>0</v>
      </c>
      <c r="AJ141" s="109">
        <f t="shared" si="112"/>
        <v>0</v>
      </c>
      <c r="AK141" s="109">
        <f t="shared" si="112"/>
        <v>0</v>
      </c>
      <c r="AL141" s="109">
        <f t="shared" si="112"/>
        <v>0</v>
      </c>
      <c r="AM141" s="109">
        <f t="shared" si="112"/>
        <v>0</v>
      </c>
      <c r="AO141" s="109">
        <f t="shared" ref="AO141:AZ141" si="113">AO169+AO196+AO219</f>
        <v>0</v>
      </c>
      <c r="AP141" s="109">
        <f t="shared" si="113"/>
        <v>0</v>
      </c>
      <c r="AQ141" s="109">
        <f t="shared" si="113"/>
        <v>0</v>
      </c>
      <c r="AR141" s="109">
        <f t="shared" si="113"/>
        <v>0</v>
      </c>
      <c r="AS141" s="109">
        <f t="shared" si="113"/>
        <v>0</v>
      </c>
      <c r="AT141" s="109">
        <f t="shared" si="113"/>
        <v>0</v>
      </c>
      <c r="AU141" s="109">
        <f t="shared" si="113"/>
        <v>0</v>
      </c>
      <c r="AV141" s="109">
        <f t="shared" si="113"/>
        <v>0</v>
      </c>
      <c r="AW141" s="109">
        <f t="shared" si="113"/>
        <v>0</v>
      </c>
      <c r="AX141" s="109">
        <f t="shared" si="113"/>
        <v>0</v>
      </c>
      <c r="AY141" s="109">
        <f t="shared" si="113"/>
        <v>0</v>
      </c>
      <c r="AZ141" s="109">
        <f t="shared" si="113"/>
        <v>0</v>
      </c>
      <c r="BA141" s="109"/>
      <c r="BB141" s="109">
        <f t="shared" ref="BB141:BM141" si="114">BB169+BB196+BB219</f>
        <v>0</v>
      </c>
      <c r="BC141" s="109">
        <f t="shared" si="114"/>
        <v>0</v>
      </c>
      <c r="BD141" s="109">
        <f t="shared" si="114"/>
        <v>0</v>
      </c>
      <c r="BE141" s="109">
        <f t="shared" si="114"/>
        <v>0</v>
      </c>
      <c r="BF141" s="109">
        <f t="shared" si="114"/>
        <v>0</v>
      </c>
      <c r="BG141" s="109">
        <f t="shared" si="114"/>
        <v>0</v>
      </c>
      <c r="BH141" s="109">
        <f t="shared" si="114"/>
        <v>0</v>
      </c>
      <c r="BI141" s="109">
        <f t="shared" si="114"/>
        <v>0</v>
      </c>
      <c r="BJ141" s="109">
        <f t="shared" si="114"/>
        <v>0</v>
      </c>
      <c r="BK141" s="109">
        <f t="shared" si="114"/>
        <v>0</v>
      </c>
      <c r="BL141" s="109">
        <f t="shared" si="114"/>
        <v>0</v>
      </c>
      <c r="BM141" s="109">
        <f t="shared" si="114"/>
        <v>0</v>
      </c>
      <c r="BN141" s="109"/>
    </row>
    <row r="142" spans="1:66" s="108" customFormat="1" hidden="1" outlineLevel="1" x14ac:dyDescent="0.3">
      <c r="A142" s="97" t="s">
        <v>66</v>
      </c>
      <c r="B142" s="109">
        <f>B170+B197+B215+B220</f>
        <v>15.141306356711087</v>
      </c>
      <c r="C142" s="109">
        <f t="shared" ref="C142:AM142" si="115">C170+C197+C215+C220</f>
        <v>12.840499620665952</v>
      </c>
      <c r="D142" s="109">
        <f t="shared" si="115"/>
        <v>10.660974105611551</v>
      </c>
      <c r="E142" s="109">
        <f t="shared" si="115"/>
        <v>10.396473779661221</v>
      </c>
      <c r="F142" s="109">
        <f t="shared" si="115"/>
        <v>8.5781464712800126</v>
      </c>
      <c r="G142" s="109">
        <f t="shared" si="115"/>
        <v>7.8156081103601229</v>
      </c>
      <c r="H142" s="109">
        <f t="shared" si="115"/>
        <v>8.1324930263235995</v>
      </c>
      <c r="I142" s="109">
        <f t="shared" si="115"/>
        <v>7.4148727155098086</v>
      </c>
      <c r="J142" s="109">
        <f t="shared" si="115"/>
        <v>6.2445723571120713</v>
      </c>
      <c r="K142" s="109">
        <f t="shared" si="115"/>
        <v>6.5303445909121658</v>
      </c>
      <c r="L142" s="109">
        <f t="shared" si="115"/>
        <v>5.8464675631298961</v>
      </c>
      <c r="M142" s="109">
        <f t="shared" si="115"/>
        <v>5.4411077407738313</v>
      </c>
      <c r="N142" s="109">
        <f t="shared" si="115"/>
        <v>5.047292001852087</v>
      </c>
      <c r="O142" s="109">
        <f t="shared" si="115"/>
        <v>5.0713582710814968</v>
      </c>
      <c r="P142" s="109">
        <f t="shared" si="115"/>
        <v>5.0575192833256244</v>
      </c>
      <c r="Q142" s="109">
        <f t="shared" si="115"/>
        <v>4.4431056211411786</v>
      </c>
      <c r="R142" s="109">
        <f t="shared" si="115"/>
        <v>3.7928430683842542</v>
      </c>
      <c r="S142" s="109">
        <f t="shared" si="115"/>
        <v>3.3746409232105377</v>
      </c>
      <c r="T142" s="109">
        <f t="shared" si="115"/>
        <v>3.4527450285999586</v>
      </c>
      <c r="U142" s="109">
        <f t="shared" si="115"/>
        <v>3.3296309902736758</v>
      </c>
      <c r="V142" s="109">
        <f t="shared" si="115"/>
        <v>3.2252421225556867</v>
      </c>
      <c r="W142" s="109">
        <f t="shared" si="115"/>
        <v>2.6793805419234911</v>
      </c>
      <c r="X142" s="109">
        <f t="shared" si="115"/>
        <v>3.301332429131862</v>
      </c>
      <c r="Y142" s="109">
        <f t="shared" si="115"/>
        <v>3.1407716461964466</v>
      </c>
      <c r="Z142" s="109">
        <f t="shared" si="115"/>
        <v>3.2365991848299078</v>
      </c>
      <c r="AA142" s="109">
        <f t="shared" si="115"/>
        <v>3.2848015139536542</v>
      </c>
      <c r="AB142" s="109">
        <f t="shared" si="115"/>
        <v>2.8525147484654783</v>
      </c>
      <c r="AC142" s="109">
        <f t="shared" si="115"/>
        <v>2.4187191678441007</v>
      </c>
      <c r="AD142" s="109">
        <f t="shared" si="115"/>
        <v>1.9857642434337093</v>
      </c>
      <c r="AE142" s="109">
        <f t="shared" si="115"/>
        <v>1.4686644560752171</v>
      </c>
      <c r="AF142" s="109">
        <f t="shared" si="115"/>
        <v>0.9628048053785101</v>
      </c>
      <c r="AG142" s="109">
        <f t="shared" si="115"/>
        <v>0.47180891311562628</v>
      </c>
      <c r="AH142" s="109">
        <f t="shared" si="115"/>
        <v>0</v>
      </c>
      <c r="AI142" s="109">
        <f t="shared" si="115"/>
        <v>0</v>
      </c>
      <c r="AJ142" s="109">
        <f t="shared" si="115"/>
        <v>0</v>
      </c>
      <c r="AK142" s="109">
        <f t="shared" si="115"/>
        <v>0</v>
      </c>
      <c r="AL142" s="109">
        <f t="shared" si="115"/>
        <v>0</v>
      </c>
      <c r="AM142" s="109">
        <f t="shared" si="115"/>
        <v>0</v>
      </c>
      <c r="AO142" s="109">
        <f t="shared" ref="AO142:AZ142" si="116">AO170+AO197+AO215+AO220</f>
        <v>2.59634176965693</v>
      </c>
      <c r="AP142" s="109">
        <f t="shared" si="116"/>
        <v>1.91759581136553</v>
      </c>
      <c r="AQ142" s="109">
        <f t="shared" si="116"/>
        <v>1.2530499510861048</v>
      </c>
      <c r="AR142" s="109">
        <f t="shared" si="116"/>
        <v>0.90720451941219604</v>
      </c>
      <c r="AS142" s="109">
        <f t="shared" si="116"/>
        <v>0.58147902716935518</v>
      </c>
      <c r="AT142" s="109">
        <f t="shared" si="116"/>
        <v>0.2781294721064414</v>
      </c>
      <c r="AU142" s="109">
        <f t="shared" si="116"/>
        <v>0</v>
      </c>
      <c r="AV142" s="109">
        <f t="shared" si="116"/>
        <v>0</v>
      </c>
      <c r="AW142" s="109">
        <f t="shared" si="116"/>
        <v>0</v>
      </c>
      <c r="AX142" s="109">
        <f t="shared" si="116"/>
        <v>0</v>
      </c>
      <c r="AY142" s="109">
        <f t="shared" si="116"/>
        <v>0</v>
      </c>
      <c r="AZ142" s="109">
        <f t="shared" si="116"/>
        <v>0</v>
      </c>
      <c r="BA142" s="109"/>
      <c r="BB142" s="109">
        <f t="shared" ref="BB142:BM142" si="117">BB170+BB197+BB215+BB220</f>
        <v>2.1157421624566299</v>
      </c>
      <c r="BC142" s="109">
        <f t="shared" si="117"/>
        <v>1.0168412033638528</v>
      </c>
      <c r="BD142" s="109">
        <f t="shared" si="117"/>
        <v>0</v>
      </c>
      <c r="BE142" s="109">
        <f t="shared" si="117"/>
        <v>0</v>
      </c>
      <c r="BF142" s="109">
        <f t="shared" si="117"/>
        <v>0</v>
      </c>
      <c r="BG142" s="109">
        <f t="shared" si="117"/>
        <v>0</v>
      </c>
      <c r="BH142" s="109">
        <f t="shared" si="117"/>
        <v>0</v>
      </c>
      <c r="BI142" s="109">
        <f t="shared" si="117"/>
        <v>0</v>
      </c>
      <c r="BJ142" s="109">
        <f t="shared" si="117"/>
        <v>0</v>
      </c>
      <c r="BK142" s="109">
        <f t="shared" si="117"/>
        <v>0</v>
      </c>
      <c r="BL142" s="109">
        <f t="shared" si="117"/>
        <v>0</v>
      </c>
      <c r="BM142" s="109">
        <f t="shared" si="117"/>
        <v>0</v>
      </c>
      <c r="BN142" s="109"/>
    </row>
    <row r="143" spans="1:66" s="112" customFormat="1" hidden="1" outlineLevel="1" x14ac:dyDescent="0.3">
      <c r="A143" s="98" t="s">
        <v>67</v>
      </c>
      <c r="B143" s="111">
        <f>B171+B198+B221</f>
        <v>0.10356196687461146</v>
      </c>
      <c r="C143" s="111">
        <f t="shared" ref="C143:AM143" si="118">C171+C198+C221</f>
        <v>0.10048362825951772</v>
      </c>
      <c r="D143" s="111">
        <f t="shared" si="118"/>
        <v>9.8673632346247903E-2</v>
      </c>
      <c r="E143" s="111">
        <f t="shared" si="118"/>
        <v>0.1461188828668914</v>
      </c>
      <c r="F143" s="111">
        <f t="shared" si="118"/>
        <v>0.14747632315163475</v>
      </c>
      <c r="G143" s="111">
        <f t="shared" si="118"/>
        <v>0.1467912195735743</v>
      </c>
      <c r="H143" s="111">
        <f t="shared" si="118"/>
        <v>0.1487026690489823</v>
      </c>
      <c r="I143" s="111">
        <f t="shared" si="118"/>
        <v>0.14543205454617084</v>
      </c>
      <c r="J143" s="111">
        <f t="shared" si="118"/>
        <v>0.14376194742569115</v>
      </c>
      <c r="K143" s="111">
        <f t="shared" si="118"/>
        <v>9.4955868678456359E-2</v>
      </c>
      <c r="L143" s="111">
        <f t="shared" si="118"/>
        <v>0.14823728085970228</v>
      </c>
      <c r="M143" s="111">
        <f t="shared" si="118"/>
        <v>0.14936445275669299</v>
      </c>
      <c r="N143" s="111">
        <f t="shared" si="118"/>
        <v>0.14794150626599201</v>
      </c>
      <c r="O143" s="111">
        <f t="shared" si="118"/>
        <v>0.19898776539061824</v>
      </c>
      <c r="P143" s="111">
        <f t="shared" si="118"/>
        <v>0.24112480621545701</v>
      </c>
      <c r="Q143" s="111">
        <f t="shared" si="118"/>
        <v>0.24417699672771467</v>
      </c>
      <c r="R143" s="111">
        <f t="shared" si="118"/>
        <v>0.29211166355253987</v>
      </c>
      <c r="S143" s="111">
        <f t="shared" si="118"/>
        <v>0.2950036198520562</v>
      </c>
      <c r="T143" s="111">
        <f t="shared" si="118"/>
        <v>0.29684763059878061</v>
      </c>
      <c r="U143" s="111">
        <f t="shared" si="118"/>
        <v>0.29382374383052534</v>
      </c>
      <c r="V143" s="111">
        <f t="shared" si="118"/>
        <v>0.34098089494516298</v>
      </c>
      <c r="W143" s="111">
        <f t="shared" si="118"/>
        <v>0.34622170275426001</v>
      </c>
      <c r="X143" s="111">
        <f t="shared" si="118"/>
        <v>0.32291756373565866</v>
      </c>
      <c r="Y143" s="111">
        <f t="shared" si="118"/>
        <v>0.3742396853545823</v>
      </c>
      <c r="Z143" s="111">
        <f t="shared" si="118"/>
        <v>0.38565804744719767</v>
      </c>
      <c r="AA143" s="111">
        <f t="shared" si="118"/>
        <v>0.39140161193284712</v>
      </c>
      <c r="AB143" s="111">
        <f t="shared" si="118"/>
        <v>0.75866274080163154</v>
      </c>
      <c r="AC143" s="111">
        <f t="shared" si="118"/>
        <v>0.99837524477346018</v>
      </c>
      <c r="AD143" s="111">
        <f t="shared" si="118"/>
        <v>1.1111893196551363</v>
      </c>
      <c r="AE143" s="111">
        <f t="shared" si="118"/>
        <v>0.90268590632862622</v>
      </c>
      <c r="AF143" s="111">
        <f t="shared" si="118"/>
        <v>0.6447742503685453</v>
      </c>
      <c r="AG143" s="111">
        <f t="shared" si="118"/>
        <v>0.34193692378249113</v>
      </c>
      <c r="AH143" s="111">
        <f t="shared" si="118"/>
        <v>0</v>
      </c>
      <c r="AI143" s="111">
        <f t="shared" si="118"/>
        <v>0</v>
      </c>
      <c r="AJ143" s="111">
        <f t="shared" si="118"/>
        <v>0</v>
      </c>
      <c r="AK143" s="111">
        <f t="shared" si="118"/>
        <v>0</v>
      </c>
      <c r="AL143" s="111">
        <f t="shared" si="118"/>
        <v>0</v>
      </c>
      <c r="AM143" s="111">
        <f t="shared" si="118"/>
        <v>0</v>
      </c>
      <c r="AO143" s="111">
        <f t="shared" ref="AO143:AZ143" si="119">AO171+AO198+AO221</f>
        <v>0.69053026424677333</v>
      </c>
      <c r="AP143" s="111">
        <f t="shared" si="119"/>
        <v>0.79152644631128222</v>
      </c>
      <c r="AQ143" s="111">
        <f t="shared" si="119"/>
        <v>0.70117876643484456</v>
      </c>
      <c r="AR143" s="111">
        <f t="shared" si="119"/>
        <v>0.58256759944167835</v>
      </c>
      <c r="AS143" s="111">
        <f t="shared" si="119"/>
        <v>0.42141880805375503</v>
      </c>
      <c r="AT143" s="111">
        <f t="shared" si="119"/>
        <v>0.2245381583746251</v>
      </c>
      <c r="AU143" s="111">
        <f t="shared" si="119"/>
        <v>0</v>
      </c>
      <c r="AV143" s="111">
        <f t="shared" si="119"/>
        <v>0</v>
      </c>
      <c r="AW143" s="111">
        <f t="shared" si="119"/>
        <v>0</v>
      </c>
      <c r="AX143" s="111">
        <f t="shared" si="119"/>
        <v>0</v>
      </c>
      <c r="AY143" s="111">
        <f t="shared" si="119"/>
        <v>0</v>
      </c>
      <c r="AZ143" s="111">
        <f t="shared" si="119"/>
        <v>0</v>
      </c>
      <c r="BA143" s="111"/>
      <c r="BB143" s="111">
        <f t="shared" ref="BB143:BM143" si="120">BB171+BB198+BB221</f>
        <v>0.71801200900244555</v>
      </c>
      <c r="BC143" s="111">
        <f t="shared" si="120"/>
        <v>0.56900162680409794</v>
      </c>
      <c r="BD143" s="111">
        <f t="shared" si="120"/>
        <v>0</v>
      </c>
      <c r="BE143" s="111">
        <f t="shared" si="120"/>
        <v>0</v>
      </c>
      <c r="BF143" s="111">
        <f t="shared" si="120"/>
        <v>0</v>
      </c>
      <c r="BG143" s="111">
        <f t="shared" si="120"/>
        <v>0</v>
      </c>
      <c r="BH143" s="111">
        <f t="shared" si="120"/>
        <v>0</v>
      </c>
      <c r="BI143" s="111">
        <f t="shared" si="120"/>
        <v>0</v>
      </c>
      <c r="BJ143" s="111">
        <f t="shared" si="120"/>
        <v>0</v>
      </c>
      <c r="BK143" s="111">
        <f t="shared" si="120"/>
        <v>0</v>
      </c>
      <c r="BL143" s="111">
        <f t="shared" si="120"/>
        <v>0</v>
      </c>
      <c r="BM143" s="111">
        <f t="shared" si="120"/>
        <v>0</v>
      </c>
      <c r="BN143" s="111"/>
    </row>
    <row r="144" spans="1:66" s="112" customFormat="1" hidden="1" outlineLevel="1" x14ac:dyDescent="0.3">
      <c r="A144" s="98" t="s">
        <v>68</v>
      </c>
      <c r="B144" s="111">
        <f>B172+B199+B216+B222</f>
        <v>0.62933810639186394</v>
      </c>
      <c r="C144" s="111">
        <f t="shared" ref="C144:AM144" si="121">C172+C199+C216+C222</f>
        <v>0.2348581843935475</v>
      </c>
      <c r="D144" s="111">
        <f t="shared" si="121"/>
        <v>0.2306277205725884</v>
      </c>
      <c r="E144" s="111">
        <f t="shared" si="121"/>
        <v>0.18211661735958476</v>
      </c>
      <c r="F144" s="111">
        <f t="shared" si="121"/>
        <v>0.18380847557855523</v>
      </c>
      <c r="G144" s="111">
        <f t="shared" si="121"/>
        <v>0.13721594281134167</v>
      </c>
      <c r="H144" s="111">
        <f t="shared" si="121"/>
        <v>9.2668471549336065E-2</v>
      </c>
      <c r="I144" s="111">
        <f t="shared" si="121"/>
        <v>9.0630291273614799E-2</v>
      </c>
      <c r="J144" s="111">
        <f t="shared" si="121"/>
        <v>8.958951456685986E-2</v>
      </c>
      <c r="K144" s="111">
        <f t="shared" si="121"/>
        <v>4.4387654589337647E-2</v>
      </c>
      <c r="L144" s="111">
        <f t="shared" si="121"/>
        <v>4.6189225559136592E-2</v>
      </c>
      <c r="M144" s="111">
        <f t="shared" si="121"/>
        <v>4.6540440831651431E-2</v>
      </c>
      <c r="N144" s="111">
        <f t="shared" si="121"/>
        <v>4.6097065210914216E-2</v>
      </c>
      <c r="O144" s="111">
        <f t="shared" si="121"/>
        <v>4.6498392504246908E-2</v>
      </c>
      <c r="P144" s="111">
        <f t="shared" si="121"/>
        <v>9.0163908968969322E-2</v>
      </c>
      <c r="Q144" s="111">
        <f t="shared" si="121"/>
        <v>9.1305215961901512E-2</v>
      </c>
      <c r="R144" s="111">
        <f t="shared" si="121"/>
        <v>4.5509508262812283E-2</v>
      </c>
      <c r="S144" s="111">
        <f t="shared" si="121"/>
        <v>0</v>
      </c>
      <c r="T144" s="111">
        <f t="shared" si="121"/>
        <v>0</v>
      </c>
      <c r="U144" s="111">
        <f t="shared" si="121"/>
        <v>0</v>
      </c>
      <c r="V144" s="111">
        <f t="shared" si="121"/>
        <v>0</v>
      </c>
      <c r="W144" s="111">
        <f t="shared" si="121"/>
        <v>0</v>
      </c>
      <c r="X144" s="111">
        <f t="shared" si="121"/>
        <v>0</v>
      </c>
      <c r="Y144" s="111">
        <f t="shared" si="121"/>
        <v>0</v>
      </c>
      <c r="Z144" s="111">
        <f t="shared" si="121"/>
        <v>0</v>
      </c>
      <c r="AA144" s="111">
        <f t="shared" si="121"/>
        <v>0</v>
      </c>
      <c r="AB144" s="111">
        <f t="shared" si="121"/>
        <v>0</v>
      </c>
      <c r="AC144" s="111">
        <f t="shared" si="121"/>
        <v>0</v>
      </c>
      <c r="AD144" s="111">
        <f t="shared" si="121"/>
        <v>0</v>
      </c>
      <c r="AE144" s="111">
        <f t="shared" si="121"/>
        <v>0</v>
      </c>
      <c r="AF144" s="111">
        <f t="shared" si="121"/>
        <v>0</v>
      </c>
      <c r="AG144" s="111">
        <f t="shared" si="121"/>
        <v>0</v>
      </c>
      <c r="AH144" s="111">
        <f t="shared" si="121"/>
        <v>0</v>
      </c>
      <c r="AI144" s="111">
        <f t="shared" si="121"/>
        <v>0</v>
      </c>
      <c r="AJ144" s="111">
        <f t="shared" si="121"/>
        <v>0</v>
      </c>
      <c r="AK144" s="111">
        <f t="shared" si="121"/>
        <v>0</v>
      </c>
      <c r="AL144" s="111">
        <f t="shared" si="121"/>
        <v>0</v>
      </c>
      <c r="AM144" s="111">
        <f t="shared" si="121"/>
        <v>0</v>
      </c>
      <c r="AO144" s="111">
        <f t="shared" ref="AO144:AZ144" si="122">AO172+AO199+AO216+AO222</f>
        <v>0</v>
      </c>
      <c r="AP144" s="111">
        <f t="shared" si="122"/>
        <v>0</v>
      </c>
      <c r="AQ144" s="111">
        <f t="shared" si="122"/>
        <v>0</v>
      </c>
      <c r="AR144" s="111">
        <f t="shared" si="122"/>
        <v>0</v>
      </c>
      <c r="AS144" s="111">
        <f t="shared" si="122"/>
        <v>0</v>
      </c>
      <c r="AT144" s="111">
        <f t="shared" si="122"/>
        <v>0</v>
      </c>
      <c r="AU144" s="111">
        <f t="shared" si="122"/>
        <v>0</v>
      </c>
      <c r="AV144" s="111">
        <f t="shared" si="122"/>
        <v>0</v>
      </c>
      <c r="AW144" s="111">
        <f t="shared" si="122"/>
        <v>0</v>
      </c>
      <c r="AX144" s="111">
        <f t="shared" si="122"/>
        <v>0</v>
      </c>
      <c r="AY144" s="111">
        <f t="shared" si="122"/>
        <v>0</v>
      </c>
      <c r="AZ144" s="111">
        <f t="shared" si="122"/>
        <v>0</v>
      </c>
      <c r="BA144" s="111"/>
      <c r="BB144" s="111">
        <f t="shared" ref="BB144:BM144" si="123">BB172+BB199+BB216+BB222</f>
        <v>0</v>
      </c>
      <c r="BC144" s="111">
        <f t="shared" si="123"/>
        <v>0</v>
      </c>
      <c r="BD144" s="111">
        <f t="shared" si="123"/>
        <v>0</v>
      </c>
      <c r="BE144" s="111">
        <f t="shared" si="123"/>
        <v>0</v>
      </c>
      <c r="BF144" s="111">
        <f t="shared" si="123"/>
        <v>0</v>
      </c>
      <c r="BG144" s="111">
        <f t="shared" si="123"/>
        <v>0</v>
      </c>
      <c r="BH144" s="111">
        <f t="shared" si="123"/>
        <v>0</v>
      </c>
      <c r="BI144" s="111">
        <f t="shared" si="123"/>
        <v>0</v>
      </c>
      <c r="BJ144" s="111">
        <f t="shared" si="123"/>
        <v>0</v>
      </c>
      <c r="BK144" s="111">
        <f t="shared" si="123"/>
        <v>0</v>
      </c>
      <c r="BL144" s="111">
        <f t="shared" si="123"/>
        <v>0</v>
      </c>
      <c r="BM144" s="111">
        <f t="shared" si="123"/>
        <v>0</v>
      </c>
      <c r="BN144" s="111"/>
    </row>
    <row r="145" spans="1:66" s="112" customFormat="1" hidden="1" outlineLevel="1" x14ac:dyDescent="0.3">
      <c r="A145" s="98" t="s">
        <v>69</v>
      </c>
      <c r="B145" s="111">
        <f>B173+B200+B223</f>
        <v>14.408406283444613</v>
      </c>
      <c r="C145" s="111">
        <f t="shared" ref="C145:AM145" si="124">C173+C200+C223</f>
        <v>12.505157808012886</v>
      </c>
      <c r="D145" s="111">
        <f t="shared" si="124"/>
        <v>10.331672752692715</v>
      </c>
      <c r="E145" s="111">
        <f t="shared" si="124"/>
        <v>10.068238279434745</v>
      </c>
      <c r="F145" s="111">
        <f t="shared" si="124"/>
        <v>8.2468616725498229</v>
      </c>
      <c r="G145" s="111">
        <f t="shared" si="124"/>
        <v>7.5316009479752069</v>
      </c>
      <c r="H145" s="111">
        <f t="shared" si="124"/>
        <v>7.8911218857252798</v>
      </c>
      <c r="I145" s="111">
        <f t="shared" si="124"/>
        <v>7.1788103696900221</v>
      </c>
      <c r="J145" s="111">
        <f t="shared" si="124"/>
        <v>6.0112208951195196</v>
      </c>
      <c r="K145" s="111">
        <f t="shared" si="124"/>
        <v>6.391001067644372</v>
      </c>
      <c r="L145" s="111">
        <f t="shared" si="124"/>
        <v>5.6520410567110568</v>
      </c>
      <c r="M145" s="111">
        <f t="shared" si="124"/>
        <v>5.245202847185487</v>
      </c>
      <c r="N145" s="111">
        <f t="shared" si="124"/>
        <v>4.8532534303751813</v>
      </c>
      <c r="O145" s="111">
        <f t="shared" si="124"/>
        <v>4.8258721131866311</v>
      </c>
      <c r="P145" s="111">
        <f t="shared" si="124"/>
        <v>4.7262305681411982</v>
      </c>
      <c r="Q145" s="111">
        <f t="shared" si="124"/>
        <v>4.1076234084515626</v>
      </c>
      <c r="R145" s="111">
        <f t="shared" si="124"/>
        <v>3.4552218965689021</v>
      </c>
      <c r="S145" s="111">
        <f t="shared" si="124"/>
        <v>3.0796373033584814</v>
      </c>
      <c r="T145" s="111">
        <f t="shared" si="124"/>
        <v>3.1558973980011777</v>
      </c>
      <c r="U145" s="111">
        <f t="shared" si="124"/>
        <v>3.0358072464431505</v>
      </c>
      <c r="V145" s="111">
        <f t="shared" si="124"/>
        <v>2.8842612276105237</v>
      </c>
      <c r="W145" s="111">
        <f t="shared" si="124"/>
        <v>2.3331588391692306</v>
      </c>
      <c r="X145" s="111">
        <f t="shared" si="124"/>
        <v>2.9784148653962035</v>
      </c>
      <c r="Y145" s="111">
        <f t="shared" si="124"/>
        <v>2.7665319608418639</v>
      </c>
      <c r="Z145" s="111">
        <f t="shared" si="124"/>
        <v>2.8509411373827103</v>
      </c>
      <c r="AA145" s="111">
        <f t="shared" si="124"/>
        <v>2.8933999020208065</v>
      </c>
      <c r="AB145" s="111">
        <f t="shared" si="124"/>
        <v>2.0938520076638465</v>
      </c>
      <c r="AC145" s="111">
        <f t="shared" si="124"/>
        <v>1.4203439230706405</v>
      </c>
      <c r="AD145" s="111">
        <f t="shared" si="124"/>
        <v>0.87457492377857293</v>
      </c>
      <c r="AE145" s="111">
        <f t="shared" si="124"/>
        <v>0.56597854974659079</v>
      </c>
      <c r="AF145" s="111">
        <f t="shared" si="124"/>
        <v>0.31803055500996491</v>
      </c>
      <c r="AG145" s="111">
        <f t="shared" si="124"/>
        <v>0.1298719893331351</v>
      </c>
      <c r="AH145" s="111">
        <f t="shared" si="124"/>
        <v>0</v>
      </c>
      <c r="AI145" s="111">
        <f t="shared" si="124"/>
        <v>0</v>
      </c>
      <c r="AJ145" s="111">
        <f t="shared" si="124"/>
        <v>0</v>
      </c>
      <c r="AK145" s="111">
        <f t="shared" si="124"/>
        <v>0</v>
      </c>
      <c r="AL145" s="111">
        <f t="shared" si="124"/>
        <v>0</v>
      </c>
      <c r="AM145" s="111">
        <f t="shared" si="124"/>
        <v>0</v>
      </c>
      <c r="AO145" s="111">
        <f t="shared" ref="AO145:AZ145" si="125">AO173+AO200+AO223</f>
        <v>1.9058115054101563</v>
      </c>
      <c r="AP145" s="111">
        <f t="shared" si="125"/>
        <v>1.1260693650542477</v>
      </c>
      <c r="AQ145" s="111">
        <f t="shared" si="125"/>
        <v>0.55187118465126017</v>
      </c>
      <c r="AR145" s="111">
        <f t="shared" si="125"/>
        <v>0.3246369199705178</v>
      </c>
      <c r="AS145" s="111">
        <f t="shared" si="125"/>
        <v>0.16006021911560014</v>
      </c>
      <c r="AT145" s="111">
        <f t="shared" si="125"/>
        <v>5.3591313731816304E-2</v>
      </c>
      <c r="AU145" s="111">
        <f t="shared" si="125"/>
        <v>0</v>
      </c>
      <c r="AV145" s="111">
        <f t="shared" si="125"/>
        <v>0</v>
      </c>
      <c r="AW145" s="111">
        <f t="shared" si="125"/>
        <v>0</v>
      </c>
      <c r="AX145" s="111">
        <f t="shared" si="125"/>
        <v>0</v>
      </c>
      <c r="AY145" s="111">
        <f t="shared" si="125"/>
        <v>0</v>
      </c>
      <c r="AZ145" s="111">
        <f t="shared" si="125"/>
        <v>0</v>
      </c>
      <c r="BA145" s="111"/>
      <c r="BB145" s="111">
        <f t="shared" ref="BB145:BM145" si="126">BB173+BB200+BB223</f>
        <v>1.3977301534541839</v>
      </c>
      <c r="BC145" s="111">
        <f t="shared" si="126"/>
        <v>0.4478395765597547</v>
      </c>
      <c r="BD145" s="111">
        <f t="shared" si="126"/>
        <v>0</v>
      </c>
      <c r="BE145" s="111">
        <f t="shared" si="126"/>
        <v>0</v>
      </c>
      <c r="BF145" s="111">
        <f t="shared" si="126"/>
        <v>0</v>
      </c>
      <c r="BG145" s="111">
        <f t="shared" si="126"/>
        <v>0</v>
      </c>
      <c r="BH145" s="111">
        <f t="shared" si="126"/>
        <v>0</v>
      </c>
      <c r="BI145" s="111">
        <f t="shared" si="126"/>
        <v>0</v>
      </c>
      <c r="BJ145" s="111">
        <f t="shared" si="126"/>
        <v>0</v>
      </c>
      <c r="BK145" s="111">
        <f t="shared" si="126"/>
        <v>0</v>
      </c>
      <c r="BL145" s="111">
        <f t="shared" si="126"/>
        <v>0</v>
      </c>
      <c r="BM145" s="111">
        <f t="shared" si="126"/>
        <v>0</v>
      </c>
      <c r="BN145" s="111"/>
    </row>
    <row r="146" spans="1:66" s="108" customFormat="1" hidden="1" outlineLevel="1" x14ac:dyDescent="0.3">
      <c r="A146" s="97" t="s">
        <v>70</v>
      </c>
      <c r="B146" s="109">
        <f>B174+B187+B201+B224</f>
        <v>5.8512732217136385</v>
      </c>
      <c r="C146" s="109">
        <f t="shared" ref="C146:AM146" si="127">C174+C187+C201+C224</f>
        <v>6.240742658027119</v>
      </c>
      <c r="D146" s="109">
        <f t="shared" si="127"/>
        <v>6.9250633023833217</v>
      </c>
      <c r="E146" s="109">
        <f t="shared" si="127"/>
        <v>8.2362946060588431</v>
      </c>
      <c r="F146" s="109">
        <f t="shared" si="127"/>
        <v>7.0879648780312703</v>
      </c>
      <c r="G146" s="109">
        <f t="shared" si="127"/>
        <v>7.7702744052319375</v>
      </c>
      <c r="H146" s="109">
        <f t="shared" si="127"/>
        <v>10.459215573098401</v>
      </c>
      <c r="I146" s="109">
        <f t="shared" si="127"/>
        <v>8.4581726808264595</v>
      </c>
      <c r="J146" s="109">
        <f t="shared" si="127"/>
        <v>8.0359764516183709</v>
      </c>
      <c r="K146" s="109">
        <f t="shared" si="127"/>
        <v>6.9308800554539767</v>
      </c>
      <c r="L146" s="109">
        <f t="shared" si="127"/>
        <v>6.6533233181120242</v>
      </c>
      <c r="M146" s="109">
        <f t="shared" si="127"/>
        <v>6.7114124857985402</v>
      </c>
      <c r="N146" s="109">
        <f t="shared" si="127"/>
        <v>7.0854755370137212</v>
      </c>
      <c r="O146" s="109">
        <f t="shared" si="127"/>
        <v>8.7502488649089294</v>
      </c>
      <c r="P146" s="109">
        <f t="shared" si="127"/>
        <v>8.7243739362566917</v>
      </c>
      <c r="Q146" s="109">
        <f t="shared" si="127"/>
        <v>9.3070273816597258</v>
      </c>
      <c r="R146" s="109">
        <f t="shared" si="127"/>
        <v>11.256950359618999</v>
      </c>
      <c r="S146" s="109">
        <f t="shared" si="127"/>
        <v>10.082165674126601</v>
      </c>
      <c r="T146" s="109">
        <f t="shared" si="127"/>
        <v>9.8145336560552057</v>
      </c>
      <c r="U146" s="109">
        <f t="shared" si="127"/>
        <v>10.061326060516176</v>
      </c>
      <c r="V146" s="109">
        <f t="shared" si="127"/>
        <v>10.06330843550241</v>
      </c>
      <c r="W146" s="109">
        <f t="shared" si="127"/>
        <v>7.9491078759766793</v>
      </c>
      <c r="X146" s="109">
        <f t="shared" si="127"/>
        <v>8.3611880075500142</v>
      </c>
      <c r="Y146" s="109">
        <f t="shared" si="127"/>
        <v>8.874737056675281</v>
      </c>
      <c r="Z146" s="109">
        <f t="shared" si="127"/>
        <v>9.1939429877388683</v>
      </c>
      <c r="AA146" s="109">
        <f t="shared" si="127"/>
        <v>9.3326838727616206</v>
      </c>
      <c r="AB146" s="109">
        <f t="shared" si="127"/>
        <v>9.2893232330245361</v>
      </c>
      <c r="AC146" s="109">
        <f t="shared" si="127"/>
        <v>9.2251886522841424</v>
      </c>
      <c r="AD146" s="109">
        <f t="shared" si="127"/>
        <v>9.1431598151773592</v>
      </c>
      <c r="AE146" s="109">
        <f t="shared" si="127"/>
        <v>9.0906889699326801</v>
      </c>
      <c r="AF146" s="109">
        <f t="shared" si="127"/>
        <v>9.0057124205215242</v>
      </c>
      <c r="AG146" s="109">
        <f t="shared" si="127"/>
        <v>8.8834213145653145</v>
      </c>
      <c r="AH146" s="109">
        <f t="shared" si="127"/>
        <v>8.6961541717767048</v>
      </c>
      <c r="AI146" s="109">
        <f t="shared" si="127"/>
        <v>8.5655369368974856</v>
      </c>
      <c r="AJ146" s="109">
        <f t="shared" si="127"/>
        <v>8.4295916283555847</v>
      </c>
      <c r="AK146" s="109">
        <f t="shared" si="127"/>
        <v>8.3373787445277383</v>
      </c>
      <c r="AL146" s="109">
        <f t="shared" si="127"/>
        <v>8.2590371097719384</v>
      </c>
      <c r="AM146" s="109">
        <f t="shared" si="127"/>
        <v>8.2249019586553107</v>
      </c>
      <c r="AO146" s="109">
        <f t="shared" ref="AO146:AZ146" si="128">AO174+AO187+AO201+AO224</f>
        <v>8.9980608027742637</v>
      </c>
      <c r="AP146" s="109">
        <f t="shared" si="128"/>
        <v>8.6295361185138333</v>
      </c>
      <c r="AQ146" s="109">
        <f t="shared" si="128"/>
        <v>8.2291712846137663</v>
      </c>
      <c r="AR146" s="109">
        <f t="shared" si="128"/>
        <v>7.3885415126912779</v>
      </c>
      <c r="AS146" s="109">
        <f t="shared" si="128"/>
        <v>6.567934341728332</v>
      </c>
      <c r="AT146" s="109">
        <f t="shared" si="128"/>
        <v>5.7690454741398964</v>
      </c>
      <c r="AU146" s="109">
        <f t="shared" si="128"/>
        <v>4.9814978734605075</v>
      </c>
      <c r="AV146" s="109">
        <f t="shared" si="128"/>
        <v>4.8377950037075008</v>
      </c>
      <c r="AW146" s="109">
        <f t="shared" si="128"/>
        <v>4.6902221781140474</v>
      </c>
      <c r="AX146" s="109">
        <f t="shared" si="128"/>
        <v>4.5737259201584797</v>
      </c>
      <c r="AY146" s="109">
        <f t="shared" si="128"/>
        <v>4.4691293829432341</v>
      </c>
      <c r="AZ146" s="109">
        <f t="shared" si="128"/>
        <v>4.3972679578072507</v>
      </c>
      <c r="BA146" s="109"/>
      <c r="BB146" s="109">
        <f t="shared" ref="BB146:BM146" si="129">BB174+BB187+BB201+BB224</f>
        <v>8.2492927653532178</v>
      </c>
      <c r="BC146" s="109">
        <f t="shared" si="129"/>
        <v>7.2213223462617977</v>
      </c>
      <c r="BD146" s="109">
        <f t="shared" si="129"/>
        <v>6.2462144335021312</v>
      </c>
      <c r="BE146" s="109">
        <f t="shared" si="129"/>
        <v>4.6190897769003181</v>
      </c>
      <c r="BF146" s="109">
        <f t="shared" si="129"/>
        <v>3.0658924367584692</v>
      </c>
      <c r="BG146" s="109">
        <f t="shared" si="129"/>
        <v>1.6221655195844504</v>
      </c>
      <c r="BH146" s="109">
        <f t="shared" si="129"/>
        <v>0.32882124546220798</v>
      </c>
      <c r="BI146" s="109">
        <f t="shared" si="129"/>
        <v>0.32881960135926863</v>
      </c>
      <c r="BJ146" s="109">
        <f t="shared" si="129"/>
        <v>0.32881795726454988</v>
      </c>
      <c r="BK146" s="109">
        <f t="shared" si="129"/>
        <v>0.32881631317805154</v>
      </c>
      <c r="BL146" s="109">
        <f t="shared" si="129"/>
        <v>0.32881466909977353</v>
      </c>
      <c r="BM146" s="109">
        <f t="shared" si="129"/>
        <v>0.32881302502971593</v>
      </c>
      <c r="BN146" s="109"/>
    </row>
    <row r="147" spans="1:66" s="112" customFormat="1" hidden="1" outlineLevel="1" x14ac:dyDescent="0.3">
      <c r="A147" s="99" t="s">
        <v>71</v>
      </c>
      <c r="B147" s="111">
        <f>B175+B188+B202</f>
        <v>0</v>
      </c>
      <c r="C147" s="111">
        <f t="shared" ref="C147:AM148" si="130">C175+C188+C202</f>
        <v>0</v>
      </c>
      <c r="D147" s="111">
        <f t="shared" si="130"/>
        <v>0</v>
      </c>
      <c r="E147" s="111">
        <f t="shared" si="130"/>
        <v>0</v>
      </c>
      <c r="F147" s="111">
        <f t="shared" si="130"/>
        <v>0</v>
      </c>
      <c r="G147" s="111">
        <f t="shared" si="130"/>
        <v>0</v>
      </c>
      <c r="H147" s="111">
        <f t="shared" si="130"/>
        <v>0</v>
      </c>
      <c r="I147" s="111">
        <f t="shared" si="130"/>
        <v>0</v>
      </c>
      <c r="J147" s="111">
        <f t="shared" si="130"/>
        <v>0</v>
      </c>
      <c r="K147" s="111">
        <f t="shared" si="130"/>
        <v>0</v>
      </c>
      <c r="L147" s="111">
        <f t="shared" si="130"/>
        <v>0</v>
      </c>
      <c r="M147" s="111">
        <f t="shared" si="130"/>
        <v>0</v>
      </c>
      <c r="N147" s="111">
        <f t="shared" si="130"/>
        <v>0</v>
      </c>
      <c r="O147" s="111">
        <f t="shared" si="130"/>
        <v>0</v>
      </c>
      <c r="P147" s="111">
        <f t="shared" si="130"/>
        <v>0</v>
      </c>
      <c r="Q147" s="111">
        <f t="shared" si="130"/>
        <v>0</v>
      </c>
      <c r="R147" s="111">
        <f t="shared" si="130"/>
        <v>0</v>
      </c>
      <c r="S147" s="111">
        <f t="shared" si="130"/>
        <v>0</v>
      </c>
      <c r="T147" s="111">
        <f t="shared" si="130"/>
        <v>0</v>
      </c>
      <c r="U147" s="111">
        <f t="shared" si="130"/>
        <v>0</v>
      </c>
      <c r="V147" s="111">
        <f t="shared" si="130"/>
        <v>0</v>
      </c>
      <c r="W147" s="111">
        <f t="shared" si="130"/>
        <v>0</v>
      </c>
      <c r="X147" s="111">
        <f t="shared" si="130"/>
        <v>0</v>
      </c>
      <c r="Y147" s="111">
        <f t="shared" si="130"/>
        <v>0</v>
      </c>
      <c r="Z147" s="111">
        <f t="shared" si="130"/>
        <v>0</v>
      </c>
      <c r="AA147" s="111">
        <f t="shared" si="130"/>
        <v>0</v>
      </c>
      <c r="AB147" s="111">
        <f t="shared" si="130"/>
        <v>0</v>
      </c>
      <c r="AC147" s="111">
        <f t="shared" si="130"/>
        <v>0</v>
      </c>
      <c r="AD147" s="111">
        <f t="shared" si="130"/>
        <v>0</v>
      </c>
      <c r="AE147" s="111">
        <f t="shared" si="130"/>
        <v>0</v>
      </c>
      <c r="AF147" s="111">
        <f t="shared" si="130"/>
        <v>0</v>
      </c>
      <c r="AG147" s="111">
        <f t="shared" si="130"/>
        <v>0</v>
      </c>
      <c r="AH147" s="111">
        <f t="shared" si="130"/>
        <v>0</v>
      </c>
      <c r="AI147" s="111">
        <f t="shared" si="130"/>
        <v>0</v>
      </c>
      <c r="AJ147" s="111">
        <f t="shared" si="130"/>
        <v>0</v>
      </c>
      <c r="AK147" s="111">
        <f t="shared" si="130"/>
        <v>0</v>
      </c>
      <c r="AL147" s="111">
        <f t="shared" si="130"/>
        <v>0</v>
      </c>
      <c r="AM147" s="111">
        <f t="shared" si="130"/>
        <v>0</v>
      </c>
      <c r="AO147" s="111">
        <f t="shared" ref="AO147:AZ148" si="131">AO175+AO188+AO202</f>
        <v>0</v>
      </c>
      <c r="AP147" s="111">
        <f t="shared" si="131"/>
        <v>0</v>
      </c>
      <c r="AQ147" s="111">
        <f t="shared" si="131"/>
        <v>0</v>
      </c>
      <c r="AR147" s="111">
        <f t="shared" si="131"/>
        <v>0</v>
      </c>
      <c r="AS147" s="111">
        <f t="shared" si="131"/>
        <v>0</v>
      </c>
      <c r="AT147" s="111">
        <f t="shared" si="131"/>
        <v>0</v>
      </c>
      <c r="AU147" s="111">
        <f t="shared" si="131"/>
        <v>0</v>
      </c>
      <c r="AV147" s="111">
        <f t="shared" si="131"/>
        <v>0</v>
      </c>
      <c r="AW147" s="111">
        <f t="shared" si="131"/>
        <v>0</v>
      </c>
      <c r="AX147" s="111">
        <f t="shared" si="131"/>
        <v>0</v>
      </c>
      <c r="AY147" s="111">
        <f t="shared" si="131"/>
        <v>0</v>
      </c>
      <c r="AZ147" s="111">
        <f t="shared" si="131"/>
        <v>0</v>
      </c>
      <c r="BA147" s="111"/>
      <c r="BB147" s="111">
        <f t="shared" ref="BB147:BM148" si="132">BB175+BB188+BB202</f>
        <v>0</v>
      </c>
      <c r="BC147" s="111">
        <f t="shared" si="132"/>
        <v>0</v>
      </c>
      <c r="BD147" s="111">
        <f t="shared" si="132"/>
        <v>0</v>
      </c>
      <c r="BE147" s="111">
        <f t="shared" si="132"/>
        <v>0</v>
      </c>
      <c r="BF147" s="111">
        <f t="shared" si="132"/>
        <v>0</v>
      </c>
      <c r="BG147" s="111">
        <f t="shared" si="132"/>
        <v>0</v>
      </c>
      <c r="BH147" s="111">
        <f t="shared" si="132"/>
        <v>0</v>
      </c>
      <c r="BI147" s="111">
        <f t="shared" si="132"/>
        <v>0</v>
      </c>
      <c r="BJ147" s="111">
        <f t="shared" si="132"/>
        <v>0</v>
      </c>
      <c r="BK147" s="111">
        <f t="shared" si="132"/>
        <v>0</v>
      </c>
      <c r="BL147" s="111">
        <f t="shared" si="132"/>
        <v>0</v>
      </c>
      <c r="BM147" s="111">
        <f t="shared" si="132"/>
        <v>0</v>
      </c>
      <c r="BN147" s="111"/>
    </row>
    <row r="148" spans="1:66" s="112" customFormat="1" hidden="1" outlineLevel="1" x14ac:dyDescent="0.3">
      <c r="A148" s="99" t="s">
        <v>72</v>
      </c>
      <c r="B148" s="111">
        <f>B176+B189+B203</f>
        <v>0</v>
      </c>
      <c r="C148" s="111">
        <f t="shared" si="130"/>
        <v>0</v>
      </c>
      <c r="D148" s="111">
        <f t="shared" si="130"/>
        <v>0</v>
      </c>
      <c r="E148" s="111">
        <f t="shared" si="130"/>
        <v>0</v>
      </c>
      <c r="F148" s="111">
        <f t="shared" si="130"/>
        <v>0</v>
      </c>
      <c r="G148" s="111">
        <f t="shared" si="130"/>
        <v>0</v>
      </c>
      <c r="H148" s="111">
        <f t="shared" si="130"/>
        <v>0</v>
      </c>
      <c r="I148" s="111">
        <f t="shared" si="130"/>
        <v>0</v>
      </c>
      <c r="J148" s="111">
        <f t="shared" si="130"/>
        <v>0</v>
      </c>
      <c r="K148" s="111">
        <f t="shared" si="130"/>
        <v>0</v>
      </c>
      <c r="L148" s="111">
        <f t="shared" si="130"/>
        <v>0</v>
      </c>
      <c r="M148" s="111">
        <f t="shared" si="130"/>
        <v>0</v>
      </c>
      <c r="N148" s="111">
        <f t="shared" si="130"/>
        <v>0</v>
      </c>
      <c r="O148" s="111">
        <f t="shared" si="130"/>
        <v>0</v>
      </c>
      <c r="P148" s="111">
        <f t="shared" si="130"/>
        <v>0</v>
      </c>
      <c r="Q148" s="111">
        <f t="shared" si="130"/>
        <v>0</v>
      </c>
      <c r="R148" s="111">
        <f t="shared" si="130"/>
        <v>0</v>
      </c>
      <c r="S148" s="111">
        <f t="shared" si="130"/>
        <v>0</v>
      </c>
      <c r="T148" s="111">
        <f t="shared" si="130"/>
        <v>0</v>
      </c>
      <c r="U148" s="111">
        <f t="shared" si="130"/>
        <v>0</v>
      </c>
      <c r="V148" s="111">
        <f t="shared" si="130"/>
        <v>0</v>
      </c>
      <c r="W148" s="111">
        <f t="shared" si="130"/>
        <v>0</v>
      </c>
      <c r="X148" s="111">
        <f t="shared" si="130"/>
        <v>0</v>
      </c>
      <c r="Y148" s="111">
        <f t="shared" si="130"/>
        <v>0</v>
      </c>
      <c r="Z148" s="111">
        <f t="shared" si="130"/>
        <v>0</v>
      </c>
      <c r="AA148" s="111">
        <f t="shared" si="130"/>
        <v>0</v>
      </c>
      <c r="AB148" s="111">
        <f t="shared" si="130"/>
        <v>0</v>
      </c>
      <c r="AC148" s="111">
        <f t="shared" si="130"/>
        <v>0</v>
      </c>
      <c r="AD148" s="111">
        <f t="shared" si="130"/>
        <v>0</v>
      </c>
      <c r="AE148" s="111">
        <f t="shared" si="130"/>
        <v>0</v>
      </c>
      <c r="AF148" s="111">
        <f t="shared" si="130"/>
        <v>0</v>
      </c>
      <c r="AG148" s="111">
        <f t="shared" si="130"/>
        <v>0</v>
      </c>
      <c r="AH148" s="111">
        <f t="shared" si="130"/>
        <v>0</v>
      </c>
      <c r="AI148" s="111">
        <f t="shared" si="130"/>
        <v>0</v>
      </c>
      <c r="AJ148" s="111">
        <f t="shared" si="130"/>
        <v>0</v>
      </c>
      <c r="AK148" s="111">
        <f t="shared" si="130"/>
        <v>0</v>
      </c>
      <c r="AL148" s="111">
        <f t="shared" si="130"/>
        <v>0</v>
      </c>
      <c r="AM148" s="111">
        <f t="shared" si="130"/>
        <v>0</v>
      </c>
      <c r="AO148" s="111">
        <f t="shared" si="131"/>
        <v>0</v>
      </c>
      <c r="AP148" s="111">
        <f t="shared" si="131"/>
        <v>0</v>
      </c>
      <c r="AQ148" s="111">
        <f t="shared" si="131"/>
        <v>0</v>
      </c>
      <c r="AR148" s="111">
        <f t="shared" si="131"/>
        <v>0</v>
      </c>
      <c r="AS148" s="111">
        <f t="shared" si="131"/>
        <v>0</v>
      </c>
      <c r="AT148" s="111">
        <f t="shared" si="131"/>
        <v>0</v>
      </c>
      <c r="AU148" s="111">
        <f t="shared" si="131"/>
        <v>0</v>
      </c>
      <c r="AV148" s="111">
        <f t="shared" si="131"/>
        <v>0</v>
      </c>
      <c r="AW148" s="111">
        <f t="shared" si="131"/>
        <v>0</v>
      </c>
      <c r="AX148" s="111">
        <f t="shared" si="131"/>
        <v>0</v>
      </c>
      <c r="AY148" s="111">
        <f t="shared" si="131"/>
        <v>0</v>
      </c>
      <c r="AZ148" s="111">
        <f t="shared" si="131"/>
        <v>0</v>
      </c>
      <c r="BA148" s="111"/>
      <c r="BB148" s="111">
        <f t="shared" si="132"/>
        <v>0</v>
      </c>
      <c r="BC148" s="111">
        <f t="shared" si="132"/>
        <v>0</v>
      </c>
      <c r="BD148" s="111">
        <f t="shared" si="132"/>
        <v>0</v>
      </c>
      <c r="BE148" s="111">
        <f t="shared" si="132"/>
        <v>0</v>
      </c>
      <c r="BF148" s="111">
        <f t="shared" si="132"/>
        <v>0</v>
      </c>
      <c r="BG148" s="111">
        <f t="shared" si="132"/>
        <v>0</v>
      </c>
      <c r="BH148" s="111">
        <f t="shared" si="132"/>
        <v>0</v>
      </c>
      <c r="BI148" s="111">
        <f t="shared" si="132"/>
        <v>0</v>
      </c>
      <c r="BJ148" s="111">
        <f t="shared" si="132"/>
        <v>0</v>
      </c>
      <c r="BK148" s="111">
        <f t="shared" si="132"/>
        <v>0</v>
      </c>
      <c r="BL148" s="111">
        <f t="shared" si="132"/>
        <v>0</v>
      </c>
      <c r="BM148" s="111">
        <f t="shared" si="132"/>
        <v>0</v>
      </c>
      <c r="BN148" s="111"/>
    </row>
    <row r="149" spans="1:66" s="108" customFormat="1" hidden="1" outlineLevel="1" x14ac:dyDescent="0.3">
      <c r="A149" s="97" t="s">
        <v>73</v>
      </c>
      <c r="B149" s="109">
        <f>B177+B190+B204+B214+B225</f>
        <v>30.557246983862402</v>
      </c>
      <c r="C149" s="109">
        <f t="shared" ref="C149:AM149" si="133">C177+C190+C204+C214+C225</f>
        <v>31.214724381198749</v>
      </c>
      <c r="D149" s="109">
        <f t="shared" si="133"/>
        <v>31.754837603907276</v>
      </c>
      <c r="E149" s="109">
        <f t="shared" si="133"/>
        <v>32.288448856886774</v>
      </c>
      <c r="F149" s="109">
        <f t="shared" si="133"/>
        <v>33.063774081012099</v>
      </c>
      <c r="G149" s="109">
        <f t="shared" si="133"/>
        <v>34.227403101815625</v>
      </c>
      <c r="H149" s="109">
        <f t="shared" si="133"/>
        <v>34.700608548054703</v>
      </c>
      <c r="I149" s="109">
        <f t="shared" si="133"/>
        <v>34.737929074282675</v>
      </c>
      <c r="J149" s="109">
        <f t="shared" si="133"/>
        <v>35.510959123450881</v>
      </c>
      <c r="K149" s="109">
        <f t="shared" si="133"/>
        <v>35.585621328657126</v>
      </c>
      <c r="L149" s="109">
        <f t="shared" si="133"/>
        <v>35.856290566469056</v>
      </c>
      <c r="M149" s="109">
        <f t="shared" si="133"/>
        <v>36.654318668696632</v>
      </c>
      <c r="N149" s="109">
        <f t="shared" si="133"/>
        <v>36.876838238458568</v>
      </c>
      <c r="O149" s="109">
        <f t="shared" si="133"/>
        <v>36.648266482341654</v>
      </c>
      <c r="P149" s="109">
        <f t="shared" si="133"/>
        <v>37.396585140192968</v>
      </c>
      <c r="Q149" s="109">
        <f t="shared" si="133"/>
        <v>37.690719979250424</v>
      </c>
      <c r="R149" s="109">
        <f t="shared" si="133"/>
        <v>38.815151320209047</v>
      </c>
      <c r="S149" s="109">
        <f t="shared" si="133"/>
        <v>39.805841867192896</v>
      </c>
      <c r="T149" s="109">
        <f t="shared" si="133"/>
        <v>39.814478505453692</v>
      </c>
      <c r="U149" s="109">
        <f t="shared" si="133"/>
        <v>38.718487316369959</v>
      </c>
      <c r="V149" s="109">
        <f t="shared" si="133"/>
        <v>39.595185316154939</v>
      </c>
      <c r="W149" s="109">
        <f t="shared" si="133"/>
        <v>38.852388780050838</v>
      </c>
      <c r="X149" s="109">
        <f t="shared" si="133"/>
        <v>38.120615145700057</v>
      </c>
      <c r="Y149" s="109">
        <f t="shared" si="133"/>
        <v>37.822490646914119</v>
      </c>
      <c r="Z149" s="109">
        <f t="shared" si="133"/>
        <v>37.849779237476852</v>
      </c>
      <c r="AA149" s="109">
        <f t="shared" si="133"/>
        <v>38.51328392666835</v>
      </c>
      <c r="AB149" s="109">
        <f t="shared" si="133"/>
        <v>40.817056274583656</v>
      </c>
      <c r="AC149" s="109">
        <f t="shared" si="133"/>
        <v>42.342663874053194</v>
      </c>
      <c r="AD149" s="109">
        <f t="shared" si="133"/>
        <v>43.898674508882365</v>
      </c>
      <c r="AE149" s="109">
        <f t="shared" si="133"/>
        <v>45.203518682145003</v>
      </c>
      <c r="AF149" s="109">
        <f t="shared" si="133"/>
        <v>46.525285653237702</v>
      </c>
      <c r="AG149" s="109">
        <f t="shared" si="133"/>
        <v>47.861762979692784</v>
      </c>
      <c r="AH149" s="109">
        <f t="shared" si="133"/>
        <v>48.404592877336299</v>
      </c>
      <c r="AI149" s="109">
        <f t="shared" si="133"/>
        <v>49.740065315192098</v>
      </c>
      <c r="AJ149" s="109">
        <f t="shared" si="133"/>
        <v>51.181929017120453</v>
      </c>
      <c r="AK149" s="109">
        <f t="shared" si="133"/>
        <v>52.756500206653271</v>
      </c>
      <c r="AL149" s="109">
        <f t="shared" si="133"/>
        <v>54.449635938748671</v>
      </c>
      <c r="AM149" s="109">
        <f t="shared" si="133"/>
        <v>56.265038031482234</v>
      </c>
      <c r="AO149" s="109">
        <f t="shared" ref="AO149:AZ149" si="134">AO177+AO190+AO204+AO214+AO225</f>
        <v>40.271238983115381</v>
      </c>
      <c r="AP149" s="109">
        <f t="shared" si="134"/>
        <v>41.128887610812512</v>
      </c>
      <c r="AQ149" s="109">
        <f t="shared" si="134"/>
        <v>41.917158611664519</v>
      </c>
      <c r="AR149" s="109">
        <f t="shared" si="134"/>
        <v>42.669037622373104</v>
      </c>
      <c r="AS149" s="109">
        <f t="shared" si="134"/>
        <v>43.39012290042335</v>
      </c>
      <c r="AT149" s="109">
        <f t="shared" si="134"/>
        <v>44.078950179883613</v>
      </c>
      <c r="AU149" s="109">
        <f t="shared" si="134"/>
        <v>44.203411289273859</v>
      </c>
      <c r="AV149" s="109">
        <f t="shared" si="134"/>
        <v>45.013447637649612</v>
      </c>
      <c r="AW149" s="109">
        <f t="shared" si="134"/>
        <v>45.853815906602243</v>
      </c>
      <c r="AX149" s="109">
        <f t="shared" si="134"/>
        <v>46.755050450153028</v>
      </c>
      <c r="AY149" s="109">
        <f t="shared" si="134"/>
        <v>47.689350151020363</v>
      </c>
      <c r="AZ149" s="109">
        <f t="shared" si="134"/>
        <v>48.697191343963439</v>
      </c>
      <c r="BA149" s="109"/>
      <c r="BB149" s="109">
        <f t="shared" ref="BB149:BM149" si="135">BB177+BB190+BB204+BB214+BB225</f>
        <v>39.062858875339558</v>
      </c>
      <c r="BC149" s="109">
        <f t="shared" si="135"/>
        <v>38.548417267815466</v>
      </c>
      <c r="BD149" s="109">
        <f t="shared" si="135"/>
        <v>37.872301620054586</v>
      </c>
      <c r="BE149" s="109">
        <f t="shared" si="135"/>
        <v>36.792120218480029</v>
      </c>
      <c r="BF149" s="109">
        <f t="shared" si="135"/>
        <v>35.737517213083429</v>
      </c>
      <c r="BG149" s="109">
        <f t="shared" si="135"/>
        <v>34.701587886568205</v>
      </c>
      <c r="BH149" s="109">
        <f t="shared" si="135"/>
        <v>33.343469054699383</v>
      </c>
      <c r="BI149" s="109">
        <f t="shared" si="135"/>
        <v>33.70728117788493</v>
      </c>
      <c r="BJ149" s="109">
        <f t="shared" si="135"/>
        <v>34.069130979647582</v>
      </c>
      <c r="BK149" s="109">
        <f t="shared" si="135"/>
        <v>34.449533723742491</v>
      </c>
      <c r="BL149" s="109">
        <f t="shared" si="135"/>
        <v>34.830254022076502</v>
      </c>
      <c r="BM149" s="109">
        <f t="shared" si="135"/>
        <v>35.252741090339839</v>
      </c>
      <c r="BN149" s="109"/>
    </row>
    <row r="150" spans="1:66" s="112" customFormat="1" hidden="1" outlineLevel="1" x14ac:dyDescent="0.3">
      <c r="A150" s="99" t="s">
        <v>74</v>
      </c>
      <c r="B150" s="111">
        <f>B178+B191+B205</f>
        <v>1.2991192540467185</v>
      </c>
      <c r="C150" s="111">
        <f t="shared" ref="C150:AM150" si="136">C178+C191+C205</f>
        <v>1.313481907091735</v>
      </c>
      <c r="D150" s="111">
        <f t="shared" si="136"/>
        <v>1.2658588644510862</v>
      </c>
      <c r="E150" s="111">
        <f t="shared" si="136"/>
        <v>1.2769876396659237</v>
      </c>
      <c r="F150" s="111">
        <f t="shared" si="136"/>
        <v>1.3726529596606558</v>
      </c>
      <c r="G150" s="111">
        <f t="shared" si="136"/>
        <v>1.4393931882203961</v>
      </c>
      <c r="H150" s="111">
        <f t="shared" si="136"/>
        <v>1.4587150500558304</v>
      </c>
      <c r="I150" s="111">
        <f t="shared" si="136"/>
        <v>1.4670374053267783</v>
      </c>
      <c r="J150" s="111">
        <f t="shared" si="136"/>
        <v>1.5961339127713234</v>
      </c>
      <c r="K150" s="111">
        <f t="shared" si="136"/>
        <v>1.5748215966379915</v>
      </c>
      <c r="L150" s="111">
        <f t="shared" si="136"/>
        <v>1.5875139592911416</v>
      </c>
      <c r="M150" s="111">
        <f t="shared" si="136"/>
        <v>1.6227675124683021</v>
      </c>
      <c r="N150" s="111">
        <f t="shared" si="136"/>
        <v>1.6324185519012266</v>
      </c>
      <c r="O150" s="111">
        <f t="shared" si="136"/>
        <v>1.6225094999424188</v>
      </c>
      <c r="P150" s="111">
        <f t="shared" si="136"/>
        <v>1.6556536585632595</v>
      </c>
      <c r="Q150" s="111">
        <f t="shared" si="136"/>
        <v>1.6685950338477498</v>
      </c>
      <c r="R150" s="111">
        <f t="shared" si="136"/>
        <v>1.6078332352279805</v>
      </c>
      <c r="S150" s="111">
        <f t="shared" si="136"/>
        <v>1.6450697981039142</v>
      </c>
      <c r="T150" s="111">
        <f t="shared" si="136"/>
        <v>1.64234554133151</v>
      </c>
      <c r="U150" s="111">
        <f t="shared" si="136"/>
        <v>1.5945902153791589</v>
      </c>
      <c r="V150" s="111">
        <f t="shared" si="136"/>
        <v>1.6271742935130378</v>
      </c>
      <c r="W150" s="111">
        <f t="shared" si="136"/>
        <v>1.5825332128937319</v>
      </c>
      <c r="X150" s="111">
        <f t="shared" si="136"/>
        <v>1.5389411252855252</v>
      </c>
      <c r="Y150" s="111">
        <f t="shared" si="136"/>
        <v>1.5587137319472801</v>
      </c>
      <c r="Z150" s="111">
        <f t="shared" si="136"/>
        <v>1.554342355223147</v>
      </c>
      <c r="AA150" s="111">
        <f t="shared" si="136"/>
        <v>1.5804067709428609</v>
      </c>
      <c r="AB150" s="111">
        <f t="shared" si="136"/>
        <v>2.1115075860277512</v>
      </c>
      <c r="AC150" s="111">
        <f t="shared" si="136"/>
        <v>2.7174371670971134</v>
      </c>
      <c r="AD150" s="111">
        <f t="shared" si="136"/>
        <v>3.4046362133423287</v>
      </c>
      <c r="AE150" s="111">
        <f t="shared" si="136"/>
        <v>4.0407323247180296</v>
      </c>
      <c r="AF150" s="111">
        <f t="shared" si="136"/>
        <v>4.733319531412449</v>
      </c>
      <c r="AG150" s="111">
        <f t="shared" si="136"/>
        <v>5.4839070877644183</v>
      </c>
      <c r="AH150" s="111">
        <f t="shared" si="136"/>
        <v>5.8401287488716509</v>
      </c>
      <c r="AI150" s="111">
        <f t="shared" si="136"/>
        <v>5.9360170723400181</v>
      </c>
      <c r="AJ150" s="111">
        <f t="shared" si="136"/>
        <v>6.06903272768474</v>
      </c>
      <c r="AK150" s="111">
        <f t="shared" si="136"/>
        <v>6.2500971919267592</v>
      </c>
      <c r="AL150" s="111">
        <f t="shared" si="136"/>
        <v>6.4721865416705304</v>
      </c>
      <c r="AM150" s="111">
        <f t="shared" si="136"/>
        <v>6.7345554038588684</v>
      </c>
      <c r="AO150" s="111">
        <f t="shared" ref="AO150:AZ150" si="137">AO178+AO191+AO205</f>
        <v>2.2179167363409169</v>
      </c>
      <c r="AP150" s="111">
        <f t="shared" si="137"/>
        <v>2.9003951986627063</v>
      </c>
      <c r="AQ150" s="111">
        <f t="shared" si="137"/>
        <v>3.6157381999027236</v>
      </c>
      <c r="AR150" s="111">
        <f t="shared" si="137"/>
        <v>4.1599708271883138</v>
      </c>
      <c r="AS150" s="111">
        <f t="shared" si="137"/>
        <v>4.7105683006755603</v>
      </c>
      <c r="AT150" s="111">
        <f t="shared" si="137"/>
        <v>5.2617934575756173</v>
      </c>
      <c r="AU150" s="111">
        <f t="shared" si="137"/>
        <v>5.4685823258959427</v>
      </c>
      <c r="AV150" s="111">
        <f t="shared" si="137"/>
        <v>5.4166843734876675</v>
      </c>
      <c r="AW150" s="111">
        <f t="shared" si="137"/>
        <v>5.3663598108749913</v>
      </c>
      <c r="AX150" s="111">
        <f t="shared" si="137"/>
        <v>5.3283958763105161</v>
      </c>
      <c r="AY150" s="111">
        <f t="shared" si="137"/>
        <v>5.2887547777451953</v>
      </c>
      <c r="AZ150" s="111">
        <f t="shared" si="137"/>
        <v>5.2679394201354448</v>
      </c>
      <c r="BA150" s="111"/>
      <c r="BB150" s="111">
        <f t="shared" ref="BB150:BM150" si="138">BB178+BB191+BB205</f>
        <v>2.5093298583849686</v>
      </c>
      <c r="BC150" s="111">
        <f t="shared" si="138"/>
        <v>3.4367133502760425</v>
      </c>
      <c r="BD150" s="111">
        <f t="shared" si="138"/>
        <v>4.3425111999456574</v>
      </c>
      <c r="BE150" s="111">
        <f t="shared" si="138"/>
        <v>4.9587491757127919</v>
      </c>
      <c r="BF150" s="111">
        <f t="shared" si="138"/>
        <v>5.5303014936527246</v>
      </c>
      <c r="BG150" s="111">
        <f t="shared" si="138"/>
        <v>6.0483755633107847</v>
      </c>
      <c r="BH150" s="111">
        <f t="shared" si="138"/>
        <v>6.1888257761523464</v>
      </c>
      <c r="BI150" s="111">
        <f t="shared" si="138"/>
        <v>6.0002310900164648</v>
      </c>
      <c r="BJ150" s="111">
        <f t="shared" si="138"/>
        <v>5.7962024261523855</v>
      </c>
      <c r="BK150" s="111">
        <f t="shared" si="138"/>
        <v>5.5961401715295391</v>
      </c>
      <c r="BL150" s="111">
        <f t="shared" si="138"/>
        <v>5.3823610137870537</v>
      </c>
      <c r="BM150" s="111">
        <f t="shared" si="138"/>
        <v>5.1934429312454791</v>
      </c>
      <c r="BN150" s="111"/>
    </row>
    <row r="151" spans="1:66" s="112" customFormat="1" hidden="1" outlineLevel="1" x14ac:dyDescent="0.3">
      <c r="A151" s="97" t="s">
        <v>75</v>
      </c>
      <c r="B151" s="109">
        <f>B179+B206</f>
        <v>23.353246559552304</v>
      </c>
      <c r="C151" s="109">
        <f t="shared" ref="C151:AM151" si="139">C179+C206</f>
        <v>26.495029778817752</v>
      </c>
      <c r="D151" s="109">
        <f t="shared" si="139"/>
        <v>26.036364374358087</v>
      </c>
      <c r="E151" s="109">
        <f t="shared" si="139"/>
        <v>27.451060651950311</v>
      </c>
      <c r="F151" s="109">
        <f t="shared" si="139"/>
        <v>27.528544070245736</v>
      </c>
      <c r="G151" s="109">
        <f t="shared" si="139"/>
        <v>28.977559052152021</v>
      </c>
      <c r="H151" s="109">
        <f t="shared" si="139"/>
        <v>31.654414388923438</v>
      </c>
      <c r="I151" s="109">
        <f t="shared" si="139"/>
        <v>29.843153008404016</v>
      </c>
      <c r="J151" s="109">
        <f t="shared" si="139"/>
        <v>30.82812763499577</v>
      </c>
      <c r="K151" s="109">
        <f t="shared" si="139"/>
        <v>29.633448441469117</v>
      </c>
      <c r="L151" s="109">
        <f t="shared" si="139"/>
        <v>28.384903716290147</v>
      </c>
      <c r="M151" s="109">
        <f t="shared" si="139"/>
        <v>30.992573391141431</v>
      </c>
      <c r="N151" s="109">
        <f t="shared" si="139"/>
        <v>31.122924899211743</v>
      </c>
      <c r="O151" s="109">
        <f t="shared" si="139"/>
        <v>32.279771057530063</v>
      </c>
      <c r="P151" s="109">
        <f t="shared" si="139"/>
        <v>32.280555669952271</v>
      </c>
      <c r="Q151" s="109">
        <f t="shared" si="139"/>
        <v>31.826276078817688</v>
      </c>
      <c r="R151" s="109">
        <f t="shared" si="139"/>
        <v>31.664801076893443</v>
      </c>
      <c r="S151" s="109">
        <f t="shared" si="139"/>
        <v>31.05913805777962</v>
      </c>
      <c r="T151" s="109">
        <f t="shared" si="139"/>
        <v>31.924468333989317</v>
      </c>
      <c r="U151" s="109">
        <f t="shared" si="139"/>
        <v>32.859371381954652</v>
      </c>
      <c r="V151" s="109">
        <f t="shared" si="139"/>
        <v>38.451598198961392</v>
      </c>
      <c r="W151" s="109">
        <f t="shared" si="139"/>
        <v>33.862223586061845</v>
      </c>
      <c r="X151" s="109">
        <f t="shared" si="139"/>
        <v>34.858519448239058</v>
      </c>
      <c r="Y151" s="109">
        <f t="shared" si="139"/>
        <v>31.176320624398087</v>
      </c>
      <c r="Z151" s="109">
        <f t="shared" si="139"/>
        <v>32.363022348165181</v>
      </c>
      <c r="AA151" s="109">
        <f t="shared" si="139"/>
        <v>32.835324115298697</v>
      </c>
      <c r="AB151" s="109">
        <f t="shared" si="139"/>
        <v>33.661673834288216</v>
      </c>
      <c r="AC151" s="109">
        <f t="shared" si="139"/>
        <v>34.420228211278214</v>
      </c>
      <c r="AD151" s="109">
        <f t="shared" si="139"/>
        <v>35.118498320869968</v>
      </c>
      <c r="AE151" s="109">
        <f t="shared" si="139"/>
        <v>35.500046270869866</v>
      </c>
      <c r="AF151" s="109">
        <f t="shared" si="139"/>
        <v>35.763701039886833</v>
      </c>
      <c r="AG151" s="109">
        <f t="shared" si="139"/>
        <v>35.886880056925641</v>
      </c>
      <c r="AH151" s="109">
        <f t="shared" si="139"/>
        <v>35.75121888763001</v>
      </c>
      <c r="AI151" s="109">
        <f t="shared" si="139"/>
        <v>35.201436809197062</v>
      </c>
      <c r="AJ151" s="109">
        <f t="shared" si="139"/>
        <v>34.629393084661245</v>
      </c>
      <c r="AK151" s="109">
        <f t="shared" si="139"/>
        <v>34.239177924650967</v>
      </c>
      <c r="AL151" s="109">
        <f t="shared" si="139"/>
        <v>33.906567353790543</v>
      </c>
      <c r="AM151" s="109">
        <f t="shared" si="139"/>
        <v>33.75775444075461</v>
      </c>
      <c r="AO151" s="109">
        <f t="shared" ref="AO151:AZ151" si="140">AO179+AO206</f>
        <v>33.601893000765685</v>
      </c>
      <c r="AP151" s="109">
        <f t="shared" si="140"/>
        <v>34.242169906199628</v>
      </c>
      <c r="AQ151" s="109">
        <f t="shared" si="140"/>
        <v>34.751618306900149</v>
      </c>
      <c r="AR151" s="109">
        <f t="shared" si="140"/>
        <v>34.905179609535665</v>
      </c>
      <c r="AS151" s="109">
        <f t="shared" si="140"/>
        <v>34.874422534606524</v>
      </c>
      <c r="AT151" s="109">
        <f t="shared" si="140"/>
        <v>34.625952904598506</v>
      </c>
      <c r="AU151" s="109">
        <f t="shared" si="140"/>
        <v>34.03044204554557</v>
      </c>
      <c r="AV151" s="109">
        <f t="shared" si="140"/>
        <v>33.01220877137348</v>
      </c>
      <c r="AW151" s="109">
        <f t="shared" si="140"/>
        <v>31.966713590020944</v>
      </c>
      <c r="AX151" s="109">
        <f t="shared" si="140"/>
        <v>31.139280143855856</v>
      </c>
      <c r="AY151" s="109">
        <f t="shared" si="140"/>
        <v>30.395286005639878</v>
      </c>
      <c r="AZ151" s="109">
        <f t="shared" si="140"/>
        <v>29.880994650891342</v>
      </c>
      <c r="BA151" s="109"/>
      <c r="BB151" s="109">
        <f t="shared" ref="BB151:BM151" si="141">BB179+BB206</f>
        <v>33.465716638515353</v>
      </c>
      <c r="BC151" s="109">
        <f t="shared" si="141"/>
        <v>33.825588832207288</v>
      </c>
      <c r="BD151" s="109">
        <f t="shared" si="141"/>
        <v>33.884924536250303</v>
      </c>
      <c r="BE151" s="109">
        <f t="shared" si="141"/>
        <v>33.699917450610045</v>
      </c>
      <c r="BF151" s="109">
        <f t="shared" si="141"/>
        <v>33.165957072746025</v>
      </c>
      <c r="BG151" s="109">
        <f t="shared" si="141"/>
        <v>32.22211795636251</v>
      </c>
      <c r="BH151" s="109">
        <f t="shared" si="141"/>
        <v>30.710334699333615</v>
      </c>
      <c r="BI151" s="109">
        <f t="shared" si="141"/>
        <v>28.589740558629689</v>
      </c>
      <c r="BJ151" s="109">
        <f t="shared" si="141"/>
        <v>26.452670276136864</v>
      </c>
      <c r="BK151" s="109">
        <f t="shared" si="141"/>
        <v>24.647200205359077</v>
      </c>
      <c r="BL151" s="109">
        <f t="shared" si="141"/>
        <v>23.014851672977262</v>
      </c>
      <c r="BM151" s="109">
        <f t="shared" si="141"/>
        <v>21.750654646306067</v>
      </c>
      <c r="BN151" s="109"/>
    </row>
    <row r="152" spans="1:66" s="112" customFormat="1" hidden="1" outlineLevel="1" x14ac:dyDescent="0.3">
      <c r="A152" s="97" t="s">
        <v>76</v>
      </c>
      <c r="B152" s="109">
        <f>B192</f>
        <v>0</v>
      </c>
      <c r="C152" s="109">
        <f t="shared" ref="C152:AM152" si="142">C192</f>
        <v>0</v>
      </c>
      <c r="D152" s="109">
        <f t="shared" si="142"/>
        <v>0</v>
      </c>
      <c r="E152" s="109">
        <f t="shared" si="142"/>
        <v>0</v>
      </c>
      <c r="F152" s="109">
        <f t="shared" si="142"/>
        <v>0</v>
      </c>
      <c r="G152" s="109">
        <f t="shared" si="142"/>
        <v>0</v>
      </c>
      <c r="H152" s="109">
        <f t="shared" si="142"/>
        <v>0</v>
      </c>
      <c r="I152" s="109">
        <f t="shared" si="142"/>
        <v>0</v>
      </c>
      <c r="J152" s="109">
        <f t="shared" si="142"/>
        <v>0</v>
      </c>
      <c r="K152" s="109">
        <f t="shared" si="142"/>
        <v>0</v>
      </c>
      <c r="L152" s="109">
        <f t="shared" si="142"/>
        <v>0</v>
      </c>
      <c r="M152" s="109">
        <f t="shared" si="142"/>
        <v>0</v>
      </c>
      <c r="N152" s="109">
        <f t="shared" si="142"/>
        <v>0</v>
      </c>
      <c r="O152" s="109">
        <f t="shared" si="142"/>
        <v>0</v>
      </c>
      <c r="P152" s="109">
        <f t="shared" si="142"/>
        <v>0</v>
      </c>
      <c r="Q152" s="109">
        <f t="shared" si="142"/>
        <v>0</v>
      </c>
      <c r="R152" s="109">
        <f t="shared" si="142"/>
        <v>0</v>
      </c>
      <c r="S152" s="109">
        <f t="shared" si="142"/>
        <v>0</v>
      </c>
      <c r="T152" s="109">
        <f t="shared" si="142"/>
        <v>0</v>
      </c>
      <c r="U152" s="109">
        <f t="shared" si="142"/>
        <v>0</v>
      </c>
      <c r="V152" s="109">
        <f t="shared" si="142"/>
        <v>0</v>
      </c>
      <c r="W152" s="109">
        <f t="shared" si="142"/>
        <v>0</v>
      </c>
      <c r="X152" s="109">
        <f t="shared" si="142"/>
        <v>0</v>
      </c>
      <c r="Y152" s="109">
        <f t="shared" si="142"/>
        <v>0</v>
      </c>
      <c r="Z152" s="109">
        <f t="shared" si="142"/>
        <v>0</v>
      </c>
      <c r="AA152" s="109">
        <f t="shared" si="142"/>
        <v>0</v>
      </c>
      <c r="AB152" s="109">
        <f t="shared" si="142"/>
        <v>0</v>
      </c>
      <c r="AC152" s="109">
        <f t="shared" si="142"/>
        <v>0</v>
      </c>
      <c r="AD152" s="109">
        <f t="shared" si="142"/>
        <v>0</v>
      </c>
      <c r="AE152" s="109">
        <f t="shared" si="142"/>
        <v>0</v>
      </c>
      <c r="AF152" s="109">
        <f t="shared" si="142"/>
        <v>0</v>
      </c>
      <c r="AG152" s="109">
        <f t="shared" si="142"/>
        <v>0</v>
      </c>
      <c r="AH152" s="109">
        <f t="shared" si="142"/>
        <v>0</v>
      </c>
      <c r="AI152" s="109">
        <f t="shared" si="142"/>
        <v>0</v>
      </c>
      <c r="AJ152" s="109">
        <f t="shared" si="142"/>
        <v>0</v>
      </c>
      <c r="AK152" s="109">
        <f t="shared" si="142"/>
        <v>0</v>
      </c>
      <c r="AL152" s="109">
        <f t="shared" si="142"/>
        <v>0</v>
      </c>
      <c r="AM152" s="109">
        <f t="shared" si="142"/>
        <v>0</v>
      </c>
      <c r="AO152" s="109">
        <f t="shared" ref="AO152:AZ152" si="143">AO192</f>
        <v>0</v>
      </c>
      <c r="AP152" s="109">
        <f t="shared" si="143"/>
        <v>0</v>
      </c>
      <c r="AQ152" s="109">
        <f t="shared" si="143"/>
        <v>0</v>
      </c>
      <c r="AR152" s="109">
        <f t="shared" si="143"/>
        <v>0</v>
      </c>
      <c r="AS152" s="109">
        <f t="shared" si="143"/>
        <v>0</v>
      </c>
      <c r="AT152" s="109">
        <f t="shared" si="143"/>
        <v>0</v>
      </c>
      <c r="AU152" s="109">
        <f t="shared" si="143"/>
        <v>0</v>
      </c>
      <c r="AV152" s="109">
        <f t="shared" si="143"/>
        <v>0</v>
      </c>
      <c r="AW152" s="109">
        <f t="shared" si="143"/>
        <v>0</v>
      </c>
      <c r="AX152" s="109">
        <f t="shared" si="143"/>
        <v>0</v>
      </c>
      <c r="AY152" s="109">
        <f t="shared" si="143"/>
        <v>0</v>
      </c>
      <c r="AZ152" s="109">
        <f t="shared" si="143"/>
        <v>0</v>
      </c>
      <c r="BA152" s="109"/>
      <c r="BB152" s="109">
        <f t="shared" ref="BB152:BM152" si="144">BB192</f>
        <v>0</v>
      </c>
      <c r="BC152" s="109">
        <f t="shared" si="144"/>
        <v>0</v>
      </c>
      <c r="BD152" s="109">
        <f t="shared" si="144"/>
        <v>0</v>
      </c>
      <c r="BE152" s="109">
        <f t="shared" si="144"/>
        <v>0</v>
      </c>
      <c r="BF152" s="109">
        <f t="shared" si="144"/>
        <v>0</v>
      </c>
      <c r="BG152" s="109">
        <f t="shared" si="144"/>
        <v>0</v>
      </c>
      <c r="BH152" s="109">
        <f t="shared" si="144"/>
        <v>0</v>
      </c>
      <c r="BI152" s="109">
        <f t="shared" si="144"/>
        <v>0</v>
      </c>
      <c r="BJ152" s="109">
        <f t="shared" si="144"/>
        <v>0</v>
      </c>
      <c r="BK152" s="109">
        <f t="shared" si="144"/>
        <v>0</v>
      </c>
      <c r="BL152" s="109">
        <f t="shared" si="144"/>
        <v>0</v>
      </c>
      <c r="BM152" s="109">
        <f t="shared" si="144"/>
        <v>0</v>
      </c>
      <c r="BN152" s="109"/>
    </row>
    <row r="153" spans="1:66" s="108" customFormat="1" hidden="1" outlineLevel="1" x14ac:dyDescent="0.3">
      <c r="A153" s="97" t="s">
        <v>77</v>
      </c>
      <c r="B153" s="109">
        <f>B180+B207+B226</f>
        <v>0</v>
      </c>
      <c r="C153" s="109">
        <f t="shared" ref="C153:AM155" si="145">C180+C207+C226</f>
        <v>0</v>
      </c>
      <c r="D153" s="109">
        <f t="shared" si="145"/>
        <v>0</v>
      </c>
      <c r="E153" s="109">
        <f t="shared" si="145"/>
        <v>1.3382131209591339</v>
      </c>
      <c r="F153" s="109">
        <f t="shared" si="145"/>
        <v>1.435835914588627</v>
      </c>
      <c r="G153" s="109">
        <f t="shared" si="145"/>
        <v>1.6512465169587094</v>
      </c>
      <c r="H153" s="109">
        <f t="shared" si="145"/>
        <v>1.8153659284725987</v>
      </c>
      <c r="I153" s="109">
        <f t="shared" si="145"/>
        <v>1.9299759926918441</v>
      </c>
      <c r="J153" s="109">
        <f t="shared" si="145"/>
        <v>1.4067229319999996</v>
      </c>
      <c r="K153" s="109">
        <f t="shared" si="145"/>
        <v>2.3649522049574774</v>
      </c>
      <c r="L153" s="109">
        <f t="shared" si="145"/>
        <v>2.5118806347221603</v>
      </c>
      <c r="M153" s="109">
        <f t="shared" si="145"/>
        <v>2.2074192814171099</v>
      </c>
      <c r="N153" s="109">
        <f t="shared" si="145"/>
        <v>2.8491563146829146</v>
      </c>
      <c r="O153" s="109">
        <f t="shared" si="145"/>
        <v>2.8079261517561722</v>
      </c>
      <c r="P153" s="109">
        <f t="shared" si="145"/>
        <v>2.5438594867973183</v>
      </c>
      <c r="Q153" s="109">
        <f t="shared" si="145"/>
        <v>2.7125656103231535</v>
      </c>
      <c r="R153" s="109">
        <f t="shared" si="145"/>
        <v>2.9662446280350698</v>
      </c>
      <c r="S153" s="109">
        <f t="shared" si="145"/>
        <v>2.4171344623122302</v>
      </c>
      <c r="T153" s="109">
        <f t="shared" si="145"/>
        <v>2.2120004205097632</v>
      </c>
      <c r="U153" s="109">
        <f t="shared" si="145"/>
        <v>1.8078050740404112</v>
      </c>
      <c r="V153" s="109">
        <f t="shared" si="145"/>
        <v>1.7722380493097103</v>
      </c>
      <c r="W153" s="109">
        <f t="shared" si="145"/>
        <v>1.9052088438526691</v>
      </c>
      <c r="X153" s="109">
        <f t="shared" si="145"/>
        <v>1.8389375847125553</v>
      </c>
      <c r="Y153" s="109">
        <f t="shared" si="145"/>
        <v>1.9637220463027294</v>
      </c>
      <c r="Z153" s="109">
        <f t="shared" si="145"/>
        <v>2.0115419091798774</v>
      </c>
      <c r="AA153" s="109">
        <f t="shared" si="145"/>
        <v>2.0412647168847098</v>
      </c>
      <c r="AB153" s="109">
        <f t="shared" si="145"/>
        <v>0.59884385838320242</v>
      </c>
      <c r="AC153" s="109">
        <f t="shared" si="145"/>
        <v>0.6139837437801523</v>
      </c>
      <c r="AD153" s="109">
        <f t="shared" si="145"/>
        <v>0.62950639360997374</v>
      </c>
      <c r="AE153" s="109">
        <f t="shared" si="145"/>
        <v>0.63901218628210199</v>
      </c>
      <c r="AF153" s="109">
        <f t="shared" si="145"/>
        <v>0.64866152014021772</v>
      </c>
      <c r="AG153" s="109">
        <f t="shared" si="145"/>
        <v>0.65845656271235209</v>
      </c>
      <c r="AH153" s="109">
        <f t="shared" si="145"/>
        <v>0.66839951425705701</v>
      </c>
      <c r="AI153" s="109">
        <f t="shared" si="145"/>
        <v>0.67849260825764812</v>
      </c>
      <c r="AJ153" s="109">
        <f t="shared" si="145"/>
        <v>0.68873811192391432</v>
      </c>
      <c r="AK153" s="109">
        <f t="shared" si="145"/>
        <v>0.69913832670139608</v>
      </c>
      <c r="AL153" s="109">
        <f t="shared" si="145"/>
        <v>0.70969558878836325</v>
      </c>
      <c r="AM153" s="109">
        <f t="shared" si="145"/>
        <v>0.72041226966059257</v>
      </c>
      <c r="AO153" s="109">
        <f t="shared" ref="AO153:AZ155" si="146">AO180+AO207+AO226</f>
        <v>0.59586157418371688</v>
      </c>
      <c r="AP153" s="109">
        <f t="shared" si="146"/>
        <v>0.60788360747897585</v>
      </c>
      <c r="AQ153" s="109">
        <f t="shared" si="146"/>
        <v>0.62014819590920922</v>
      </c>
      <c r="AR153" s="109">
        <f t="shared" si="146"/>
        <v>0.62637765908528764</v>
      </c>
      <c r="AS153" s="109">
        <f t="shared" si="146"/>
        <v>0.63266969796781469</v>
      </c>
      <c r="AT153" s="109">
        <f t="shared" si="146"/>
        <v>0.63902494113728459</v>
      </c>
      <c r="AU153" s="109">
        <f t="shared" si="146"/>
        <v>0.64544402348835728</v>
      </c>
      <c r="AV153" s="109">
        <f t="shared" si="146"/>
        <v>0.65192758629328584</v>
      </c>
      <c r="AW153" s="109">
        <f t="shared" si="146"/>
        <v>0.65847627726598079</v>
      </c>
      <c r="AX153" s="109">
        <f t="shared" si="146"/>
        <v>0.66509075062671608</v>
      </c>
      <c r="AY153" s="109">
        <f t="shared" si="146"/>
        <v>0.67177166716748715</v>
      </c>
      <c r="AZ153" s="109">
        <f t="shared" si="146"/>
        <v>0.67851969431802528</v>
      </c>
      <c r="BA153" s="109"/>
      <c r="BB153" s="109">
        <f t="shared" ref="BB153:BM155" si="147">BB180+BB207+BB226</f>
        <v>0.58993265049166355</v>
      </c>
      <c r="BC153" s="109">
        <f t="shared" si="147"/>
        <v>0.5958467016035035</v>
      </c>
      <c r="BD153" s="109">
        <f t="shared" si="147"/>
        <v>0.60182004084005447</v>
      </c>
      <c r="BE153" s="109">
        <f t="shared" si="147"/>
        <v>0.60181703174586831</v>
      </c>
      <c r="BF153" s="109">
        <f t="shared" si="147"/>
        <v>0.60181402266672712</v>
      </c>
      <c r="BG153" s="109">
        <f t="shared" si="147"/>
        <v>0.60181101360263167</v>
      </c>
      <c r="BH153" s="109">
        <f t="shared" si="147"/>
        <v>0.60180800455358152</v>
      </c>
      <c r="BI153" s="109">
        <f t="shared" si="147"/>
        <v>0.60180499551957645</v>
      </c>
      <c r="BJ153" s="109">
        <f t="shared" si="147"/>
        <v>0.60180198650061667</v>
      </c>
      <c r="BK153" s="109">
        <f t="shared" si="147"/>
        <v>0.60179897749670186</v>
      </c>
      <c r="BL153" s="109">
        <f t="shared" si="147"/>
        <v>0.60179596850783179</v>
      </c>
      <c r="BM153" s="109">
        <f t="shared" si="147"/>
        <v>0.60179295953400669</v>
      </c>
      <c r="BN153" s="109"/>
    </row>
    <row r="154" spans="1:66" s="112" customFormat="1" hidden="1" outlineLevel="1" x14ac:dyDescent="0.3">
      <c r="A154" s="98" t="s">
        <v>78</v>
      </c>
      <c r="B154" s="111">
        <f t="shared" ref="B154:Q155" si="148">B181+B208+B227</f>
        <v>0</v>
      </c>
      <c r="C154" s="111">
        <f t="shared" si="148"/>
        <v>0</v>
      </c>
      <c r="D154" s="111">
        <f t="shared" si="148"/>
        <v>0</v>
      </c>
      <c r="E154" s="111">
        <f t="shared" si="148"/>
        <v>1.3382131209591339</v>
      </c>
      <c r="F154" s="111">
        <f t="shared" si="148"/>
        <v>1.435835914588627</v>
      </c>
      <c r="G154" s="111">
        <f t="shared" si="148"/>
        <v>1.6512465169587094</v>
      </c>
      <c r="H154" s="111">
        <f t="shared" si="148"/>
        <v>1.8153659284725987</v>
      </c>
      <c r="I154" s="111">
        <f t="shared" si="148"/>
        <v>1.9299759926918441</v>
      </c>
      <c r="J154" s="111">
        <f t="shared" si="148"/>
        <v>1.4067229319999996</v>
      </c>
      <c r="K154" s="111">
        <f t="shared" si="148"/>
        <v>2.3649522049574774</v>
      </c>
      <c r="L154" s="111">
        <f t="shared" si="148"/>
        <v>2.5118806347221603</v>
      </c>
      <c r="M154" s="111">
        <f t="shared" si="148"/>
        <v>2.2074192814171099</v>
      </c>
      <c r="N154" s="111">
        <f t="shared" si="148"/>
        <v>2.8491563146829146</v>
      </c>
      <c r="O154" s="111">
        <f t="shared" si="148"/>
        <v>2.8079261517561722</v>
      </c>
      <c r="P154" s="111">
        <f t="shared" si="148"/>
        <v>2.5438594867973183</v>
      </c>
      <c r="Q154" s="111">
        <f t="shared" si="148"/>
        <v>2.7125656103231535</v>
      </c>
      <c r="R154" s="111">
        <f t="shared" si="145"/>
        <v>2.9662446280350698</v>
      </c>
      <c r="S154" s="111">
        <f t="shared" si="145"/>
        <v>2.4171344623122302</v>
      </c>
      <c r="T154" s="111">
        <f t="shared" si="145"/>
        <v>2.2120004205097632</v>
      </c>
      <c r="U154" s="111">
        <f t="shared" si="145"/>
        <v>1.8078050740404112</v>
      </c>
      <c r="V154" s="111">
        <f t="shared" si="145"/>
        <v>1.7722380493097103</v>
      </c>
      <c r="W154" s="111">
        <f t="shared" si="145"/>
        <v>1.9052088438526691</v>
      </c>
      <c r="X154" s="111">
        <f t="shared" si="145"/>
        <v>1.8389375847125553</v>
      </c>
      <c r="Y154" s="111">
        <f t="shared" si="145"/>
        <v>1.9637220463027294</v>
      </c>
      <c r="Z154" s="111">
        <f t="shared" si="145"/>
        <v>2.0115419091798774</v>
      </c>
      <c r="AA154" s="111">
        <f t="shared" si="145"/>
        <v>2.0412647168847098</v>
      </c>
      <c r="AB154" s="111">
        <f t="shared" si="145"/>
        <v>0.59884385838320242</v>
      </c>
      <c r="AC154" s="111">
        <f t="shared" si="145"/>
        <v>0.6139837437801523</v>
      </c>
      <c r="AD154" s="111">
        <f t="shared" si="145"/>
        <v>0.62950639360997374</v>
      </c>
      <c r="AE154" s="111">
        <f t="shared" si="145"/>
        <v>0.63901218628210199</v>
      </c>
      <c r="AF154" s="111">
        <f t="shared" si="145"/>
        <v>0.64866152014021772</v>
      </c>
      <c r="AG154" s="111">
        <f t="shared" si="145"/>
        <v>0.65845656271235209</v>
      </c>
      <c r="AH154" s="111">
        <f t="shared" si="145"/>
        <v>0.66839951425705701</v>
      </c>
      <c r="AI154" s="111">
        <f t="shared" si="145"/>
        <v>0.67849260825764812</v>
      </c>
      <c r="AJ154" s="111">
        <f t="shared" si="145"/>
        <v>0.68873811192391432</v>
      </c>
      <c r="AK154" s="111">
        <f t="shared" si="145"/>
        <v>0.69913832670139608</v>
      </c>
      <c r="AL154" s="111">
        <f t="shared" si="145"/>
        <v>0.70969558878836325</v>
      </c>
      <c r="AM154" s="111">
        <f t="shared" si="145"/>
        <v>0.72041226966059257</v>
      </c>
      <c r="AO154" s="111">
        <f t="shared" si="146"/>
        <v>0.59586157418371688</v>
      </c>
      <c r="AP154" s="111">
        <f t="shared" si="146"/>
        <v>0.60788360747897585</v>
      </c>
      <c r="AQ154" s="111">
        <f t="shared" si="146"/>
        <v>0.62014819590920922</v>
      </c>
      <c r="AR154" s="111">
        <f t="shared" si="146"/>
        <v>0.62637765908528764</v>
      </c>
      <c r="AS154" s="111">
        <f t="shared" si="146"/>
        <v>0.63266969796781469</v>
      </c>
      <c r="AT154" s="111">
        <f t="shared" si="146"/>
        <v>0.63902494113728459</v>
      </c>
      <c r="AU154" s="111">
        <f t="shared" si="146"/>
        <v>0.64544402348835728</v>
      </c>
      <c r="AV154" s="111">
        <f t="shared" si="146"/>
        <v>0.65192758629328584</v>
      </c>
      <c r="AW154" s="111">
        <f t="shared" si="146"/>
        <v>0.65847627726598079</v>
      </c>
      <c r="AX154" s="111">
        <f t="shared" si="146"/>
        <v>0.66509075062671608</v>
      </c>
      <c r="AY154" s="111">
        <f t="shared" si="146"/>
        <v>0.67177166716748715</v>
      </c>
      <c r="AZ154" s="111">
        <f t="shared" si="146"/>
        <v>0.67851969431802528</v>
      </c>
      <c r="BA154" s="111"/>
      <c r="BB154" s="111">
        <f t="shared" si="147"/>
        <v>0.58993265049166355</v>
      </c>
      <c r="BC154" s="111">
        <f t="shared" si="147"/>
        <v>0.5958467016035035</v>
      </c>
      <c r="BD154" s="111">
        <f t="shared" si="147"/>
        <v>0.60182004084005447</v>
      </c>
      <c r="BE154" s="111">
        <f t="shared" si="147"/>
        <v>0.60181703174586831</v>
      </c>
      <c r="BF154" s="111">
        <f t="shared" si="147"/>
        <v>0.60181402266672712</v>
      </c>
      <c r="BG154" s="111">
        <f t="shared" si="147"/>
        <v>0.60181101360263167</v>
      </c>
      <c r="BH154" s="111">
        <f t="shared" si="147"/>
        <v>0.60180800455358152</v>
      </c>
      <c r="BI154" s="111">
        <f t="shared" si="147"/>
        <v>0.60180499551957645</v>
      </c>
      <c r="BJ154" s="111">
        <f t="shared" si="147"/>
        <v>0.60180198650061667</v>
      </c>
      <c r="BK154" s="111">
        <f t="shared" si="147"/>
        <v>0.60179897749670186</v>
      </c>
      <c r="BL154" s="111">
        <f t="shared" si="147"/>
        <v>0.60179596850783179</v>
      </c>
      <c r="BM154" s="111">
        <f t="shared" si="147"/>
        <v>0.60179295953400669</v>
      </c>
      <c r="BN154" s="111"/>
    </row>
    <row r="155" spans="1:66" s="112" customFormat="1" hidden="1" outlineLevel="1" x14ac:dyDescent="0.3">
      <c r="A155" s="98" t="s">
        <v>79</v>
      </c>
      <c r="B155" s="111">
        <f t="shared" si="148"/>
        <v>0</v>
      </c>
      <c r="C155" s="111">
        <f t="shared" si="145"/>
        <v>0</v>
      </c>
      <c r="D155" s="111">
        <f t="shared" si="145"/>
        <v>0</v>
      </c>
      <c r="E155" s="111">
        <f t="shared" si="145"/>
        <v>0</v>
      </c>
      <c r="F155" s="111">
        <f t="shared" si="145"/>
        <v>0</v>
      </c>
      <c r="G155" s="111">
        <f t="shared" si="145"/>
        <v>0</v>
      </c>
      <c r="H155" s="111">
        <f t="shared" si="145"/>
        <v>0</v>
      </c>
      <c r="I155" s="111">
        <f t="shared" si="145"/>
        <v>0</v>
      </c>
      <c r="J155" s="111">
        <f t="shared" si="145"/>
        <v>0</v>
      </c>
      <c r="K155" s="111">
        <f t="shared" si="145"/>
        <v>0</v>
      </c>
      <c r="L155" s="111">
        <f t="shared" si="145"/>
        <v>0</v>
      </c>
      <c r="M155" s="111">
        <f t="shared" si="145"/>
        <v>0</v>
      </c>
      <c r="N155" s="111">
        <f t="shared" si="145"/>
        <v>0</v>
      </c>
      <c r="O155" s="111">
        <f t="shared" si="145"/>
        <v>0</v>
      </c>
      <c r="P155" s="111">
        <f t="shared" si="145"/>
        <v>0</v>
      </c>
      <c r="Q155" s="111">
        <f t="shared" si="145"/>
        <v>0</v>
      </c>
      <c r="R155" s="111">
        <f t="shared" si="145"/>
        <v>0</v>
      </c>
      <c r="S155" s="111">
        <f t="shared" si="145"/>
        <v>0</v>
      </c>
      <c r="T155" s="111">
        <f t="shared" si="145"/>
        <v>0</v>
      </c>
      <c r="U155" s="111">
        <f t="shared" si="145"/>
        <v>0</v>
      </c>
      <c r="V155" s="111">
        <f t="shared" si="145"/>
        <v>0</v>
      </c>
      <c r="W155" s="111">
        <f t="shared" si="145"/>
        <v>0</v>
      </c>
      <c r="X155" s="111">
        <f t="shared" si="145"/>
        <v>0</v>
      </c>
      <c r="Y155" s="111">
        <f t="shared" si="145"/>
        <v>0</v>
      </c>
      <c r="Z155" s="111">
        <f t="shared" si="145"/>
        <v>0</v>
      </c>
      <c r="AA155" s="111">
        <f t="shared" si="145"/>
        <v>0</v>
      </c>
      <c r="AB155" s="111">
        <f t="shared" si="145"/>
        <v>0</v>
      </c>
      <c r="AC155" s="111">
        <f t="shared" si="145"/>
        <v>0</v>
      </c>
      <c r="AD155" s="111">
        <f t="shared" si="145"/>
        <v>0</v>
      </c>
      <c r="AE155" s="111">
        <f t="shared" si="145"/>
        <v>0</v>
      </c>
      <c r="AF155" s="111">
        <f t="shared" si="145"/>
        <v>0</v>
      </c>
      <c r="AG155" s="111">
        <f t="shared" si="145"/>
        <v>0</v>
      </c>
      <c r="AH155" s="111">
        <f t="shared" si="145"/>
        <v>0</v>
      </c>
      <c r="AI155" s="111">
        <f t="shared" si="145"/>
        <v>0</v>
      </c>
      <c r="AJ155" s="111">
        <f t="shared" si="145"/>
        <v>0</v>
      </c>
      <c r="AK155" s="111">
        <f t="shared" si="145"/>
        <v>0</v>
      </c>
      <c r="AL155" s="111">
        <f t="shared" si="145"/>
        <v>0</v>
      </c>
      <c r="AM155" s="111">
        <f t="shared" si="145"/>
        <v>0</v>
      </c>
      <c r="AO155" s="111">
        <f t="shared" si="146"/>
        <v>0</v>
      </c>
      <c r="AP155" s="111">
        <f t="shared" si="146"/>
        <v>0</v>
      </c>
      <c r="AQ155" s="111">
        <f t="shared" si="146"/>
        <v>0</v>
      </c>
      <c r="AR155" s="111">
        <f t="shared" si="146"/>
        <v>0</v>
      </c>
      <c r="AS155" s="111">
        <f t="shared" si="146"/>
        <v>0</v>
      </c>
      <c r="AT155" s="111">
        <f t="shared" si="146"/>
        <v>0</v>
      </c>
      <c r="AU155" s="111">
        <f t="shared" si="146"/>
        <v>0</v>
      </c>
      <c r="AV155" s="111">
        <f t="shared" si="146"/>
        <v>0</v>
      </c>
      <c r="AW155" s="111">
        <f t="shared" si="146"/>
        <v>0</v>
      </c>
      <c r="AX155" s="111">
        <f t="shared" si="146"/>
        <v>0</v>
      </c>
      <c r="AY155" s="111">
        <f t="shared" si="146"/>
        <v>0</v>
      </c>
      <c r="AZ155" s="111">
        <f t="shared" si="146"/>
        <v>0</v>
      </c>
      <c r="BA155" s="111"/>
      <c r="BB155" s="111">
        <f t="shared" si="147"/>
        <v>0</v>
      </c>
      <c r="BC155" s="111">
        <f t="shared" si="147"/>
        <v>0</v>
      </c>
      <c r="BD155" s="111">
        <f t="shared" si="147"/>
        <v>0</v>
      </c>
      <c r="BE155" s="111">
        <f t="shared" si="147"/>
        <v>0</v>
      </c>
      <c r="BF155" s="111">
        <f t="shared" si="147"/>
        <v>0</v>
      </c>
      <c r="BG155" s="111">
        <f t="shared" si="147"/>
        <v>0</v>
      </c>
      <c r="BH155" s="111">
        <f t="shared" si="147"/>
        <v>0</v>
      </c>
      <c r="BI155" s="111">
        <f t="shared" si="147"/>
        <v>0</v>
      </c>
      <c r="BJ155" s="111">
        <f t="shared" si="147"/>
        <v>0</v>
      </c>
      <c r="BK155" s="111">
        <f t="shared" si="147"/>
        <v>0</v>
      </c>
      <c r="BL155" s="111">
        <f t="shared" si="147"/>
        <v>0</v>
      </c>
      <c r="BM155" s="111">
        <f t="shared" si="147"/>
        <v>0</v>
      </c>
      <c r="BN155" s="111"/>
    </row>
    <row r="156" spans="1:66" s="108" customFormat="1" hidden="1" outlineLevel="1" x14ac:dyDescent="0.3">
      <c r="A156" s="97" t="s">
        <v>80</v>
      </c>
      <c r="B156" s="109">
        <f>B183+B193+B210+B229</f>
        <v>9.3243182456477738E-2</v>
      </c>
      <c r="C156" s="109">
        <f t="shared" ref="C156:AM156" si="149">C183+C193+C210+C229</f>
        <v>9.8516765415338603E-2</v>
      </c>
      <c r="D156" s="109">
        <f t="shared" si="149"/>
        <v>0.10497573156351978</v>
      </c>
      <c r="E156" s="109">
        <f t="shared" si="149"/>
        <v>0.11407917342036693</v>
      </c>
      <c r="F156" s="109">
        <f t="shared" si="149"/>
        <v>9.0513126022403162E-2</v>
      </c>
      <c r="G156" s="109">
        <f t="shared" si="149"/>
        <v>9.3140127682384971E-2</v>
      </c>
      <c r="H156" s="109">
        <f t="shared" si="149"/>
        <v>0.10535873206398237</v>
      </c>
      <c r="I156" s="109">
        <f t="shared" si="149"/>
        <v>0.10995183566865674</v>
      </c>
      <c r="J156" s="109">
        <f t="shared" si="149"/>
        <v>0.11276572534114757</v>
      </c>
      <c r="K156" s="109">
        <f t="shared" si="149"/>
        <v>0.11118378769975631</v>
      </c>
      <c r="L156" s="109">
        <f t="shared" si="149"/>
        <v>0.13829126429854302</v>
      </c>
      <c r="M156" s="109">
        <f t="shared" si="149"/>
        <v>0.13439658117639</v>
      </c>
      <c r="N156" s="109">
        <f t="shared" si="149"/>
        <v>0.13515881613635444</v>
      </c>
      <c r="O156" s="109">
        <f t="shared" si="149"/>
        <v>0.12230434470021939</v>
      </c>
      <c r="P156" s="109">
        <f t="shared" si="149"/>
        <v>0.11352525422297871</v>
      </c>
      <c r="Q156" s="109">
        <f t="shared" si="149"/>
        <v>0.11549637108548012</v>
      </c>
      <c r="R156" s="109">
        <f t="shared" si="149"/>
        <v>0.1176626063755241</v>
      </c>
      <c r="S156" s="109">
        <f t="shared" si="149"/>
        <v>0.12107658108941768</v>
      </c>
      <c r="T156" s="109">
        <f t="shared" si="149"/>
        <v>0.13023447547730851</v>
      </c>
      <c r="U156" s="109">
        <f t="shared" si="149"/>
        <v>0.15078445087175357</v>
      </c>
      <c r="V156" s="109">
        <f t="shared" si="149"/>
        <v>0.14458809445606602</v>
      </c>
      <c r="W156" s="109">
        <f t="shared" si="149"/>
        <v>0.14324127428887881</v>
      </c>
      <c r="X156" s="109">
        <f t="shared" si="149"/>
        <v>0.15752542394457217</v>
      </c>
      <c r="Y156" s="109">
        <f t="shared" si="149"/>
        <v>0.16212552125798194</v>
      </c>
      <c r="Z156" s="109">
        <f t="shared" si="149"/>
        <v>0.16607353346950054</v>
      </c>
      <c r="AA156" s="109">
        <f t="shared" si="149"/>
        <v>0.16852746046492773</v>
      </c>
      <c r="AB156" s="109">
        <f t="shared" si="149"/>
        <v>0.26053937384683667</v>
      </c>
      <c r="AC156" s="109">
        <f t="shared" si="149"/>
        <v>0.35799488181746253</v>
      </c>
      <c r="AD156" s="109">
        <f t="shared" si="149"/>
        <v>0.46104324044871092</v>
      </c>
      <c r="AE156" s="109">
        <f t="shared" si="149"/>
        <v>0.69026502266302026</v>
      </c>
      <c r="AF156" s="109">
        <f t="shared" si="149"/>
        <v>0.92673953772478646</v>
      </c>
      <c r="AG156" s="109">
        <f t="shared" si="149"/>
        <v>1.1699983093245248</v>
      </c>
      <c r="AH156" s="109">
        <f t="shared" si="149"/>
        <v>1.4182431700628371</v>
      </c>
      <c r="AI156" s="109">
        <f t="shared" si="149"/>
        <v>1.4357530993010661</v>
      </c>
      <c r="AJ156" s="109">
        <f t="shared" si="149"/>
        <v>1.4536542761108262</v>
      </c>
      <c r="AK156" s="109">
        <f t="shared" si="149"/>
        <v>1.4745827523160635</v>
      </c>
      <c r="AL156" s="109">
        <f t="shared" si="149"/>
        <v>1.4969660005200529</v>
      </c>
      <c r="AM156" s="109">
        <f t="shared" si="149"/>
        <v>1.5224425625542708</v>
      </c>
      <c r="AO156" s="109">
        <f t="shared" ref="AO156:AZ156" si="150">AO183+AO193+AO210+AO229</f>
        <v>0.49971679604132629</v>
      </c>
      <c r="AP156" s="109">
        <f t="shared" si="150"/>
        <v>0.84831100845308227</v>
      </c>
      <c r="AQ156" s="109">
        <f t="shared" si="150"/>
        <v>1.2138622728781545</v>
      </c>
      <c r="AR156" s="109">
        <f t="shared" si="150"/>
        <v>1.514427291014276</v>
      </c>
      <c r="AS156" s="109">
        <f t="shared" si="150"/>
        <v>1.817795846136987</v>
      </c>
      <c r="AT156" s="109">
        <f t="shared" si="150"/>
        <v>2.1218272133226033</v>
      </c>
      <c r="AU156" s="109">
        <f t="shared" si="150"/>
        <v>2.421594515837965</v>
      </c>
      <c r="AV156" s="109">
        <f t="shared" si="150"/>
        <v>2.4302189735865842</v>
      </c>
      <c r="AW156" s="109">
        <f t="shared" si="150"/>
        <v>2.439026833336611</v>
      </c>
      <c r="AX156" s="109">
        <f t="shared" si="150"/>
        <v>2.4543321555352167</v>
      </c>
      <c r="AY156" s="109">
        <f t="shared" si="150"/>
        <v>2.4727074450309861</v>
      </c>
      <c r="AZ156" s="109">
        <f t="shared" si="150"/>
        <v>2.4979280786606766</v>
      </c>
      <c r="BA156" s="109"/>
      <c r="BB156" s="109">
        <f t="shared" ref="BB156:BM156" si="151">BB183+BB193+BB210+BB229</f>
        <v>1.2651949132757359</v>
      </c>
      <c r="BC156" s="109">
        <f t="shared" si="151"/>
        <v>2.3857489800333709</v>
      </c>
      <c r="BD156" s="109">
        <f t="shared" si="151"/>
        <v>3.5120086543337075</v>
      </c>
      <c r="BE156" s="109">
        <f t="shared" si="151"/>
        <v>4.7278282032267587</v>
      </c>
      <c r="BF156" s="109">
        <f t="shared" si="151"/>
        <v>5.9090737812789982</v>
      </c>
      <c r="BG156" s="109">
        <f t="shared" si="151"/>
        <v>7.0355457972633229</v>
      </c>
      <c r="BH156" s="109">
        <f t="shared" si="151"/>
        <v>8.0724100506695269</v>
      </c>
      <c r="BI156" s="109">
        <f t="shared" si="151"/>
        <v>7.8692662307783898</v>
      </c>
      <c r="BJ156" s="109">
        <f t="shared" si="151"/>
        <v>7.6653125120515639</v>
      </c>
      <c r="BK156" s="109">
        <f t="shared" si="151"/>
        <v>7.5040836508407001</v>
      </c>
      <c r="BL156" s="109">
        <f t="shared" si="151"/>
        <v>7.365795533822233</v>
      </c>
      <c r="BM156" s="109">
        <f t="shared" si="151"/>
        <v>7.2748531466924966</v>
      </c>
      <c r="BN156" s="109"/>
    </row>
    <row r="157" spans="1:66" s="108" customFormat="1" hidden="1" outlineLevel="1" x14ac:dyDescent="0.3">
      <c r="A157" s="97" t="s">
        <v>81</v>
      </c>
      <c r="B157" s="109">
        <f>B184+B211</f>
        <v>0</v>
      </c>
      <c r="C157" s="109">
        <f t="shared" ref="C157:AM157" si="152">C184+C211</f>
        <v>0</v>
      </c>
      <c r="D157" s="109">
        <f t="shared" si="152"/>
        <v>0</v>
      </c>
      <c r="E157" s="109">
        <f t="shared" si="152"/>
        <v>0</v>
      </c>
      <c r="F157" s="109">
        <f t="shared" si="152"/>
        <v>0</v>
      </c>
      <c r="G157" s="109">
        <f t="shared" si="152"/>
        <v>0</v>
      </c>
      <c r="H157" s="109">
        <f t="shared" si="152"/>
        <v>0</v>
      </c>
      <c r="I157" s="109">
        <f t="shared" si="152"/>
        <v>0</v>
      </c>
      <c r="J157" s="109">
        <f t="shared" si="152"/>
        <v>0</v>
      </c>
      <c r="K157" s="109">
        <f t="shared" si="152"/>
        <v>0</v>
      </c>
      <c r="L157" s="109">
        <f t="shared" si="152"/>
        <v>0</v>
      </c>
      <c r="M157" s="109">
        <f t="shared" si="152"/>
        <v>0</v>
      </c>
      <c r="N157" s="109">
        <f t="shared" si="152"/>
        <v>0</v>
      </c>
      <c r="O157" s="109">
        <f t="shared" si="152"/>
        <v>0</v>
      </c>
      <c r="P157" s="109">
        <f t="shared" si="152"/>
        <v>0</v>
      </c>
      <c r="Q157" s="109">
        <f t="shared" si="152"/>
        <v>0</v>
      </c>
      <c r="R157" s="109">
        <f t="shared" si="152"/>
        <v>0</v>
      </c>
      <c r="S157" s="109">
        <f t="shared" si="152"/>
        <v>0</v>
      </c>
      <c r="T157" s="109">
        <f t="shared" si="152"/>
        <v>0</v>
      </c>
      <c r="U157" s="109">
        <f t="shared" si="152"/>
        <v>0</v>
      </c>
      <c r="V157" s="109">
        <f t="shared" si="152"/>
        <v>0</v>
      </c>
      <c r="W157" s="109">
        <f t="shared" si="152"/>
        <v>0</v>
      </c>
      <c r="X157" s="109">
        <f t="shared" si="152"/>
        <v>0</v>
      </c>
      <c r="Y157" s="109">
        <f t="shared" si="152"/>
        <v>0</v>
      </c>
      <c r="Z157" s="109">
        <f t="shared" si="152"/>
        <v>0</v>
      </c>
      <c r="AA157" s="109">
        <f t="shared" si="152"/>
        <v>0</v>
      </c>
      <c r="AB157" s="109">
        <f t="shared" si="152"/>
        <v>0</v>
      </c>
      <c r="AC157" s="109">
        <f t="shared" si="152"/>
        <v>0</v>
      </c>
      <c r="AD157" s="109">
        <f t="shared" si="152"/>
        <v>0</v>
      </c>
      <c r="AE157" s="109">
        <f t="shared" si="152"/>
        <v>0</v>
      </c>
      <c r="AF157" s="109">
        <f t="shared" si="152"/>
        <v>0</v>
      </c>
      <c r="AG157" s="109">
        <f t="shared" si="152"/>
        <v>0</v>
      </c>
      <c r="AH157" s="109">
        <f t="shared" si="152"/>
        <v>0</v>
      </c>
      <c r="AI157" s="109">
        <f t="shared" si="152"/>
        <v>0</v>
      </c>
      <c r="AJ157" s="109">
        <f t="shared" si="152"/>
        <v>0</v>
      </c>
      <c r="AK157" s="109">
        <f t="shared" si="152"/>
        <v>0</v>
      </c>
      <c r="AL157" s="109">
        <f t="shared" si="152"/>
        <v>0</v>
      </c>
      <c r="AM157" s="109">
        <f t="shared" si="152"/>
        <v>0</v>
      </c>
      <c r="AO157" s="109">
        <f t="shared" ref="AO157:AZ157" si="153">AO184+AO211</f>
        <v>0</v>
      </c>
      <c r="AP157" s="109">
        <f t="shared" si="153"/>
        <v>0</v>
      </c>
      <c r="AQ157" s="109">
        <f t="shared" si="153"/>
        <v>0</v>
      </c>
      <c r="AR157" s="109">
        <f t="shared" si="153"/>
        <v>0</v>
      </c>
      <c r="AS157" s="109">
        <f t="shared" si="153"/>
        <v>0</v>
      </c>
      <c r="AT157" s="109">
        <f t="shared" si="153"/>
        <v>0</v>
      </c>
      <c r="AU157" s="109">
        <f t="shared" si="153"/>
        <v>0</v>
      </c>
      <c r="AV157" s="109">
        <f t="shared" si="153"/>
        <v>0</v>
      </c>
      <c r="AW157" s="109">
        <f t="shared" si="153"/>
        <v>0</v>
      </c>
      <c r="AX157" s="109">
        <f t="shared" si="153"/>
        <v>0</v>
      </c>
      <c r="AY157" s="109">
        <f t="shared" si="153"/>
        <v>0</v>
      </c>
      <c r="AZ157" s="109">
        <f t="shared" si="153"/>
        <v>0</v>
      </c>
      <c r="BA157" s="109"/>
      <c r="BB157" s="109">
        <f t="shared" ref="BB157:BM157" si="154">BB184+BB211</f>
        <v>0</v>
      </c>
      <c r="BC157" s="109">
        <f t="shared" si="154"/>
        <v>0</v>
      </c>
      <c r="BD157" s="109">
        <f t="shared" si="154"/>
        <v>0</v>
      </c>
      <c r="BE157" s="109">
        <f t="shared" si="154"/>
        <v>0</v>
      </c>
      <c r="BF157" s="109">
        <f t="shared" si="154"/>
        <v>0</v>
      </c>
      <c r="BG157" s="109">
        <f t="shared" si="154"/>
        <v>0</v>
      </c>
      <c r="BH157" s="109">
        <f t="shared" si="154"/>
        <v>0</v>
      </c>
      <c r="BI157" s="109">
        <f t="shared" si="154"/>
        <v>0</v>
      </c>
      <c r="BJ157" s="109">
        <f t="shared" si="154"/>
        <v>0</v>
      </c>
      <c r="BK157" s="109">
        <f t="shared" si="154"/>
        <v>0</v>
      </c>
      <c r="BL157" s="109">
        <f t="shared" si="154"/>
        <v>0</v>
      </c>
      <c r="BM157" s="109">
        <f t="shared" si="154"/>
        <v>0</v>
      </c>
      <c r="BN157" s="109"/>
    </row>
    <row r="158" spans="1:66" s="108" customFormat="1" outlineLevel="1" x14ac:dyDescent="0.3">
      <c r="A158" s="113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</row>
    <row r="159" spans="1:66" s="108" customFormat="1" outlineLevel="1" x14ac:dyDescent="0.3">
      <c r="A159" s="110" t="s">
        <v>82</v>
      </c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  <c r="BH159" s="109"/>
      <c r="BI159" s="109"/>
      <c r="BJ159" s="109"/>
      <c r="BK159" s="109"/>
      <c r="BL159" s="109"/>
      <c r="BM159" s="109"/>
      <c r="BN159" s="109"/>
    </row>
    <row r="160" spans="1:66" s="108" customFormat="1" outlineLevel="1" x14ac:dyDescent="0.3">
      <c r="A160" s="113" t="s">
        <v>83</v>
      </c>
      <c r="B160" s="109">
        <f t="shared" ref="B160:AM160" si="155">B168</f>
        <v>38.524278613151935</v>
      </c>
      <c r="C160" s="109">
        <f t="shared" si="155"/>
        <v>40.180526377212459</v>
      </c>
      <c r="D160" s="109">
        <f t="shared" si="155"/>
        <v>38.765601142400719</v>
      </c>
      <c r="E160" s="109">
        <f t="shared" si="155"/>
        <v>41.639635175958908</v>
      </c>
      <c r="F160" s="109">
        <f t="shared" si="155"/>
        <v>39.475894941692331</v>
      </c>
      <c r="G160" s="109">
        <f t="shared" si="155"/>
        <v>40.935984476132262</v>
      </c>
      <c r="H160" s="109">
        <f t="shared" si="155"/>
        <v>45.997223902389351</v>
      </c>
      <c r="I160" s="109">
        <f t="shared" si="155"/>
        <v>42.186898961966897</v>
      </c>
      <c r="J160" s="109">
        <f t="shared" si="155"/>
        <v>41.38513388729352</v>
      </c>
      <c r="K160" s="109">
        <f t="shared" si="155"/>
        <v>40.302745190165929</v>
      </c>
      <c r="L160" s="109">
        <f t="shared" si="155"/>
        <v>38.913764305488051</v>
      </c>
      <c r="M160" s="109">
        <f t="shared" si="155"/>
        <v>40.828739894520631</v>
      </c>
      <c r="N160" s="109">
        <f t="shared" si="155"/>
        <v>41.412492817242459</v>
      </c>
      <c r="O160" s="109">
        <f t="shared" si="155"/>
        <v>43.855206660436217</v>
      </c>
      <c r="P160" s="109">
        <f t="shared" si="155"/>
        <v>43.633564312240566</v>
      </c>
      <c r="Q160" s="109">
        <f t="shared" si="155"/>
        <v>43.388148052603057</v>
      </c>
      <c r="R160" s="109">
        <f t="shared" si="155"/>
        <v>44.693187909937151</v>
      </c>
      <c r="S160" s="109">
        <f t="shared" si="155"/>
        <v>42.424889289292302</v>
      </c>
      <c r="T160" s="109">
        <f t="shared" si="155"/>
        <v>42.93431566484383</v>
      </c>
      <c r="U160" s="109">
        <f t="shared" si="155"/>
        <v>43.605139494017031</v>
      </c>
      <c r="V160" s="109">
        <f t="shared" si="155"/>
        <v>48.505602975554091</v>
      </c>
      <c r="W160" s="109">
        <f t="shared" si="155"/>
        <v>42.13224819750674</v>
      </c>
      <c r="X160" s="109">
        <f t="shared" si="155"/>
        <v>43.668894383249906</v>
      </c>
      <c r="Y160" s="109">
        <f t="shared" si="155"/>
        <v>41.15634944373825</v>
      </c>
      <c r="Z160" s="109">
        <f t="shared" si="155"/>
        <v>43.005112557693906</v>
      </c>
      <c r="AA160" s="109">
        <f t="shared" si="155"/>
        <v>43.628881686809144</v>
      </c>
      <c r="AB160" s="109">
        <f t="shared" si="155"/>
        <v>43.546899186270487</v>
      </c>
      <c r="AC160" s="109">
        <f t="shared" si="155"/>
        <v>43.823558010024165</v>
      </c>
      <c r="AD160" s="109">
        <f t="shared" si="155"/>
        <v>44.014565529557196</v>
      </c>
      <c r="AE160" s="109">
        <f t="shared" si="155"/>
        <v>43.810642497420972</v>
      </c>
      <c r="AF160" s="109">
        <f t="shared" si="155"/>
        <v>43.461035089171943</v>
      </c>
      <c r="AG160" s="109">
        <f t="shared" si="155"/>
        <v>42.941905606917295</v>
      </c>
      <c r="AH160" s="109">
        <f t="shared" si="155"/>
        <v>42.105371326564146</v>
      </c>
      <c r="AI160" s="109">
        <f t="shared" si="155"/>
        <v>41.316964240602111</v>
      </c>
      <c r="AJ160" s="109">
        <f t="shared" si="155"/>
        <v>40.498405827160518</v>
      </c>
      <c r="AK160" s="109">
        <f t="shared" si="155"/>
        <v>39.916436538645698</v>
      </c>
      <c r="AL160" s="109">
        <f t="shared" si="155"/>
        <v>39.408673109347852</v>
      </c>
      <c r="AM160" s="109">
        <f t="shared" si="155"/>
        <v>39.140039948016906</v>
      </c>
      <c r="AO160" s="109">
        <f t="shared" ref="AO160:AZ160" si="156">AO168</f>
        <v>43.256102333825787</v>
      </c>
      <c r="AP160" s="109">
        <f t="shared" si="156"/>
        <v>43.16698885625155</v>
      </c>
      <c r="AQ160" s="109">
        <f t="shared" si="156"/>
        <v>42.906957081776198</v>
      </c>
      <c r="AR160" s="109">
        <f t="shared" si="156"/>
        <v>42.094415351919473</v>
      </c>
      <c r="AS160" s="109">
        <f t="shared" si="156"/>
        <v>41.111516559653914</v>
      </c>
      <c r="AT160" s="109">
        <f t="shared" si="156"/>
        <v>39.923580060622122</v>
      </c>
      <c r="AU160" s="109">
        <f t="shared" si="156"/>
        <v>38.377428087277465</v>
      </c>
      <c r="AV160" s="109">
        <f t="shared" si="156"/>
        <v>37.057998956246998</v>
      </c>
      <c r="AW160" s="109">
        <f t="shared" si="156"/>
        <v>35.703963300481284</v>
      </c>
      <c r="AX160" s="109">
        <f t="shared" si="156"/>
        <v>34.622844992598928</v>
      </c>
      <c r="AY160" s="109">
        <f t="shared" si="156"/>
        <v>33.645882190321061</v>
      </c>
      <c r="AZ160" s="109">
        <f t="shared" si="156"/>
        <v>32.956420691702021</v>
      </c>
      <c r="BA160" s="109"/>
      <c r="BB160" s="109">
        <f t="shared" ref="BB160:BM160" si="157">BB168</f>
        <v>42.372442234672071</v>
      </c>
      <c r="BC160" s="109">
        <f t="shared" si="157"/>
        <v>41.330533890255282</v>
      </c>
      <c r="BD160" s="109">
        <f t="shared" si="157"/>
        <v>40.02748881665665</v>
      </c>
      <c r="BE160" s="109">
        <f t="shared" si="157"/>
        <v>38.542209099350217</v>
      </c>
      <c r="BF160" s="109">
        <f t="shared" si="157"/>
        <v>36.709457538707923</v>
      </c>
      <c r="BG160" s="109">
        <f t="shared" si="157"/>
        <v>34.491543337513264</v>
      </c>
      <c r="BH160" s="109">
        <f t="shared" si="157"/>
        <v>31.74290977762228</v>
      </c>
      <c r="BI160" s="109">
        <f t="shared" si="157"/>
        <v>29.297423555314502</v>
      </c>
      <c r="BJ160" s="109">
        <f t="shared" si="157"/>
        <v>26.832936770981711</v>
      </c>
      <c r="BK160" s="109">
        <f t="shared" si="157"/>
        <v>24.750856889852628</v>
      </c>
      <c r="BL160" s="109">
        <f t="shared" si="157"/>
        <v>22.868423658582167</v>
      </c>
      <c r="BM160" s="109">
        <f t="shared" si="157"/>
        <v>21.410548893314498</v>
      </c>
      <c r="BN160" s="109"/>
    </row>
    <row r="161" spans="1:66" s="108" customFormat="1" outlineLevel="1" x14ac:dyDescent="0.3">
      <c r="A161" s="113" t="s">
        <v>84</v>
      </c>
      <c r="B161" s="109">
        <f t="shared" ref="B161:AM161" si="158">B186</f>
        <v>4.9593330161868741</v>
      </c>
      <c r="C161" s="109">
        <f t="shared" si="158"/>
        <v>5.0097516283669394</v>
      </c>
      <c r="D161" s="109">
        <f t="shared" si="158"/>
        <v>4.811219457804345</v>
      </c>
      <c r="E161" s="109">
        <f t="shared" si="158"/>
        <v>4.8507185586636945</v>
      </c>
      <c r="F161" s="109">
        <f t="shared" si="158"/>
        <v>5.2263478386426234</v>
      </c>
      <c r="G161" s="109">
        <f t="shared" si="158"/>
        <v>5.4923007528815839</v>
      </c>
      <c r="H161" s="109">
        <f t="shared" si="158"/>
        <v>5.5625562002233213</v>
      </c>
      <c r="I161" s="109">
        <f t="shared" si="158"/>
        <v>5.5928216213071131</v>
      </c>
      <c r="J161" s="109">
        <f t="shared" si="158"/>
        <v>6.1051996510852939</v>
      </c>
      <c r="K161" s="109">
        <f t="shared" si="158"/>
        <v>6.0179343865519659</v>
      </c>
      <c r="L161" s="109">
        <f t="shared" si="158"/>
        <v>6.0636878371645659</v>
      </c>
      <c r="M161" s="109">
        <f t="shared" si="158"/>
        <v>6.1986540498732081</v>
      </c>
      <c r="N161" s="109">
        <f t="shared" si="158"/>
        <v>6.2362742076049065</v>
      </c>
      <c r="O161" s="109">
        <f t="shared" si="158"/>
        <v>6.1976219997696749</v>
      </c>
      <c r="P161" s="109">
        <f t="shared" si="158"/>
        <v>6.3241746342530378</v>
      </c>
      <c r="Q161" s="109">
        <f t="shared" si="158"/>
        <v>6.3739241353909994</v>
      </c>
      <c r="R161" s="109">
        <f t="shared" si="158"/>
        <v>6.1228609409119219</v>
      </c>
      <c r="S161" s="109">
        <f t="shared" si="158"/>
        <v>6.2647511924156571</v>
      </c>
      <c r="T161" s="109">
        <f t="shared" si="158"/>
        <v>6.2528701653260397</v>
      </c>
      <c r="U161" s="109">
        <f t="shared" si="158"/>
        <v>6.0688808615166359</v>
      </c>
      <c r="V161" s="109">
        <f t="shared" si="158"/>
        <v>6.1951851740521509</v>
      </c>
      <c r="W161" s="109">
        <f t="shared" si="158"/>
        <v>6.0226448515749276</v>
      </c>
      <c r="X161" s="109">
        <f t="shared" si="158"/>
        <v>5.8543245011421003</v>
      </c>
      <c r="Y161" s="109">
        <f t="shared" si="158"/>
        <v>5.754854927789121</v>
      </c>
      <c r="Z161" s="109">
        <f t="shared" si="158"/>
        <v>5.7158075888376869</v>
      </c>
      <c r="AA161" s="109">
        <f t="shared" si="158"/>
        <v>5.8127903309322129</v>
      </c>
      <c r="AB161" s="109">
        <f t="shared" si="158"/>
        <v>6.4128335369385834</v>
      </c>
      <c r="AC161" s="109">
        <f t="shared" si="158"/>
        <v>6.9676597425468998</v>
      </c>
      <c r="AD161" s="109">
        <f t="shared" si="158"/>
        <v>7.5035746656721845</v>
      </c>
      <c r="AE161" s="109">
        <f t="shared" si="158"/>
        <v>8.1829336560006318</v>
      </c>
      <c r="AF161" s="109">
        <f t="shared" si="158"/>
        <v>8.855754195208176</v>
      </c>
      <c r="AG161" s="109">
        <f t="shared" si="158"/>
        <v>9.5182083585825072</v>
      </c>
      <c r="AH161" s="109">
        <f t="shared" si="158"/>
        <v>9.3650188632279843</v>
      </c>
      <c r="AI161" s="109">
        <f t="shared" si="158"/>
        <v>9.5497701484765436</v>
      </c>
      <c r="AJ161" s="109">
        <f t="shared" si="158"/>
        <v>9.8008951655210197</v>
      </c>
      <c r="AK161" s="109">
        <f t="shared" si="158"/>
        <v>10.132178491098102</v>
      </c>
      <c r="AL161" s="109">
        <f t="shared" si="158"/>
        <v>10.534563170137972</v>
      </c>
      <c r="AM161" s="109">
        <f t="shared" si="158"/>
        <v>11.003289698299614</v>
      </c>
      <c r="AO161" s="109">
        <f t="shared" ref="AO161:AZ161" si="159">AO186</f>
        <v>6.2678016112844093</v>
      </c>
      <c r="AP161" s="109">
        <f t="shared" si="159"/>
        <v>6.5999056394246507</v>
      </c>
      <c r="AQ161" s="109">
        <f t="shared" si="159"/>
        <v>6.8295615839521862</v>
      </c>
      <c r="AR161" s="109">
        <f t="shared" si="159"/>
        <v>7.1194225028789084</v>
      </c>
      <c r="AS161" s="109">
        <f t="shared" si="159"/>
        <v>7.3632933036483568</v>
      </c>
      <c r="AT161" s="109">
        <f t="shared" si="159"/>
        <v>7.564263118736883</v>
      </c>
      <c r="AU161" s="109">
        <f t="shared" si="159"/>
        <v>7.2027050205765812</v>
      </c>
      <c r="AV161" s="109">
        <f t="shared" si="159"/>
        <v>7.1545149114295157</v>
      </c>
      <c r="AW161" s="109">
        <f t="shared" si="159"/>
        <v>7.1096516768938613</v>
      </c>
      <c r="AX161" s="109">
        <f t="shared" si="159"/>
        <v>7.0767103525839996</v>
      </c>
      <c r="AY161" s="109">
        <f t="shared" si="159"/>
        <v>7.0383908595841866</v>
      </c>
      <c r="AZ161" s="109">
        <f t="shared" si="159"/>
        <v>7.0216283527603984</v>
      </c>
      <c r="BA161" s="109"/>
      <c r="BB161" s="109">
        <f t="shared" ref="BB161:BM161" si="160">BB186</f>
        <v>5.9777693387510444</v>
      </c>
      <c r="BC161" s="109">
        <f t="shared" si="160"/>
        <v>5.9454448779257332</v>
      </c>
      <c r="BD161" s="109">
        <f t="shared" si="160"/>
        <v>5.7639883683999056</v>
      </c>
      <c r="BE161" s="109">
        <f t="shared" si="160"/>
        <v>5.7045959809294136</v>
      </c>
      <c r="BF161" s="109">
        <f t="shared" si="160"/>
        <v>5.6607207868482323</v>
      </c>
      <c r="BG161" s="109">
        <f t="shared" si="160"/>
        <v>5.6239473285054276</v>
      </c>
      <c r="BH161" s="109">
        <f t="shared" si="160"/>
        <v>5.251939395510882</v>
      </c>
      <c r="BI161" s="109">
        <f t="shared" si="160"/>
        <v>5.1136957306693356</v>
      </c>
      <c r="BJ161" s="109">
        <f t="shared" si="160"/>
        <v>4.9593800060123661</v>
      </c>
      <c r="BK161" s="109">
        <f t="shared" si="160"/>
        <v>4.799276848720277</v>
      </c>
      <c r="BL161" s="109">
        <f t="shared" si="160"/>
        <v>4.6192012084459995</v>
      </c>
      <c r="BM161" s="109">
        <f t="shared" si="160"/>
        <v>4.4546650566773804</v>
      </c>
      <c r="BN161" s="109"/>
    </row>
    <row r="162" spans="1:66" s="108" customFormat="1" outlineLevel="1" x14ac:dyDescent="0.3">
      <c r="A162" s="113" t="s">
        <v>85</v>
      </c>
      <c r="B162" s="109">
        <f>B195</f>
        <v>10.643385701974049</v>
      </c>
      <c r="C162" s="109">
        <f t="shared" ref="C162:AM162" si="161">C195</f>
        <v>10.667490954385666</v>
      </c>
      <c r="D162" s="109">
        <f t="shared" si="161"/>
        <v>10.304382883070547</v>
      </c>
      <c r="E162" s="109">
        <f t="shared" si="161"/>
        <v>11.033381868794317</v>
      </c>
      <c r="F162" s="109">
        <f t="shared" si="161"/>
        <v>10.644712842993457</v>
      </c>
      <c r="G162" s="109">
        <f t="shared" si="161"/>
        <v>10.89983000584615</v>
      </c>
      <c r="H162" s="109">
        <f t="shared" si="161"/>
        <v>11.62089275662917</v>
      </c>
      <c r="I162" s="109">
        <f t="shared" si="161"/>
        <v>11.150520120999294</v>
      </c>
      <c r="J162" s="109">
        <f t="shared" si="161"/>
        <v>10.959497289074298</v>
      </c>
      <c r="K162" s="109">
        <f t="shared" si="161"/>
        <v>11.04992012155814</v>
      </c>
      <c r="L162" s="109">
        <f t="shared" si="161"/>
        <v>10.472505316589476</v>
      </c>
      <c r="M162" s="109">
        <f t="shared" si="161"/>
        <v>10.659198549573585</v>
      </c>
      <c r="N162" s="109">
        <f t="shared" si="161"/>
        <v>10.854082708121291</v>
      </c>
      <c r="O162" s="109">
        <f t="shared" si="161"/>
        <v>11.090849929067062</v>
      </c>
      <c r="P162" s="109">
        <f t="shared" si="161"/>
        <v>11.142358127620765</v>
      </c>
      <c r="Q162" s="109">
        <f t="shared" si="161"/>
        <v>11.10605560242211</v>
      </c>
      <c r="R162" s="109">
        <f t="shared" si="161"/>
        <v>11.386686950742801</v>
      </c>
      <c r="S162" s="109">
        <f t="shared" si="161"/>
        <v>11.110262345215082</v>
      </c>
      <c r="T162" s="109">
        <f t="shared" si="161"/>
        <v>11.114142328052814</v>
      </c>
      <c r="U162" s="109">
        <f t="shared" si="161"/>
        <v>10.911886127360118</v>
      </c>
      <c r="V162" s="109">
        <f t="shared" si="161"/>
        <v>11.521496116422123</v>
      </c>
      <c r="W162" s="109">
        <f t="shared" si="161"/>
        <v>10.720259242443825</v>
      </c>
      <c r="X162" s="109">
        <f t="shared" si="161"/>
        <v>10.88354640315247</v>
      </c>
      <c r="Y162" s="109">
        <f t="shared" si="161"/>
        <v>10.880033291344045</v>
      </c>
      <c r="Z162" s="109">
        <f t="shared" si="161"/>
        <v>10.622803682391842</v>
      </c>
      <c r="AA162" s="109">
        <f t="shared" si="161"/>
        <v>10.786972326722632</v>
      </c>
      <c r="AB162" s="109">
        <f t="shared" si="161"/>
        <v>10.985345258519017</v>
      </c>
      <c r="AC162" s="109">
        <f t="shared" si="161"/>
        <v>11.193389460447669</v>
      </c>
      <c r="AD162" s="109">
        <f t="shared" si="161"/>
        <v>11.411188533556759</v>
      </c>
      <c r="AE162" s="109">
        <f t="shared" si="161"/>
        <v>11.539655728587537</v>
      </c>
      <c r="AF162" s="109">
        <f t="shared" si="161"/>
        <v>11.672390888186564</v>
      </c>
      <c r="AG162" s="109">
        <f t="shared" si="161"/>
        <v>11.809395550196045</v>
      </c>
      <c r="AH162" s="109">
        <f t="shared" si="161"/>
        <v>11.950675690842013</v>
      </c>
      <c r="AI162" s="109">
        <f t="shared" si="161"/>
        <v>12.131135566328787</v>
      </c>
      <c r="AJ162" s="109">
        <f t="shared" si="161"/>
        <v>12.314320456492828</v>
      </c>
      <c r="AK162" s="109">
        <f t="shared" si="161"/>
        <v>12.500271510121197</v>
      </c>
      <c r="AL162" s="109">
        <f t="shared" si="161"/>
        <v>12.689030497363735</v>
      </c>
      <c r="AM162" s="109">
        <f t="shared" si="161"/>
        <v>12.880639819115885</v>
      </c>
      <c r="AO162" s="109">
        <f t="shared" ref="AO162:AZ162" si="162">AO195</f>
        <v>10.868679190204478</v>
      </c>
      <c r="AP162" s="109">
        <f t="shared" si="162"/>
        <v>10.972159782643219</v>
      </c>
      <c r="AQ162" s="109">
        <f t="shared" si="162"/>
        <v>11.095854032265677</v>
      </c>
      <c r="AR162" s="109">
        <f t="shared" si="162"/>
        <v>11.156475345827452</v>
      </c>
      <c r="AS162" s="109">
        <f t="shared" si="162"/>
        <v>11.219505909286507</v>
      </c>
      <c r="AT162" s="109">
        <f t="shared" si="162"/>
        <v>11.284909831306585</v>
      </c>
      <c r="AU162" s="109">
        <f t="shared" si="162"/>
        <v>11.352654303898193</v>
      </c>
      <c r="AV162" s="109">
        <f t="shared" si="162"/>
        <v>11.466693081086273</v>
      </c>
      <c r="AW162" s="109">
        <f t="shared" si="162"/>
        <v>11.581877391499839</v>
      </c>
      <c r="AX162" s="109">
        <f t="shared" si="162"/>
        <v>11.698218742157842</v>
      </c>
      <c r="AY162" s="109">
        <f t="shared" si="162"/>
        <v>11.815728755668623</v>
      </c>
      <c r="AZ162" s="109">
        <f t="shared" si="162"/>
        <v>11.934419171391035</v>
      </c>
      <c r="BA162" s="109"/>
      <c r="BB162" s="109">
        <f t="shared" ref="BB162:BM162" si="163">BB195</f>
        <v>10.64717904944381</v>
      </c>
      <c r="BC162" s="109">
        <f t="shared" si="163"/>
        <v>10.528682927417696</v>
      </c>
      <c r="BD162" s="109">
        <f t="shared" si="163"/>
        <v>10.429162955179585</v>
      </c>
      <c r="BE162" s="109">
        <f t="shared" si="163"/>
        <v>10.245125925442153</v>
      </c>
      <c r="BF162" s="109">
        <f t="shared" si="163"/>
        <v>10.054733121505651</v>
      </c>
      <c r="BG162" s="109">
        <f t="shared" si="163"/>
        <v>9.8589727128056364</v>
      </c>
      <c r="BH162" s="109">
        <f t="shared" si="163"/>
        <v>9.6586601599951489</v>
      </c>
      <c r="BI162" s="109">
        <f t="shared" si="163"/>
        <v>9.6586118667909275</v>
      </c>
      <c r="BJ162" s="109">
        <f t="shared" si="163"/>
        <v>9.658563573828177</v>
      </c>
      <c r="BK162" s="109">
        <f t="shared" si="163"/>
        <v>9.6585152811068866</v>
      </c>
      <c r="BL162" s="109">
        <f t="shared" si="163"/>
        <v>9.6584669886270582</v>
      </c>
      <c r="BM162" s="109">
        <f t="shared" si="163"/>
        <v>9.6584186963886935</v>
      </c>
      <c r="BN162" s="109"/>
    </row>
    <row r="163" spans="1:66" s="108" customFormat="1" outlineLevel="1" x14ac:dyDescent="0.3">
      <c r="A163" s="113" t="s">
        <v>33</v>
      </c>
      <c r="B163" s="109">
        <f>B213</f>
        <v>6.8519485195573191</v>
      </c>
      <c r="C163" s="109">
        <f t="shared" ref="C163:AM163" si="164">C213</f>
        <v>6.9994123606107266</v>
      </c>
      <c r="D163" s="109">
        <f t="shared" si="164"/>
        <v>7.1205090315964448</v>
      </c>
      <c r="E163" s="109">
        <f t="shared" si="164"/>
        <v>7.2401657043209902</v>
      </c>
      <c r="F163" s="109">
        <f t="shared" si="164"/>
        <v>7.4140099958789065</v>
      </c>
      <c r="G163" s="109">
        <f t="shared" si="164"/>
        <v>7.674952628181698</v>
      </c>
      <c r="H163" s="109">
        <f t="shared" si="164"/>
        <v>7.781039379289294</v>
      </c>
      <c r="I163" s="109">
        <f t="shared" si="164"/>
        <v>7.7894155563945402</v>
      </c>
      <c r="J163" s="109">
        <f t="shared" si="164"/>
        <v>7.962770740511111</v>
      </c>
      <c r="K163" s="109">
        <f t="shared" si="164"/>
        <v>7.9795249446125398</v>
      </c>
      <c r="L163" s="109">
        <f t="shared" si="164"/>
        <v>8.0401923077548645</v>
      </c>
      <c r="M163" s="109">
        <f t="shared" si="164"/>
        <v>8.2191423360225535</v>
      </c>
      <c r="N163" s="109">
        <f t="shared" si="164"/>
        <v>8.2690274661921901</v>
      </c>
      <c r="O163" s="109">
        <f t="shared" si="164"/>
        <v>8.2177899657581577</v>
      </c>
      <c r="P163" s="109">
        <f t="shared" si="164"/>
        <v>8.3855806811719429</v>
      </c>
      <c r="Q163" s="109">
        <f t="shared" si="164"/>
        <v>8.4515504105822874</v>
      </c>
      <c r="R163" s="109">
        <f t="shared" si="164"/>
        <v>8.7036800944803367</v>
      </c>
      <c r="S163" s="109">
        <f t="shared" si="164"/>
        <v>8.9258111226903125</v>
      </c>
      <c r="T163" s="109">
        <f t="shared" si="164"/>
        <v>8.9277672546754854</v>
      </c>
      <c r="U163" s="109">
        <f t="shared" si="164"/>
        <v>8.6820078964349463</v>
      </c>
      <c r="V163" s="109">
        <f t="shared" si="164"/>
        <v>8.8785741664447677</v>
      </c>
      <c r="W163" s="109">
        <f t="shared" si="164"/>
        <v>8.7466662348676429</v>
      </c>
      <c r="X163" s="109">
        <f t="shared" si="164"/>
        <v>8.6159184548500409</v>
      </c>
      <c r="Y163" s="109">
        <f t="shared" si="164"/>
        <v>8.5822425852879505</v>
      </c>
      <c r="Z163" s="109">
        <f t="shared" si="164"/>
        <v>8.5377228589303087</v>
      </c>
      <c r="AA163" s="109">
        <f t="shared" si="164"/>
        <v>8.5907951074494857</v>
      </c>
      <c r="AB163" s="109">
        <f t="shared" si="164"/>
        <v>8.4573870684988517</v>
      </c>
      <c r="AC163" s="109">
        <f t="shared" si="164"/>
        <v>8.6137332063330483</v>
      </c>
      <c r="AD163" s="109">
        <f t="shared" si="164"/>
        <v>8.7916992598703168</v>
      </c>
      <c r="AE163" s="109">
        <f t="shared" si="164"/>
        <v>8.9628455703209742</v>
      </c>
      <c r="AF163" s="109">
        <f t="shared" si="164"/>
        <v>9.149847935535151</v>
      </c>
      <c r="AG163" s="109">
        <f t="shared" si="164"/>
        <v>9.3534109973518564</v>
      </c>
      <c r="AH163" s="109">
        <f t="shared" si="164"/>
        <v>9.5743042174121964</v>
      </c>
      <c r="AI163" s="109">
        <f t="shared" si="164"/>
        <v>10.013370157645037</v>
      </c>
      <c r="AJ163" s="109">
        <f t="shared" si="164"/>
        <v>10.472571127588127</v>
      </c>
      <c r="AK163" s="109">
        <f t="shared" si="164"/>
        <v>10.952830495201225</v>
      </c>
      <c r="AL163" s="109">
        <f t="shared" si="164"/>
        <v>11.455113972975052</v>
      </c>
      <c r="AM163" s="109">
        <f t="shared" si="164"/>
        <v>11.980431559799973</v>
      </c>
      <c r="AO163" s="109">
        <f t="shared" ref="AO163:AZ163" si="165">AO213</f>
        <v>8.1392838856475151</v>
      </c>
      <c r="AP163" s="109">
        <f t="shared" si="165"/>
        <v>7.9547352300363379</v>
      </c>
      <c r="AQ163" s="109">
        <f t="shared" si="165"/>
        <v>7.7982520439797298</v>
      </c>
      <c r="AR163" s="109">
        <f t="shared" si="165"/>
        <v>7.7604969286158942</v>
      </c>
      <c r="AS163" s="109">
        <f t="shared" si="165"/>
        <v>7.7467782623649821</v>
      </c>
      <c r="AT163" s="109">
        <f t="shared" si="165"/>
        <v>7.7554685603197413</v>
      </c>
      <c r="AU163" s="109">
        <f t="shared" si="165"/>
        <v>7.7852459622025521</v>
      </c>
      <c r="AV163" s="109">
        <f t="shared" si="165"/>
        <v>8.101959690446833</v>
      </c>
      <c r="AW163" s="109">
        <f t="shared" si="165"/>
        <v>8.4315577368161208</v>
      </c>
      <c r="AX163" s="109">
        <f t="shared" si="165"/>
        <v>8.7745642517931337</v>
      </c>
      <c r="AY163" s="109">
        <f t="shared" si="165"/>
        <v>9.1315247089702822</v>
      </c>
      <c r="AZ163" s="109">
        <f t="shared" si="165"/>
        <v>9.5030067725009459</v>
      </c>
      <c r="BA163" s="109"/>
      <c r="BB163" s="109">
        <f t="shared" ref="BB163:BM163" si="166">BB213</f>
        <v>7.8701567184588637</v>
      </c>
      <c r="BC163" s="109">
        <f t="shared" si="166"/>
        <v>7.404534229650003</v>
      </c>
      <c r="BD163" s="109">
        <f t="shared" si="166"/>
        <v>6.9817622404035848</v>
      </c>
      <c r="BE163" s="109">
        <f t="shared" si="166"/>
        <v>6.6599051710092754</v>
      </c>
      <c r="BF163" s="109">
        <f t="shared" si="166"/>
        <v>6.3834052679133588</v>
      </c>
      <c r="BG163" s="109">
        <f t="shared" si="166"/>
        <v>6.1447175380744508</v>
      </c>
      <c r="BH163" s="109">
        <f t="shared" si="166"/>
        <v>5.9378875065496617</v>
      </c>
      <c r="BI163" s="109">
        <f t="shared" si="166"/>
        <v>6.148826751745947</v>
      </c>
      <c r="BJ163" s="109">
        <f t="shared" si="166"/>
        <v>6.3672594641247837</v>
      </c>
      <c r="BK163" s="109">
        <f t="shared" si="166"/>
        <v>6.5934518437968332</v>
      </c>
      <c r="BL163" s="109">
        <f t="shared" si="166"/>
        <v>6.8276795474430294</v>
      </c>
      <c r="BM163" s="109">
        <f t="shared" si="166"/>
        <v>7.0702280242525246</v>
      </c>
      <c r="BN163" s="109"/>
    </row>
    <row r="164" spans="1:66" s="108" customFormat="1" outlineLevel="1" x14ac:dyDescent="0.3">
      <c r="A164" s="113" t="s">
        <v>96</v>
      </c>
      <c r="B164" s="109">
        <f>B218</f>
        <v>14.209777686383353</v>
      </c>
      <c r="C164" s="109">
        <f t="shared" ref="C164:AM164" si="167">C218</f>
        <v>14.150457413186425</v>
      </c>
      <c r="D164" s="109">
        <f t="shared" si="167"/>
        <v>14.693182645425086</v>
      </c>
      <c r="E164" s="109">
        <f t="shared" si="167"/>
        <v>15.285688095019948</v>
      </c>
      <c r="F164" s="109">
        <f t="shared" si="167"/>
        <v>15.224571484788365</v>
      </c>
      <c r="G164" s="109">
        <f t="shared" si="167"/>
        <v>15.695084111264048</v>
      </c>
      <c r="H164" s="109">
        <f t="shared" si="167"/>
        <v>16.03770731486949</v>
      </c>
      <c r="I164" s="109">
        <f t="shared" si="167"/>
        <v>15.902639070236575</v>
      </c>
      <c r="J164" s="109">
        <f t="shared" si="167"/>
        <v>15.788264440148701</v>
      </c>
      <c r="K164" s="109">
        <f t="shared" si="167"/>
        <v>15.869894444975637</v>
      </c>
      <c r="L164" s="109">
        <f t="shared" si="167"/>
        <v>15.961388218719842</v>
      </c>
      <c r="M164" s="109">
        <f t="shared" si="167"/>
        <v>16.287530273532486</v>
      </c>
      <c r="N164" s="109">
        <f t="shared" si="167"/>
        <v>16.390812994520928</v>
      </c>
      <c r="O164" s="109">
        <f t="shared" si="167"/>
        <v>16.365567305967076</v>
      </c>
      <c r="P164" s="109">
        <f t="shared" si="167"/>
        <v>16.678261791423569</v>
      </c>
      <c r="Q164" s="109">
        <f t="shared" si="167"/>
        <v>16.818912513189797</v>
      </c>
      <c r="R164" s="109">
        <f t="shared" si="167"/>
        <v>17.746050910249398</v>
      </c>
      <c r="S164" s="109">
        <f t="shared" si="167"/>
        <v>18.166170583088466</v>
      </c>
      <c r="T164" s="109">
        <f t="shared" si="167"/>
        <v>18.151234292948104</v>
      </c>
      <c r="U164" s="109">
        <f t="shared" si="167"/>
        <v>17.696232557833468</v>
      </c>
      <c r="V164" s="109">
        <f t="shared" si="167"/>
        <v>18.192094051607906</v>
      </c>
      <c r="W164" s="109">
        <f t="shared" si="167"/>
        <v>17.812274748877112</v>
      </c>
      <c r="X164" s="109">
        <f t="shared" si="167"/>
        <v>17.657458569009972</v>
      </c>
      <c r="Y164" s="109">
        <f t="shared" si="167"/>
        <v>16.812947367886895</v>
      </c>
      <c r="Z164" s="109">
        <f t="shared" si="167"/>
        <v>16.987850612210011</v>
      </c>
      <c r="AA164" s="109">
        <f t="shared" si="167"/>
        <v>17.405485374938763</v>
      </c>
      <c r="AB164" s="109">
        <f t="shared" si="167"/>
        <v>18.077486272364986</v>
      </c>
      <c r="AC164" s="109">
        <f t="shared" si="167"/>
        <v>18.780438111705486</v>
      </c>
      <c r="AD164" s="109">
        <f t="shared" si="167"/>
        <v>19.515618533765632</v>
      </c>
      <c r="AE164" s="109">
        <f t="shared" si="167"/>
        <v>20.096118135637774</v>
      </c>
      <c r="AF164" s="109">
        <f t="shared" si="167"/>
        <v>20.693876868787729</v>
      </c>
      <c r="AG164" s="109">
        <f t="shared" si="167"/>
        <v>21.309407623288536</v>
      </c>
      <c r="AH164" s="109">
        <f t="shared" si="167"/>
        <v>21.943238523016575</v>
      </c>
      <c r="AI164" s="109">
        <f t="shared" si="167"/>
        <v>22.610044655792887</v>
      </c>
      <c r="AJ164" s="109">
        <f t="shared" si="167"/>
        <v>23.29711354140953</v>
      </c>
      <c r="AK164" s="109">
        <f t="shared" si="167"/>
        <v>24.005060919783215</v>
      </c>
      <c r="AL164" s="109">
        <f t="shared" si="167"/>
        <v>24.734521241794962</v>
      </c>
      <c r="AM164" s="109">
        <f t="shared" si="167"/>
        <v>25.486148237874644</v>
      </c>
      <c r="AO164" s="109">
        <f t="shared" ref="AO164:AZ164" si="168">AO218</f>
        <v>18.031245905575112</v>
      </c>
      <c r="AP164" s="109">
        <f t="shared" si="168"/>
        <v>18.680594554467802</v>
      </c>
      <c r="AQ164" s="109">
        <f t="shared" si="168"/>
        <v>19.35438388107811</v>
      </c>
      <c r="AR164" s="109">
        <f t="shared" si="168"/>
        <v>19.879958084870069</v>
      </c>
      <c r="AS164" s="109">
        <f t="shared" si="168"/>
        <v>20.423330313078601</v>
      </c>
      <c r="AT164" s="109">
        <f t="shared" si="168"/>
        <v>20.984708614203011</v>
      </c>
      <c r="AU164" s="109">
        <f t="shared" si="168"/>
        <v>21.564356373651471</v>
      </c>
      <c r="AV164" s="109">
        <f t="shared" si="168"/>
        <v>22.164431333400852</v>
      </c>
      <c r="AW164" s="109">
        <f t="shared" si="168"/>
        <v>22.781204679648724</v>
      </c>
      <c r="AX164" s="109">
        <f t="shared" si="168"/>
        <v>23.415141081195394</v>
      </c>
      <c r="AY164" s="109">
        <f t="shared" si="168"/>
        <v>24.066718137257794</v>
      </c>
      <c r="AZ164" s="109">
        <f t="shared" si="168"/>
        <v>24.736426737286333</v>
      </c>
      <c r="BA164" s="109"/>
      <c r="BB164" s="109">
        <f t="shared" ref="BB164:BM164" si="169">BB218</f>
        <v>17.881190664106366</v>
      </c>
      <c r="BC164" s="109">
        <f t="shared" si="169"/>
        <v>18.384569406036572</v>
      </c>
      <c r="BD164" s="109">
        <f t="shared" si="169"/>
        <v>18.914866904341054</v>
      </c>
      <c r="BE164" s="109">
        <f t="shared" si="169"/>
        <v>19.288936504231955</v>
      </c>
      <c r="BF164" s="109">
        <f t="shared" si="169"/>
        <v>19.671937811558482</v>
      </c>
      <c r="BG164" s="109">
        <f t="shared" si="169"/>
        <v>20.064047256482343</v>
      </c>
      <c r="BH164" s="109">
        <f t="shared" si="169"/>
        <v>20.465446215040338</v>
      </c>
      <c r="BI164" s="109">
        <f t="shared" si="169"/>
        <v>20.878354659651141</v>
      </c>
      <c r="BJ164" s="109">
        <f t="shared" si="169"/>
        <v>21.299593896654141</v>
      </c>
      <c r="BK164" s="109">
        <f t="shared" si="169"/>
        <v>21.729332007140389</v>
      </c>
      <c r="BL164" s="109">
        <f t="shared" si="169"/>
        <v>22.16774046338535</v>
      </c>
      <c r="BM164" s="109">
        <f t="shared" si="169"/>
        <v>22.614994197269031</v>
      </c>
      <c r="BN164" s="109"/>
    </row>
    <row r="165" spans="1:66" s="116" customFormat="1" outlineLevel="1" x14ac:dyDescent="0.3">
      <c r="A165" s="114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O165" s="115"/>
      <c r="AP165" s="115"/>
      <c r="AQ165" s="115"/>
      <c r="AR165" s="115"/>
      <c r="AS165" s="115"/>
      <c r="AT165" s="115"/>
      <c r="AU165" s="115"/>
      <c r="AV165" s="115"/>
      <c r="AW165" s="115"/>
      <c r="AX165" s="115"/>
      <c r="AY165" s="115"/>
      <c r="AZ165" s="115"/>
      <c r="BA165" s="117"/>
      <c r="BB165" s="115"/>
      <c r="BC165" s="115"/>
      <c r="BD165" s="115"/>
      <c r="BE165" s="115"/>
      <c r="BF165" s="115"/>
      <c r="BG165" s="115"/>
      <c r="BH165" s="115"/>
      <c r="BI165" s="115"/>
      <c r="BJ165" s="115"/>
      <c r="BK165" s="115"/>
      <c r="BL165" s="115"/>
      <c r="BM165" s="115"/>
      <c r="BN165" s="115"/>
    </row>
    <row r="166" spans="1:66" s="71" customFormat="1" outlineLevel="1" x14ac:dyDescent="0.3">
      <c r="A166" s="118" t="s">
        <v>97</v>
      </c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20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69"/>
    </row>
    <row r="167" spans="1:66" s="108" customFormat="1" outlineLevel="2" x14ac:dyDescent="0.3">
      <c r="A167" s="121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  <c r="BH167" s="109"/>
      <c r="BI167" s="109"/>
      <c r="BJ167" s="109"/>
      <c r="BK167" s="109"/>
      <c r="BL167" s="109"/>
      <c r="BM167" s="109"/>
      <c r="BN167" s="109"/>
    </row>
    <row r="168" spans="1:66" s="42" customFormat="1" outlineLevel="2" x14ac:dyDescent="0.3">
      <c r="A168" s="122" t="s">
        <v>90</v>
      </c>
      <c r="B168" s="123">
        <f>SUM(B169:B170,B174,B177,B179:B180,B183:B184)</f>
        <v>38.524278613151935</v>
      </c>
      <c r="C168" s="123">
        <f t="shared" ref="C168:BM168" si="170">SUM(C169:C170,C174,C177,C179:C180,C183:C184)</f>
        <v>40.180526377212459</v>
      </c>
      <c r="D168" s="123">
        <f t="shared" si="170"/>
        <v>38.765601142400719</v>
      </c>
      <c r="E168" s="123">
        <f t="shared" si="170"/>
        <v>41.639635175958908</v>
      </c>
      <c r="F168" s="123">
        <f t="shared" si="170"/>
        <v>39.475894941692331</v>
      </c>
      <c r="G168" s="123">
        <f t="shared" si="170"/>
        <v>40.935984476132262</v>
      </c>
      <c r="H168" s="123">
        <f t="shared" si="170"/>
        <v>45.997223902389351</v>
      </c>
      <c r="I168" s="123">
        <f t="shared" si="170"/>
        <v>42.186898961966897</v>
      </c>
      <c r="J168" s="123">
        <f t="shared" si="170"/>
        <v>41.38513388729352</v>
      </c>
      <c r="K168" s="123">
        <f t="shared" si="170"/>
        <v>40.302745190165929</v>
      </c>
      <c r="L168" s="123">
        <f t="shared" si="170"/>
        <v>38.913764305488051</v>
      </c>
      <c r="M168" s="123">
        <f t="shared" si="170"/>
        <v>40.828739894520631</v>
      </c>
      <c r="N168" s="123">
        <f t="shared" si="170"/>
        <v>41.412492817242459</v>
      </c>
      <c r="O168" s="123">
        <f t="shared" si="170"/>
        <v>43.855206660436217</v>
      </c>
      <c r="P168" s="123">
        <f t="shared" si="170"/>
        <v>43.633564312240566</v>
      </c>
      <c r="Q168" s="123">
        <f t="shared" si="170"/>
        <v>43.388148052603057</v>
      </c>
      <c r="R168" s="123">
        <f t="shared" si="170"/>
        <v>44.693187909937151</v>
      </c>
      <c r="S168" s="123">
        <f t="shared" si="170"/>
        <v>42.424889289292302</v>
      </c>
      <c r="T168" s="123">
        <f t="shared" si="170"/>
        <v>42.93431566484383</v>
      </c>
      <c r="U168" s="123">
        <f t="shared" si="170"/>
        <v>43.605139494017031</v>
      </c>
      <c r="V168" s="123">
        <f t="shared" si="170"/>
        <v>48.505602975554091</v>
      </c>
      <c r="W168" s="123">
        <f t="shared" si="170"/>
        <v>42.13224819750674</v>
      </c>
      <c r="X168" s="123">
        <f t="shared" si="170"/>
        <v>43.668894383249906</v>
      </c>
      <c r="Y168" s="123">
        <f t="shared" si="170"/>
        <v>41.15634944373825</v>
      </c>
      <c r="Z168" s="123">
        <f t="shared" si="170"/>
        <v>43.005112557693906</v>
      </c>
      <c r="AA168" s="123">
        <f t="shared" si="170"/>
        <v>43.628881686809144</v>
      </c>
      <c r="AB168" s="123">
        <f t="shared" si="170"/>
        <v>43.546899186270487</v>
      </c>
      <c r="AC168" s="123">
        <f t="shared" si="170"/>
        <v>43.823558010024165</v>
      </c>
      <c r="AD168" s="123">
        <f t="shared" si="170"/>
        <v>44.014565529557196</v>
      </c>
      <c r="AE168" s="123">
        <f t="shared" si="170"/>
        <v>43.810642497420972</v>
      </c>
      <c r="AF168" s="123">
        <f t="shared" si="170"/>
        <v>43.461035089171943</v>
      </c>
      <c r="AG168" s="123">
        <f t="shared" si="170"/>
        <v>42.941905606917295</v>
      </c>
      <c r="AH168" s="123">
        <f t="shared" si="170"/>
        <v>42.105371326564146</v>
      </c>
      <c r="AI168" s="123">
        <f t="shared" si="170"/>
        <v>41.316964240602111</v>
      </c>
      <c r="AJ168" s="123">
        <f t="shared" si="170"/>
        <v>40.498405827160518</v>
      </c>
      <c r="AK168" s="123">
        <f t="shared" si="170"/>
        <v>39.916436538645698</v>
      </c>
      <c r="AL168" s="123">
        <f t="shared" si="170"/>
        <v>39.408673109347852</v>
      </c>
      <c r="AM168" s="123">
        <f t="shared" si="170"/>
        <v>39.140039948016906</v>
      </c>
      <c r="AN168" s="123"/>
      <c r="AO168" s="123">
        <f t="shared" si="170"/>
        <v>43.256102333825787</v>
      </c>
      <c r="AP168" s="123">
        <f t="shared" si="170"/>
        <v>43.16698885625155</v>
      </c>
      <c r="AQ168" s="123">
        <f t="shared" si="170"/>
        <v>42.906957081776198</v>
      </c>
      <c r="AR168" s="123">
        <f t="shared" si="170"/>
        <v>42.094415351919473</v>
      </c>
      <c r="AS168" s="123">
        <f t="shared" si="170"/>
        <v>41.111516559653914</v>
      </c>
      <c r="AT168" s="123">
        <f t="shared" si="170"/>
        <v>39.923580060622122</v>
      </c>
      <c r="AU168" s="123">
        <f t="shared" si="170"/>
        <v>38.377428087277465</v>
      </c>
      <c r="AV168" s="123">
        <f t="shared" si="170"/>
        <v>37.057998956246998</v>
      </c>
      <c r="AW168" s="123">
        <f t="shared" si="170"/>
        <v>35.703963300481284</v>
      </c>
      <c r="AX168" s="123">
        <f t="shared" si="170"/>
        <v>34.622844992598928</v>
      </c>
      <c r="AY168" s="123">
        <f t="shared" si="170"/>
        <v>33.645882190321061</v>
      </c>
      <c r="AZ168" s="123">
        <f t="shared" si="170"/>
        <v>32.956420691702021</v>
      </c>
      <c r="BA168" s="123"/>
      <c r="BB168" s="123">
        <f t="shared" si="170"/>
        <v>42.372442234672071</v>
      </c>
      <c r="BC168" s="123">
        <f t="shared" si="170"/>
        <v>41.330533890255282</v>
      </c>
      <c r="BD168" s="123">
        <f t="shared" si="170"/>
        <v>40.02748881665665</v>
      </c>
      <c r="BE168" s="123">
        <f t="shared" si="170"/>
        <v>38.542209099350217</v>
      </c>
      <c r="BF168" s="123">
        <f t="shared" si="170"/>
        <v>36.709457538707923</v>
      </c>
      <c r="BG168" s="123">
        <f t="shared" si="170"/>
        <v>34.491543337513264</v>
      </c>
      <c r="BH168" s="123">
        <f t="shared" si="170"/>
        <v>31.74290977762228</v>
      </c>
      <c r="BI168" s="123">
        <f t="shared" si="170"/>
        <v>29.297423555314502</v>
      </c>
      <c r="BJ168" s="123">
        <f t="shared" si="170"/>
        <v>26.832936770981711</v>
      </c>
      <c r="BK168" s="123">
        <f t="shared" si="170"/>
        <v>24.750856889852628</v>
      </c>
      <c r="BL168" s="123">
        <f t="shared" si="170"/>
        <v>22.868423658582167</v>
      </c>
      <c r="BM168" s="123">
        <f t="shared" si="170"/>
        <v>21.410548893314498</v>
      </c>
      <c r="BN168" s="126"/>
    </row>
    <row r="169" spans="1:66" s="108" customFormat="1" outlineLevel="2" x14ac:dyDescent="0.3">
      <c r="A169" s="127" t="s">
        <v>65</v>
      </c>
      <c r="B169" s="128">
        <v>8.7900000000000006E-2</v>
      </c>
      <c r="C169" s="128">
        <v>1.26E-2</v>
      </c>
      <c r="D169" s="128">
        <v>9.6299999999999997E-2</v>
      </c>
      <c r="E169" s="128">
        <v>8.3699999999999997E-2</v>
      </c>
      <c r="F169" s="128">
        <v>9.2100000000000001E-2</v>
      </c>
      <c r="G169" s="128">
        <v>6.7000000000000004E-2</v>
      </c>
      <c r="H169" s="128">
        <v>4.19E-2</v>
      </c>
      <c r="I169" s="128">
        <v>4.19E-2</v>
      </c>
      <c r="J169" s="128">
        <v>4.1999999999999997E-3</v>
      </c>
      <c r="K169" s="128">
        <v>0</v>
      </c>
      <c r="L169" s="128">
        <v>0</v>
      </c>
      <c r="M169" s="128">
        <v>0</v>
      </c>
      <c r="N169" s="128">
        <v>0</v>
      </c>
      <c r="O169" s="128">
        <v>0</v>
      </c>
      <c r="P169" s="128">
        <v>0</v>
      </c>
      <c r="Q169" s="128">
        <v>0</v>
      </c>
      <c r="R169" s="128">
        <v>0</v>
      </c>
      <c r="S169" s="128">
        <v>0</v>
      </c>
      <c r="T169" s="128">
        <v>0</v>
      </c>
      <c r="U169" s="128">
        <v>0</v>
      </c>
      <c r="V169" s="128">
        <v>0</v>
      </c>
      <c r="W169" s="128">
        <v>0</v>
      </c>
      <c r="X169" s="128">
        <v>0</v>
      </c>
      <c r="Y169" s="128">
        <v>4.62600743016163E-2</v>
      </c>
      <c r="Z169" s="128">
        <v>4.8338099203571946E-2</v>
      </c>
      <c r="AA169" s="128">
        <v>4.9039220820283169E-2</v>
      </c>
      <c r="AB169" s="128">
        <v>0</v>
      </c>
      <c r="AC169" s="128">
        <v>0</v>
      </c>
      <c r="AD169" s="128">
        <v>0</v>
      </c>
      <c r="AE169" s="128">
        <v>0</v>
      </c>
      <c r="AF169" s="128">
        <v>0</v>
      </c>
      <c r="AG169" s="128">
        <v>0</v>
      </c>
      <c r="AH169" s="128">
        <v>0</v>
      </c>
      <c r="AI169" s="128">
        <v>0</v>
      </c>
      <c r="AJ169" s="128">
        <v>0</v>
      </c>
      <c r="AK169" s="128">
        <v>0</v>
      </c>
      <c r="AL169" s="128">
        <v>0</v>
      </c>
      <c r="AM169" s="128">
        <v>0</v>
      </c>
      <c r="AN169" s="128"/>
      <c r="AO169" s="128">
        <v>0</v>
      </c>
      <c r="AP169" s="128">
        <v>0</v>
      </c>
      <c r="AQ169" s="128">
        <v>0</v>
      </c>
      <c r="AR169" s="128">
        <v>0</v>
      </c>
      <c r="AS169" s="128">
        <v>0</v>
      </c>
      <c r="AT169" s="128">
        <v>0</v>
      </c>
      <c r="AU169" s="128">
        <v>0</v>
      </c>
      <c r="AV169" s="128">
        <v>0</v>
      </c>
      <c r="AW169" s="128">
        <v>0</v>
      </c>
      <c r="AX169" s="128">
        <v>0</v>
      </c>
      <c r="AY169" s="128">
        <v>0</v>
      </c>
      <c r="AZ169" s="128">
        <v>0</v>
      </c>
      <c r="BA169" s="128"/>
      <c r="BB169" s="128">
        <v>0</v>
      </c>
      <c r="BC169" s="128">
        <v>0</v>
      </c>
      <c r="BD169" s="128">
        <v>0</v>
      </c>
      <c r="BE169" s="128">
        <v>0</v>
      </c>
      <c r="BF169" s="128">
        <v>0</v>
      </c>
      <c r="BG169" s="128">
        <v>0</v>
      </c>
      <c r="BH169" s="128">
        <v>0</v>
      </c>
      <c r="BI169" s="128">
        <v>0</v>
      </c>
      <c r="BJ169" s="128">
        <v>0</v>
      </c>
      <c r="BK169" s="128">
        <v>0</v>
      </c>
      <c r="BL169" s="128">
        <v>0</v>
      </c>
      <c r="BM169" s="128">
        <v>0</v>
      </c>
      <c r="BN169" s="109"/>
    </row>
    <row r="170" spans="1:66" s="108" customFormat="1" outlineLevel="2" x14ac:dyDescent="0.3">
      <c r="A170" s="127" t="s">
        <v>66</v>
      </c>
      <c r="B170" s="128">
        <v>11.689500000000001</v>
      </c>
      <c r="C170" s="128">
        <v>10.266</v>
      </c>
      <c r="D170" s="128">
        <v>8.5411000000000001</v>
      </c>
      <c r="E170" s="128">
        <v>8.1024198815728976</v>
      </c>
      <c r="F170" s="128">
        <v>6.6853222268318495</v>
      </c>
      <c r="G170" s="128">
        <v>6.0910404871423909</v>
      </c>
      <c r="H170" s="128">
        <v>6.3380005142368665</v>
      </c>
      <c r="I170" s="128">
        <v>5.7787259909376303</v>
      </c>
      <c r="J170" s="128">
        <v>4.8666615649926142</v>
      </c>
      <c r="K170" s="128">
        <v>5.0893777153779167</v>
      </c>
      <c r="L170" s="128">
        <v>4.5563989057947527</v>
      </c>
      <c r="M170" s="128">
        <v>4.2404920018585504</v>
      </c>
      <c r="N170" s="128">
        <v>3.9335690037023028</v>
      </c>
      <c r="O170" s="128">
        <v>3.9523264292498466</v>
      </c>
      <c r="P170" s="128">
        <v>3.9415411926676218</v>
      </c>
      <c r="Q170" s="128">
        <v>3.4627000842699007</v>
      </c>
      <c r="R170" s="128">
        <v>3.0438000000000001</v>
      </c>
      <c r="S170" s="128">
        <v>2.6711999999999998</v>
      </c>
      <c r="T170" s="128">
        <v>2.7549000000000001</v>
      </c>
      <c r="U170" s="128">
        <v>2.6669999999999998</v>
      </c>
      <c r="V170" s="128">
        <v>2.4952999999999999</v>
      </c>
      <c r="W170" s="128">
        <v>2.0055000000000001</v>
      </c>
      <c r="X170" s="128">
        <v>2.3654999999999999</v>
      </c>
      <c r="Y170" s="128">
        <v>2.447735782477046</v>
      </c>
      <c r="Z170" s="128">
        <v>2.5576892571781764</v>
      </c>
      <c r="AA170" s="128">
        <v>2.5947873486750215</v>
      </c>
      <c r="AB170" s="128">
        <v>2.2947681094213053</v>
      </c>
      <c r="AC170" s="128">
        <v>1.9940787048755735</v>
      </c>
      <c r="AD170" s="128">
        <v>1.6953130680619044</v>
      </c>
      <c r="AE170" s="128">
        <v>1.2511616761455326</v>
      </c>
      <c r="AF170" s="128">
        <v>0.81798742286468096</v>
      </c>
      <c r="AG170" s="128">
        <v>0.39947352216395732</v>
      </c>
      <c r="AH170" s="128">
        <v>0</v>
      </c>
      <c r="AI170" s="128">
        <v>0</v>
      </c>
      <c r="AJ170" s="128">
        <v>0</v>
      </c>
      <c r="AK170" s="128">
        <v>0</v>
      </c>
      <c r="AL170" s="128">
        <v>0</v>
      </c>
      <c r="AM170" s="128">
        <v>0</v>
      </c>
      <c r="AN170" s="128"/>
      <c r="AO170" s="128">
        <v>2.0996794637298959</v>
      </c>
      <c r="AP170" s="128">
        <v>1.6057758386638501</v>
      </c>
      <c r="AQ170" s="128">
        <v>1.1189249439017057</v>
      </c>
      <c r="AR170" s="128">
        <v>0.80716342968559884</v>
      </c>
      <c r="AS170" s="128">
        <v>0.51513568431656476</v>
      </c>
      <c r="AT170" s="128">
        <v>0.24512466016125353</v>
      </c>
      <c r="AU170" s="128">
        <v>0</v>
      </c>
      <c r="AV170" s="128">
        <v>0</v>
      </c>
      <c r="AW170" s="128">
        <v>0</v>
      </c>
      <c r="AX170" s="128">
        <v>0</v>
      </c>
      <c r="AY170" s="128">
        <v>0</v>
      </c>
      <c r="AZ170" s="128">
        <v>0</v>
      </c>
      <c r="BA170" s="128"/>
      <c r="BB170" s="128">
        <v>1.6713492463485673</v>
      </c>
      <c r="BC170" s="128">
        <v>0.80173569369209485</v>
      </c>
      <c r="BD170" s="128">
        <v>0</v>
      </c>
      <c r="BE170" s="128">
        <v>0</v>
      </c>
      <c r="BF170" s="128">
        <v>0</v>
      </c>
      <c r="BG170" s="128">
        <v>0</v>
      </c>
      <c r="BH170" s="128">
        <v>0</v>
      </c>
      <c r="BI170" s="128">
        <v>0</v>
      </c>
      <c r="BJ170" s="128">
        <v>0</v>
      </c>
      <c r="BK170" s="128">
        <v>0</v>
      </c>
      <c r="BL170" s="128">
        <v>0</v>
      </c>
      <c r="BM170" s="128">
        <v>0</v>
      </c>
      <c r="BN170" s="109"/>
    </row>
    <row r="171" spans="1:66" s="112" customFormat="1" outlineLevel="2" x14ac:dyDescent="0.3">
      <c r="A171" s="130" t="s">
        <v>67</v>
      </c>
      <c r="B171" s="131">
        <v>7.9952652912554101E-2</v>
      </c>
      <c r="C171" s="131">
        <v>8.0336821633635813E-2</v>
      </c>
      <c r="D171" s="131">
        <v>7.9052941399503862E-2</v>
      </c>
      <c r="E171" s="131">
        <v>0.11387674000871681</v>
      </c>
      <c r="F171" s="131">
        <v>0.11493470581296128</v>
      </c>
      <c r="G171" s="131">
        <v>0.11440072851074046</v>
      </c>
      <c r="H171" s="131">
        <v>0.11589036594930889</v>
      </c>
      <c r="I171" s="131">
        <v>0.11334139178997817</v>
      </c>
      <c r="J171" s="131">
        <v>0.11203981698574841</v>
      </c>
      <c r="K171" s="131">
        <v>7.4003182415368463E-2</v>
      </c>
      <c r="L171" s="131">
        <v>0.11552756891471533</v>
      </c>
      <c r="M171" s="131">
        <v>0.11640621679486486</v>
      </c>
      <c r="N171" s="131">
        <v>0.11529709856203998</v>
      </c>
      <c r="O171" s="131">
        <v>0.15507967731946301</v>
      </c>
      <c r="P171" s="131">
        <v>0.18791887940114269</v>
      </c>
      <c r="Q171" s="131">
        <v>0.1902974584089823</v>
      </c>
      <c r="R171" s="131">
        <v>0.23442295541639396</v>
      </c>
      <c r="S171" s="131">
        <v>0.23351037555696999</v>
      </c>
      <c r="T171" s="131">
        <v>0.23685083339854426</v>
      </c>
      <c r="U171" s="131">
        <v>0.23534978112742805</v>
      </c>
      <c r="V171" s="131">
        <v>0.2638095357884172</v>
      </c>
      <c r="W171" s="131">
        <v>0.2591448336693547</v>
      </c>
      <c r="X171" s="131">
        <v>0.23137975754158452</v>
      </c>
      <c r="Y171" s="131">
        <v>0.29166076756159887</v>
      </c>
      <c r="Z171" s="131">
        <v>0.30476231024319639</v>
      </c>
      <c r="AA171" s="131">
        <v>0.30918274561800252</v>
      </c>
      <c r="AB171" s="131">
        <v>0.61032289643175364</v>
      </c>
      <c r="AC171" s="131">
        <v>0.82309630714681437</v>
      </c>
      <c r="AD171" s="131">
        <v>0.94865932898698446</v>
      </c>
      <c r="AE171" s="131">
        <v>0.76900207322592895</v>
      </c>
      <c r="AF171" s="131">
        <v>0.54779247511246887</v>
      </c>
      <c r="AG171" s="131">
        <v>0.28951285892266532</v>
      </c>
      <c r="AH171" s="131">
        <v>0</v>
      </c>
      <c r="AI171" s="131">
        <v>0</v>
      </c>
      <c r="AJ171" s="131">
        <v>0</v>
      </c>
      <c r="AK171" s="131">
        <v>0</v>
      </c>
      <c r="AL171" s="131">
        <v>0</v>
      </c>
      <c r="AM171" s="131">
        <v>0</v>
      </c>
      <c r="AN171" s="131"/>
      <c r="AO171" s="131">
        <v>0.55843657867681695</v>
      </c>
      <c r="AP171" s="131">
        <v>0.66281644735395018</v>
      </c>
      <c r="AQ171" s="131">
        <v>0.62612540802394823</v>
      </c>
      <c r="AR171" s="131">
        <v>0.5183255280669512</v>
      </c>
      <c r="AS171" s="131">
        <v>0.3733373964103705</v>
      </c>
      <c r="AT171" s="131">
        <v>0.1978928710717493</v>
      </c>
      <c r="AU171" s="131">
        <v>0</v>
      </c>
      <c r="AV171" s="131">
        <v>0</v>
      </c>
      <c r="AW171" s="131">
        <v>0</v>
      </c>
      <c r="AX171" s="131">
        <v>0</v>
      </c>
      <c r="AY171" s="131">
        <v>0</v>
      </c>
      <c r="AZ171" s="131">
        <v>0</v>
      </c>
      <c r="BA171" s="131"/>
      <c r="BB171" s="131">
        <v>0.56719994118851325</v>
      </c>
      <c r="BC171" s="131">
        <v>0.44863338785700002</v>
      </c>
      <c r="BD171" s="131">
        <v>0</v>
      </c>
      <c r="BE171" s="131">
        <v>0</v>
      </c>
      <c r="BF171" s="131">
        <v>0</v>
      </c>
      <c r="BG171" s="131">
        <v>0</v>
      </c>
      <c r="BH171" s="131">
        <v>0</v>
      </c>
      <c r="BI171" s="131">
        <v>0</v>
      </c>
      <c r="BJ171" s="131">
        <v>0</v>
      </c>
      <c r="BK171" s="131">
        <v>0</v>
      </c>
      <c r="BL171" s="131">
        <v>0</v>
      </c>
      <c r="BM171" s="131">
        <v>0</v>
      </c>
      <c r="BN171" s="109"/>
    </row>
    <row r="172" spans="1:66" s="112" customFormat="1" outlineLevel="2" x14ac:dyDescent="0.3">
      <c r="A172" s="130" t="s">
        <v>68</v>
      </c>
      <c r="B172" s="131">
        <v>0.48586612154551667</v>
      </c>
      <c r="C172" s="131">
        <v>0.18776949435080573</v>
      </c>
      <c r="D172" s="131">
        <v>0.18476870918818722</v>
      </c>
      <c r="E172" s="131">
        <v>0.14193132522931123</v>
      </c>
      <c r="F172" s="131">
        <v>0.1432499306673686</v>
      </c>
      <c r="G172" s="131">
        <v>0.10693830234878372</v>
      </c>
      <c r="H172" s="131">
        <v>7.2220513246323434E-2</v>
      </c>
      <c r="I172" s="131">
        <v>7.0632044519604004E-2</v>
      </c>
      <c r="J172" s="131">
        <v>6.982092963857027E-2</v>
      </c>
      <c r="K172" s="131">
        <v>3.4593203614284709E-2</v>
      </c>
      <c r="L172" s="131">
        <v>3.5997212765598495E-2</v>
      </c>
      <c r="M172" s="131">
        <v>3.6270990487962909E-2</v>
      </c>
      <c r="N172" s="131">
        <v>3.5925400553159785E-2</v>
      </c>
      <c r="O172" s="131">
        <v>3.6238186258723257E-2</v>
      </c>
      <c r="P172" s="131">
        <v>7.0268592443099742E-2</v>
      </c>
      <c r="Q172" s="131">
        <v>7.1158015578381376E-2</v>
      </c>
      <c r="R172" s="131">
        <v>3.6521901579586874E-2</v>
      </c>
      <c r="S172" s="131">
        <v>0</v>
      </c>
      <c r="T172" s="131">
        <v>0</v>
      </c>
      <c r="U172" s="131">
        <v>0</v>
      </c>
      <c r="V172" s="131">
        <v>0</v>
      </c>
      <c r="W172" s="131">
        <v>0</v>
      </c>
      <c r="X172" s="131">
        <v>0</v>
      </c>
      <c r="Y172" s="131">
        <v>0</v>
      </c>
      <c r="Z172" s="131">
        <v>0</v>
      </c>
      <c r="AA172" s="131">
        <v>0</v>
      </c>
      <c r="AB172" s="131">
        <v>0</v>
      </c>
      <c r="AC172" s="131">
        <v>0</v>
      </c>
      <c r="AD172" s="131">
        <v>0</v>
      </c>
      <c r="AE172" s="131">
        <v>0</v>
      </c>
      <c r="AF172" s="131">
        <v>0</v>
      </c>
      <c r="AG172" s="131">
        <v>0</v>
      </c>
      <c r="AH172" s="131">
        <v>0</v>
      </c>
      <c r="AI172" s="131">
        <v>0</v>
      </c>
      <c r="AJ172" s="131">
        <v>0</v>
      </c>
      <c r="AK172" s="131">
        <v>0</v>
      </c>
      <c r="AL172" s="131">
        <v>0</v>
      </c>
      <c r="AM172" s="131">
        <v>0</v>
      </c>
      <c r="AN172" s="131"/>
      <c r="AO172" s="131">
        <v>0</v>
      </c>
      <c r="AP172" s="131">
        <v>0</v>
      </c>
      <c r="AQ172" s="131">
        <v>0</v>
      </c>
      <c r="AR172" s="131">
        <v>0</v>
      </c>
      <c r="AS172" s="131">
        <v>0</v>
      </c>
      <c r="AT172" s="131">
        <v>0</v>
      </c>
      <c r="AU172" s="131">
        <v>0</v>
      </c>
      <c r="AV172" s="131">
        <v>0</v>
      </c>
      <c r="AW172" s="131">
        <v>0</v>
      </c>
      <c r="AX172" s="131">
        <v>0</v>
      </c>
      <c r="AY172" s="131">
        <v>0</v>
      </c>
      <c r="AZ172" s="131">
        <v>0</v>
      </c>
      <c r="BA172" s="131"/>
      <c r="BB172" s="131">
        <v>0</v>
      </c>
      <c r="BC172" s="131">
        <v>0</v>
      </c>
      <c r="BD172" s="131">
        <v>0</v>
      </c>
      <c r="BE172" s="131">
        <v>0</v>
      </c>
      <c r="BF172" s="131">
        <v>0</v>
      </c>
      <c r="BG172" s="131">
        <v>0</v>
      </c>
      <c r="BH172" s="131">
        <v>0</v>
      </c>
      <c r="BI172" s="131">
        <v>0</v>
      </c>
      <c r="BJ172" s="131">
        <v>0</v>
      </c>
      <c r="BK172" s="131">
        <v>0</v>
      </c>
      <c r="BL172" s="131">
        <v>0</v>
      </c>
      <c r="BM172" s="131">
        <v>0</v>
      </c>
      <c r="BN172" s="109"/>
    </row>
    <row r="173" spans="1:66" s="112" customFormat="1" outlineLevel="2" x14ac:dyDescent="0.3">
      <c r="A173" s="130" t="s">
        <v>69</v>
      </c>
      <c r="B173" s="131">
        <v>11.12368122554193</v>
      </c>
      <c r="C173" s="131">
        <v>9.9978936840155583</v>
      </c>
      <c r="D173" s="131">
        <v>8.2772783494123097</v>
      </c>
      <c r="E173" s="131">
        <v>7.8466118163348693</v>
      </c>
      <c r="F173" s="131">
        <v>6.4271375903515198</v>
      </c>
      <c r="G173" s="131">
        <v>5.8697014562828667</v>
      </c>
      <c r="H173" s="131">
        <v>6.1498896350412338</v>
      </c>
      <c r="I173" s="131">
        <v>5.5947525546280481</v>
      </c>
      <c r="J173" s="131">
        <v>4.684800818368295</v>
      </c>
      <c r="K173" s="131">
        <v>4.9807813293482637</v>
      </c>
      <c r="L173" s="131">
        <v>4.4048741241144391</v>
      </c>
      <c r="M173" s="131">
        <v>4.0878147945757224</v>
      </c>
      <c r="N173" s="131">
        <v>3.7823465045871032</v>
      </c>
      <c r="O173" s="131">
        <v>3.7610085656716601</v>
      </c>
      <c r="P173" s="131">
        <v>3.6833537208233795</v>
      </c>
      <c r="Q173" s="131">
        <v>3.2012446102825374</v>
      </c>
      <c r="R173" s="131">
        <v>2.7728551430040191</v>
      </c>
      <c r="S173" s="131">
        <v>2.4376896244430299</v>
      </c>
      <c r="T173" s="131">
        <v>2.5180491666014557</v>
      </c>
      <c r="U173" s="131">
        <v>2.4316502188725719</v>
      </c>
      <c r="V173" s="131">
        <v>2.2314904642115825</v>
      </c>
      <c r="W173" s="131">
        <v>1.7463551663306454</v>
      </c>
      <c r="X173" s="131">
        <v>2.1341202424584154</v>
      </c>
      <c r="Y173" s="131">
        <v>2.1560750149154471</v>
      </c>
      <c r="Z173" s="131">
        <v>2.2529269469349802</v>
      </c>
      <c r="AA173" s="131">
        <v>2.2856046030570192</v>
      </c>
      <c r="AB173" s="131">
        <v>1.6844452129895517</v>
      </c>
      <c r="AC173" s="131">
        <v>1.1709823977287592</v>
      </c>
      <c r="AD173" s="131">
        <v>0.74665373907492005</v>
      </c>
      <c r="AE173" s="131">
        <v>0.48215960291960364</v>
      </c>
      <c r="AF173" s="131">
        <v>0.27019494775221214</v>
      </c>
      <c r="AG173" s="131">
        <v>0.109960663241292</v>
      </c>
      <c r="AH173" s="131">
        <v>0</v>
      </c>
      <c r="AI173" s="131">
        <v>0</v>
      </c>
      <c r="AJ173" s="131">
        <v>0</v>
      </c>
      <c r="AK173" s="131">
        <v>0</v>
      </c>
      <c r="AL173" s="131">
        <v>0</v>
      </c>
      <c r="AM173" s="131">
        <v>0</v>
      </c>
      <c r="AN173" s="131"/>
      <c r="AO173" s="131">
        <v>1.5412428850530788</v>
      </c>
      <c r="AP173" s="131">
        <v>0.94295939130989992</v>
      </c>
      <c r="AQ173" s="131">
        <v>0.49279953587775754</v>
      </c>
      <c r="AR173" s="131">
        <v>0.28883790161864764</v>
      </c>
      <c r="AS173" s="131">
        <v>0.14179828790619425</v>
      </c>
      <c r="AT173" s="131">
        <v>4.7231789089504234E-2</v>
      </c>
      <c r="AU173" s="131">
        <v>0</v>
      </c>
      <c r="AV173" s="131">
        <v>0</v>
      </c>
      <c r="AW173" s="131">
        <v>0</v>
      </c>
      <c r="AX173" s="131">
        <v>0</v>
      </c>
      <c r="AY173" s="131">
        <v>0</v>
      </c>
      <c r="AZ173" s="131">
        <v>0</v>
      </c>
      <c r="BA173" s="131"/>
      <c r="BB173" s="131">
        <v>1.1041493051600539</v>
      </c>
      <c r="BC173" s="131">
        <v>0.35310230583509483</v>
      </c>
      <c r="BD173" s="131">
        <v>0</v>
      </c>
      <c r="BE173" s="131">
        <v>0</v>
      </c>
      <c r="BF173" s="131">
        <v>0</v>
      </c>
      <c r="BG173" s="131">
        <v>0</v>
      </c>
      <c r="BH173" s="131">
        <v>0</v>
      </c>
      <c r="BI173" s="131">
        <v>0</v>
      </c>
      <c r="BJ173" s="131">
        <v>0</v>
      </c>
      <c r="BK173" s="131">
        <v>0</v>
      </c>
      <c r="BL173" s="131">
        <v>0</v>
      </c>
      <c r="BM173" s="131">
        <v>0</v>
      </c>
      <c r="BN173" s="109"/>
    </row>
    <row r="174" spans="1:66" s="108" customFormat="1" outlineLevel="2" x14ac:dyDescent="0.3">
      <c r="A174" s="127" t="s">
        <v>70</v>
      </c>
      <c r="B174" s="128">
        <v>4.9419786131519379</v>
      </c>
      <c r="C174" s="128">
        <v>5.2709263772124597</v>
      </c>
      <c r="D174" s="128">
        <v>5.8489011424007167</v>
      </c>
      <c r="E174" s="128">
        <v>6.9563667797939015</v>
      </c>
      <c r="F174" s="128">
        <v>5.9864866415421831</v>
      </c>
      <c r="G174" s="128">
        <v>6.5627708420413287</v>
      </c>
      <c r="H174" s="128">
        <v>8.8338655566577771</v>
      </c>
      <c r="I174" s="128">
        <v>7.1437915738963573</v>
      </c>
      <c r="J174" s="128">
        <v>6.7871662699009114</v>
      </c>
      <c r="K174" s="128">
        <v>5.8537991576191422</v>
      </c>
      <c r="L174" s="128">
        <v>5.619349362946914</v>
      </c>
      <c r="M174" s="128">
        <v>5.6684547561633831</v>
      </c>
      <c r="N174" s="128">
        <v>5.9844162561193537</v>
      </c>
      <c r="O174" s="128">
        <v>7.39043107156707</v>
      </c>
      <c r="P174" s="128">
        <v>7.3686225463939072</v>
      </c>
      <c r="Q174" s="128">
        <v>7.8607516499356569</v>
      </c>
      <c r="R174" s="128">
        <v>9.5076162580461698</v>
      </c>
      <c r="S174" s="128">
        <v>8.5153967629237854</v>
      </c>
      <c r="T174" s="128">
        <v>8.2893162767857813</v>
      </c>
      <c r="U174" s="128">
        <v>8.497776848138729</v>
      </c>
      <c r="V174" s="128">
        <v>8.4994371365280443</v>
      </c>
      <c r="W174" s="128">
        <v>6.7138024192614747</v>
      </c>
      <c r="X174" s="128">
        <v>7.0618387917379541</v>
      </c>
      <c r="Y174" s="128">
        <v>7.4955711241421685</v>
      </c>
      <c r="Z174" s="128">
        <v>7.8322758027553379</v>
      </c>
      <c r="AA174" s="128">
        <v>7.9458793155916529</v>
      </c>
      <c r="AB174" s="128">
        <v>7.9639020766658621</v>
      </c>
      <c r="AC174" s="128">
        <v>7.9631786952920018</v>
      </c>
      <c r="AD174" s="128">
        <v>7.9467800065401768</v>
      </c>
      <c r="AE174" s="128">
        <v>7.9500898171747378</v>
      </c>
      <c r="AF174" s="128">
        <v>7.9242531590015961</v>
      </c>
      <c r="AG174" s="128">
        <v>7.8646349676029086</v>
      </c>
      <c r="AH174" s="128">
        <v>7.7437539222469605</v>
      </c>
      <c r="AI174" s="128">
        <v>7.5987550712240264</v>
      </c>
      <c r="AJ174" s="128">
        <v>7.4482109785116197</v>
      </c>
      <c r="AK174" s="128">
        <v>7.3411788631643624</v>
      </c>
      <c r="AL174" s="128">
        <v>7.2477942206990891</v>
      </c>
      <c r="AM174" s="128">
        <v>7.1983889065749569</v>
      </c>
      <c r="AN174" s="128"/>
      <c r="AO174" s="128">
        <v>7.7731405297017266</v>
      </c>
      <c r="AP174" s="128">
        <v>7.5711504269156489</v>
      </c>
      <c r="AQ174" s="128">
        <v>7.3429449443549428</v>
      </c>
      <c r="AR174" s="128">
        <v>6.5714517608746732</v>
      </c>
      <c r="AS174" s="128">
        <v>5.8180030228694379</v>
      </c>
      <c r="AT174" s="128">
        <v>5.0845858079162882</v>
      </c>
      <c r="AU174" s="128">
        <v>4.3610713735542577</v>
      </c>
      <c r="AV174" s="128">
        <v>4.2111362450280678</v>
      </c>
      <c r="AW174" s="128">
        <v>4.0572685568728728</v>
      </c>
      <c r="AX174" s="128">
        <v>3.9344142037044239</v>
      </c>
      <c r="AY174" s="128">
        <v>3.8233957034455752</v>
      </c>
      <c r="AZ174" s="128">
        <v>3.7450478058752306</v>
      </c>
      <c r="BA174" s="128"/>
      <c r="BB174" s="128">
        <v>7.0812015717214187</v>
      </c>
      <c r="BC174" s="128">
        <v>6.2514906226558047</v>
      </c>
      <c r="BD174" s="128">
        <v>5.4577891128978111</v>
      </c>
      <c r="BE174" s="128">
        <v>3.9471551351540111</v>
      </c>
      <c r="BF174" s="128">
        <v>2.5093184846739276</v>
      </c>
      <c r="BG174" s="128">
        <v>1.1799285822065633</v>
      </c>
      <c r="BH174" s="128">
        <v>0</v>
      </c>
      <c r="BI174" s="128">
        <v>0</v>
      </c>
      <c r="BJ174" s="128">
        <v>0</v>
      </c>
      <c r="BK174" s="128">
        <v>0</v>
      </c>
      <c r="BL174" s="128">
        <v>0</v>
      </c>
      <c r="BM174" s="128">
        <v>0</v>
      </c>
      <c r="BN174" s="109"/>
    </row>
    <row r="175" spans="1:66" s="108" customFormat="1" outlineLevel="2" x14ac:dyDescent="0.3">
      <c r="A175" s="133" t="s">
        <v>71</v>
      </c>
      <c r="B175" s="136">
        <v>0</v>
      </c>
      <c r="C175" s="136">
        <v>0</v>
      </c>
      <c r="D175" s="136">
        <v>0</v>
      </c>
      <c r="E175" s="136">
        <v>0</v>
      </c>
      <c r="F175" s="136">
        <v>0</v>
      </c>
      <c r="G175" s="136">
        <v>0</v>
      </c>
      <c r="H175" s="136">
        <v>0</v>
      </c>
      <c r="I175" s="136">
        <v>0</v>
      </c>
      <c r="J175" s="136">
        <v>0</v>
      </c>
      <c r="K175" s="136">
        <v>0</v>
      </c>
      <c r="L175" s="136">
        <v>0</v>
      </c>
      <c r="M175" s="136">
        <v>0</v>
      </c>
      <c r="N175" s="136">
        <v>0</v>
      </c>
      <c r="O175" s="136">
        <v>0</v>
      </c>
      <c r="P175" s="136">
        <v>0</v>
      </c>
      <c r="Q175" s="136">
        <v>0</v>
      </c>
      <c r="R175" s="136">
        <v>0</v>
      </c>
      <c r="S175" s="136">
        <v>0</v>
      </c>
      <c r="T175" s="136">
        <v>0</v>
      </c>
      <c r="U175" s="136">
        <v>0</v>
      </c>
      <c r="V175" s="136">
        <v>0</v>
      </c>
      <c r="W175" s="136">
        <v>0</v>
      </c>
      <c r="X175" s="136">
        <v>0</v>
      </c>
      <c r="Y175" s="136">
        <v>0</v>
      </c>
      <c r="Z175" s="136">
        <v>0</v>
      </c>
      <c r="AA175" s="136">
        <v>0</v>
      </c>
      <c r="AB175" s="136">
        <v>0</v>
      </c>
      <c r="AC175" s="136">
        <v>0</v>
      </c>
      <c r="AD175" s="136">
        <v>0</v>
      </c>
      <c r="AE175" s="136">
        <v>0</v>
      </c>
      <c r="AF175" s="136">
        <v>0</v>
      </c>
      <c r="AG175" s="136">
        <v>0</v>
      </c>
      <c r="AH175" s="136">
        <v>0</v>
      </c>
      <c r="AI175" s="136">
        <v>0</v>
      </c>
      <c r="AJ175" s="136">
        <v>0</v>
      </c>
      <c r="AK175" s="136">
        <v>0</v>
      </c>
      <c r="AL175" s="136">
        <v>0</v>
      </c>
      <c r="AM175" s="136">
        <v>0</v>
      </c>
      <c r="AN175" s="136"/>
      <c r="AO175" s="136">
        <v>0</v>
      </c>
      <c r="AP175" s="136">
        <v>0</v>
      </c>
      <c r="AQ175" s="136">
        <v>0</v>
      </c>
      <c r="AR175" s="136">
        <v>0</v>
      </c>
      <c r="AS175" s="136">
        <v>0</v>
      </c>
      <c r="AT175" s="136">
        <v>0</v>
      </c>
      <c r="AU175" s="136">
        <v>0</v>
      </c>
      <c r="AV175" s="136">
        <v>0</v>
      </c>
      <c r="AW175" s="136">
        <v>0</v>
      </c>
      <c r="AX175" s="136">
        <v>0</v>
      </c>
      <c r="AY175" s="136">
        <v>0</v>
      </c>
      <c r="AZ175" s="136">
        <v>0</v>
      </c>
      <c r="BA175" s="136"/>
      <c r="BB175" s="136">
        <v>0</v>
      </c>
      <c r="BC175" s="136">
        <v>0</v>
      </c>
      <c r="BD175" s="136">
        <v>0</v>
      </c>
      <c r="BE175" s="136">
        <v>0</v>
      </c>
      <c r="BF175" s="136">
        <v>0</v>
      </c>
      <c r="BG175" s="136">
        <v>0</v>
      </c>
      <c r="BH175" s="136">
        <v>0</v>
      </c>
      <c r="BI175" s="136">
        <v>0</v>
      </c>
      <c r="BJ175" s="136">
        <v>0</v>
      </c>
      <c r="BK175" s="136">
        <v>0</v>
      </c>
      <c r="BL175" s="136">
        <v>0</v>
      </c>
      <c r="BM175" s="136">
        <v>0</v>
      </c>
      <c r="BN175" s="109"/>
    </row>
    <row r="176" spans="1:66" s="108" customFormat="1" outlineLevel="2" x14ac:dyDescent="0.3">
      <c r="A176" s="133" t="s">
        <v>72</v>
      </c>
      <c r="B176" s="136">
        <v>0</v>
      </c>
      <c r="C176" s="136">
        <v>0</v>
      </c>
      <c r="D176" s="136">
        <v>0</v>
      </c>
      <c r="E176" s="136">
        <v>0</v>
      </c>
      <c r="F176" s="136">
        <v>0</v>
      </c>
      <c r="G176" s="136">
        <v>0</v>
      </c>
      <c r="H176" s="136">
        <v>0</v>
      </c>
      <c r="I176" s="136">
        <v>0</v>
      </c>
      <c r="J176" s="136">
        <v>0</v>
      </c>
      <c r="K176" s="136">
        <v>0</v>
      </c>
      <c r="L176" s="136">
        <v>0</v>
      </c>
      <c r="M176" s="136">
        <v>0</v>
      </c>
      <c r="N176" s="136">
        <v>0</v>
      </c>
      <c r="O176" s="136">
        <v>0</v>
      </c>
      <c r="P176" s="136">
        <v>0</v>
      </c>
      <c r="Q176" s="136">
        <v>0</v>
      </c>
      <c r="R176" s="136">
        <v>0</v>
      </c>
      <c r="S176" s="136">
        <v>0</v>
      </c>
      <c r="T176" s="136">
        <v>0</v>
      </c>
      <c r="U176" s="136">
        <v>0</v>
      </c>
      <c r="V176" s="136">
        <v>0</v>
      </c>
      <c r="W176" s="136">
        <v>0</v>
      </c>
      <c r="X176" s="136">
        <v>0</v>
      </c>
      <c r="Y176" s="136">
        <v>0</v>
      </c>
      <c r="Z176" s="136">
        <v>0</v>
      </c>
      <c r="AA176" s="136">
        <v>0</v>
      </c>
      <c r="AB176" s="136">
        <v>0</v>
      </c>
      <c r="AC176" s="136">
        <v>0</v>
      </c>
      <c r="AD176" s="136">
        <v>0</v>
      </c>
      <c r="AE176" s="136">
        <v>0</v>
      </c>
      <c r="AF176" s="136">
        <v>0</v>
      </c>
      <c r="AG176" s="136">
        <v>0</v>
      </c>
      <c r="AH176" s="136">
        <v>0</v>
      </c>
      <c r="AI176" s="136">
        <v>0</v>
      </c>
      <c r="AJ176" s="136">
        <v>0</v>
      </c>
      <c r="AK176" s="136">
        <v>0</v>
      </c>
      <c r="AL176" s="136">
        <v>0</v>
      </c>
      <c r="AM176" s="136">
        <v>0</v>
      </c>
      <c r="AN176" s="136"/>
      <c r="AO176" s="136">
        <v>0</v>
      </c>
      <c r="AP176" s="136">
        <v>0</v>
      </c>
      <c r="AQ176" s="136">
        <v>0</v>
      </c>
      <c r="AR176" s="136">
        <v>0</v>
      </c>
      <c r="AS176" s="136">
        <v>0</v>
      </c>
      <c r="AT176" s="136">
        <v>0</v>
      </c>
      <c r="AU176" s="136">
        <v>0</v>
      </c>
      <c r="AV176" s="136">
        <v>0</v>
      </c>
      <c r="AW176" s="136">
        <v>0</v>
      </c>
      <c r="AX176" s="136">
        <v>0</v>
      </c>
      <c r="AY176" s="136">
        <v>0</v>
      </c>
      <c r="AZ176" s="136">
        <v>0</v>
      </c>
      <c r="BA176" s="136"/>
      <c r="BB176" s="136">
        <v>0</v>
      </c>
      <c r="BC176" s="136">
        <v>0</v>
      </c>
      <c r="BD176" s="136">
        <v>0</v>
      </c>
      <c r="BE176" s="136">
        <v>0</v>
      </c>
      <c r="BF176" s="136">
        <v>0</v>
      </c>
      <c r="BG176" s="136">
        <v>0</v>
      </c>
      <c r="BH176" s="136">
        <v>0</v>
      </c>
      <c r="BI176" s="136">
        <v>0</v>
      </c>
      <c r="BJ176" s="136">
        <v>0</v>
      </c>
      <c r="BK176" s="136">
        <v>0</v>
      </c>
      <c r="BL176" s="136">
        <v>0</v>
      </c>
      <c r="BM176" s="136">
        <v>0</v>
      </c>
      <c r="BN176" s="109"/>
    </row>
    <row r="177" spans="1:66" s="108" customFormat="1" outlineLevel="2" x14ac:dyDescent="0.3">
      <c r="A177" s="127" t="s">
        <v>73</v>
      </c>
      <c r="B177" s="128">
        <v>0.98809999999999998</v>
      </c>
      <c r="C177" s="128">
        <v>1.0174000000000001</v>
      </c>
      <c r="D177" s="128">
        <v>1.0508999999999999</v>
      </c>
      <c r="E177" s="128">
        <v>1.0718000000000001</v>
      </c>
      <c r="F177" s="128">
        <v>1.1011</v>
      </c>
      <c r="G177" s="128">
        <v>1.1052999999999997</v>
      </c>
      <c r="H177" s="128">
        <v>1.1346000000000001</v>
      </c>
      <c r="I177" s="128">
        <v>1.1472</v>
      </c>
      <c r="J177" s="128">
        <v>1.1638999999999999</v>
      </c>
      <c r="K177" s="128">
        <v>1.1722999999999999</v>
      </c>
      <c r="L177" s="128">
        <v>1.1932</v>
      </c>
      <c r="M177" s="128">
        <v>1.2183999999999999</v>
      </c>
      <c r="N177" s="128">
        <v>1.2224999999999999</v>
      </c>
      <c r="O177" s="128">
        <v>1.2183999999999999</v>
      </c>
      <c r="P177" s="128">
        <v>1.2435</v>
      </c>
      <c r="Q177" s="128">
        <v>1.2519</v>
      </c>
      <c r="R177" s="128">
        <v>1.2853000000000001</v>
      </c>
      <c r="S177" s="128">
        <v>1.3147</v>
      </c>
      <c r="T177" s="128">
        <v>1.3188</v>
      </c>
      <c r="U177" s="128">
        <v>1.2895000000000001</v>
      </c>
      <c r="V177" s="128">
        <v>1.3063</v>
      </c>
      <c r="W177" s="128">
        <v>1.2811999999999999</v>
      </c>
      <c r="X177" s="128">
        <v>1.256</v>
      </c>
      <c r="Y177" s="128">
        <v>1.62</v>
      </c>
      <c r="Z177" s="128">
        <v>1.6927711831852883</v>
      </c>
      <c r="AA177" s="128">
        <v>1.7173240408323953</v>
      </c>
      <c r="AB177" s="128">
        <v>2.6452671655211111</v>
      </c>
      <c r="AC177" s="128">
        <v>2.514318847918624</v>
      </c>
      <c r="AD177" s="128">
        <v>2.3734382952866633</v>
      </c>
      <c r="AE177" s="128">
        <v>2.2260251488089287</v>
      </c>
      <c r="AF177" s="128">
        <v>2.070871492219081</v>
      </c>
      <c r="AG177" s="128">
        <v>1.9084847521382979</v>
      </c>
      <c r="AH177" s="128">
        <v>1.7346008785833205</v>
      </c>
      <c r="AI177" s="128">
        <v>1.702121135954183</v>
      </c>
      <c r="AJ177" s="128">
        <v>1.6683992591866039</v>
      </c>
      <c r="AK177" s="128">
        <v>1.6444240653488182</v>
      </c>
      <c r="AL177" s="128">
        <v>1.6235059054365972</v>
      </c>
      <c r="AM177" s="128">
        <v>1.6124391150727915</v>
      </c>
      <c r="AN177" s="128"/>
      <c r="AO177" s="128">
        <v>2.7158157005276276</v>
      </c>
      <c r="AP177" s="128">
        <v>2.6457450012249568</v>
      </c>
      <c r="AQ177" s="128">
        <v>2.5557262923209429</v>
      </c>
      <c r="AR177" s="128">
        <v>2.6041483837004611</v>
      </c>
      <c r="AS177" s="128">
        <v>2.6339111511142552</v>
      </c>
      <c r="AT177" s="128">
        <v>2.6418701405251634</v>
      </c>
      <c r="AU177" s="128">
        <v>2.6166428241325521</v>
      </c>
      <c r="AV177" s="128">
        <v>2.5266817470168381</v>
      </c>
      <c r="AW177" s="128">
        <v>2.4343611341237215</v>
      </c>
      <c r="AX177" s="128">
        <v>2.3606485222226521</v>
      </c>
      <c r="AY177" s="128">
        <v>2.2940374220673432</v>
      </c>
      <c r="AZ177" s="128">
        <v>2.2470286835251359</v>
      </c>
      <c r="BA177" s="128"/>
      <c r="BB177" s="128">
        <v>2.5101085528036768</v>
      </c>
      <c r="BC177" s="128">
        <v>2.1904781147844328</v>
      </c>
      <c r="BD177" s="128">
        <v>1.8229650263719739</v>
      </c>
      <c r="BE177" s="128">
        <v>1.5787459066058886</v>
      </c>
      <c r="BF177" s="128">
        <v>1.3176114111194093</v>
      </c>
      <c r="BG177" s="128">
        <v>1.0479425855959899</v>
      </c>
      <c r="BH177" s="128">
        <v>0.77667995541038126</v>
      </c>
      <c r="BI177" s="128">
        <v>0.71684422694677041</v>
      </c>
      <c r="BJ177" s="128">
        <v>0.65654359606023271</v>
      </c>
      <c r="BK177" s="128">
        <v>0.60559963028756136</v>
      </c>
      <c r="BL177" s="128">
        <v>0.55954058376760873</v>
      </c>
      <c r="BM177" s="128">
        <v>0.52386955941557378</v>
      </c>
      <c r="BN177" s="109"/>
    </row>
    <row r="178" spans="1:66" s="108" customFormat="1" outlineLevel="2" x14ac:dyDescent="0.3">
      <c r="A178" s="133" t="s">
        <v>74</v>
      </c>
      <c r="B178" s="131">
        <v>5.9285999999999998E-2</v>
      </c>
      <c r="C178" s="131">
        <v>6.1044000000000001E-2</v>
      </c>
      <c r="D178" s="131">
        <v>6.3053999999999999E-2</v>
      </c>
      <c r="E178" s="131">
        <v>6.4308000000000004E-2</v>
      </c>
      <c r="F178" s="131">
        <v>6.6066E-2</v>
      </c>
      <c r="G178" s="131">
        <v>6.6317999999999988E-2</v>
      </c>
      <c r="H178" s="131">
        <v>6.8075999999999998E-2</v>
      </c>
      <c r="I178" s="131">
        <v>6.883199999999999E-2</v>
      </c>
      <c r="J178" s="131">
        <v>6.9833999999999993E-2</v>
      </c>
      <c r="K178" s="131">
        <v>7.0337999999999998E-2</v>
      </c>
      <c r="L178" s="131">
        <v>7.1592000000000003E-2</v>
      </c>
      <c r="M178" s="131">
        <v>7.3103999999999988E-2</v>
      </c>
      <c r="N178" s="131">
        <v>7.3349999999999999E-2</v>
      </c>
      <c r="O178" s="131">
        <v>7.3103999999999988E-2</v>
      </c>
      <c r="P178" s="131">
        <v>7.4609999999999996E-2</v>
      </c>
      <c r="Q178" s="131">
        <v>7.5114E-2</v>
      </c>
      <c r="R178" s="131">
        <v>7.7118000000000006E-2</v>
      </c>
      <c r="S178" s="131">
        <v>7.8881999999999994E-2</v>
      </c>
      <c r="T178" s="131">
        <v>7.912799999999999E-2</v>
      </c>
      <c r="U178" s="131">
        <v>7.7370000000000008E-2</v>
      </c>
      <c r="V178" s="131">
        <v>7.8378000000000003E-2</v>
      </c>
      <c r="W178" s="131">
        <v>7.6871999999999996E-2</v>
      </c>
      <c r="X178" s="131">
        <v>7.5359999999999996E-2</v>
      </c>
      <c r="Y178" s="131">
        <v>0.12</v>
      </c>
      <c r="Z178" s="131">
        <v>0.12539045801372534</v>
      </c>
      <c r="AA178" s="131">
        <v>0.12720918820980734</v>
      </c>
      <c r="AB178" s="131">
        <v>0.16884393561325672</v>
      </c>
      <c r="AC178" s="131">
        <v>0.21128169025988877</v>
      </c>
      <c r="AD178" s="131">
        <v>0.25429696020928566</v>
      </c>
      <c r="AE178" s="131">
        <v>0.31800359268698952</v>
      </c>
      <c r="AF178" s="131">
        <v>0.38036415163207665</v>
      </c>
      <c r="AG178" s="131">
        <v>0.44041955818576295</v>
      </c>
      <c r="AH178" s="131">
        <v>0.4956002510238055</v>
      </c>
      <c r="AI178" s="131">
        <v>0.48632032455833774</v>
      </c>
      <c r="AJ178" s="131">
        <v>0.47668550262474368</v>
      </c>
      <c r="AK178" s="131">
        <v>0.46983544724251913</v>
      </c>
      <c r="AL178" s="131">
        <v>0.46385883012474177</v>
      </c>
      <c r="AM178" s="131">
        <v>0.46069689002079722</v>
      </c>
      <c r="AN178" s="131"/>
      <c r="AO178" s="131">
        <v>0.24296576032277739</v>
      </c>
      <c r="AP178" s="131">
        <v>0.35347836058937893</v>
      </c>
      <c r="AQ178" s="131">
        <v>0.45774202250524315</v>
      </c>
      <c r="AR178" s="131">
        <v>0.51897619034599995</v>
      </c>
      <c r="AS178" s="131">
        <v>0.57336841384800274</v>
      </c>
      <c r="AT178" s="131">
        <v>0.6195916941948284</v>
      </c>
      <c r="AU178" s="131">
        <v>0.65416070603313869</v>
      </c>
      <c r="AV178" s="131">
        <v>0.6316704367542102</v>
      </c>
      <c r="AW178" s="131">
        <v>0.60859028353093103</v>
      </c>
      <c r="AX178" s="131">
        <v>0.59016213055566358</v>
      </c>
      <c r="AY178" s="131">
        <v>0.57350935551683635</v>
      </c>
      <c r="AZ178" s="131">
        <v>0.56175717088128463</v>
      </c>
      <c r="BA178" s="131"/>
      <c r="BB178" s="131">
        <v>0.31970479195022944</v>
      </c>
      <c r="BC178" s="131">
        <v>0.47379497402155685</v>
      </c>
      <c r="BD178" s="131">
        <v>0.5949624759699651</v>
      </c>
      <c r="BE178" s="131">
        <v>0.67830114139887676</v>
      </c>
      <c r="BF178" s="131">
        <v>0.73733151153855869</v>
      </c>
      <c r="BG178" s="131">
        <v>0.77139682414132016</v>
      </c>
      <c r="BH178" s="131">
        <v>0.77667995541038126</v>
      </c>
      <c r="BI178" s="131">
        <v>0.71684422694677041</v>
      </c>
      <c r="BJ178" s="131">
        <v>0.65654359606023271</v>
      </c>
      <c r="BK178" s="131">
        <v>0.60559963028756136</v>
      </c>
      <c r="BL178" s="131">
        <v>0.55954058376760873</v>
      </c>
      <c r="BM178" s="131">
        <v>0.52386955941557378</v>
      </c>
      <c r="BN178" s="109"/>
    </row>
    <row r="179" spans="1:66" s="108" customFormat="1" outlineLevel="2" x14ac:dyDescent="0.3">
      <c r="A179" s="127" t="s">
        <v>75</v>
      </c>
      <c r="B179" s="128">
        <v>20.816800000000001</v>
      </c>
      <c r="C179" s="128">
        <v>23.613600000000002</v>
      </c>
      <c r="D179" s="128">
        <v>23.228400000000001</v>
      </c>
      <c r="E179" s="128">
        <v>24.488600000000002</v>
      </c>
      <c r="F179" s="128">
        <v>24.605799999999999</v>
      </c>
      <c r="G179" s="128">
        <v>25.954000000000001</v>
      </c>
      <c r="H179" s="128">
        <v>28.3781</v>
      </c>
      <c r="I179" s="128">
        <v>26.724299999999999</v>
      </c>
      <c r="J179" s="128">
        <v>27.578499999999998</v>
      </c>
      <c r="K179" s="128">
        <v>26.5318</v>
      </c>
      <c r="L179" s="128">
        <v>25.7865</v>
      </c>
      <c r="M179" s="128">
        <v>28.156199999999998</v>
      </c>
      <c r="N179" s="128">
        <v>28.2776</v>
      </c>
      <c r="O179" s="128">
        <v>29.328499999999998</v>
      </c>
      <c r="P179" s="128">
        <v>29.299199999999999</v>
      </c>
      <c r="Q179" s="128">
        <v>28.914000000000001</v>
      </c>
      <c r="R179" s="128">
        <v>28.780100000000001</v>
      </c>
      <c r="S179" s="128">
        <v>28.2316</v>
      </c>
      <c r="T179" s="128">
        <v>29.0229</v>
      </c>
      <c r="U179" s="128">
        <v>29.885400000000001</v>
      </c>
      <c r="V179" s="128">
        <v>34.963999999999999</v>
      </c>
      <c r="W179" s="128">
        <v>30.798100000000002</v>
      </c>
      <c r="X179" s="128">
        <v>31.6983</v>
      </c>
      <c r="Y179" s="128">
        <v>28.058689035711353</v>
      </c>
      <c r="Z179" s="128">
        <v>29.319098912104501</v>
      </c>
      <c r="AA179" s="128">
        <v>29.744358787202192</v>
      </c>
      <c r="AB179" s="128">
        <v>30.492563159657358</v>
      </c>
      <c r="AC179" s="128">
        <v>31.170996530557886</v>
      </c>
      <c r="AD179" s="128">
        <v>31.787120026160711</v>
      </c>
      <c r="AE179" s="128">
        <v>32.118362861385947</v>
      </c>
      <c r="AF179" s="128">
        <v>32.330952888726522</v>
      </c>
      <c r="AG179" s="128">
        <v>32.402296066523995</v>
      </c>
      <c r="AH179" s="128">
        <v>32.214016316547358</v>
      </c>
      <c r="AI179" s="128">
        <v>31.610821096291954</v>
      </c>
      <c r="AJ179" s="128">
        <v>30.984557670608339</v>
      </c>
      <c r="AK179" s="128">
        <v>30.539304070763748</v>
      </c>
      <c r="AL179" s="128">
        <v>30.150823958108216</v>
      </c>
      <c r="AM179" s="128">
        <v>29.945297851351825</v>
      </c>
      <c r="AN179" s="128"/>
      <c r="AO179" s="128">
        <v>30.448564718421338</v>
      </c>
      <c r="AP179" s="128">
        <v>31.025220441950477</v>
      </c>
      <c r="AQ179" s="128">
        <v>31.469764047235468</v>
      </c>
      <c r="AR179" s="128">
        <v>31.59035872932013</v>
      </c>
      <c r="AS179" s="128">
        <v>31.526303880173778</v>
      </c>
      <c r="AT179" s="128">
        <v>31.244201995803795</v>
      </c>
      <c r="AU179" s="128">
        <v>30.61472104235089</v>
      </c>
      <c r="AV179" s="128">
        <v>29.562176440097033</v>
      </c>
      <c r="AW179" s="128">
        <v>28.482025269247572</v>
      </c>
      <c r="AX179" s="128">
        <v>27.619587710005057</v>
      </c>
      <c r="AY179" s="128">
        <v>26.840237838187939</v>
      </c>
      <c r="AZ179" s="128">
        <v>26.290235597244116</v>
      </c>
      <c r="BA179" s="128"/>
      <c r="BB179" s="128">
        <v>30.343764507230294</v>
      </c>
      <c r="BC179" s="128">
        <v>30.672339256277066</v>
      </c>
      <c r="BD179" s="128">
        <v>30.700063760050192</v>
      </c>
      <c r="BE179" s="128">
        <v>30.515072598681964</v>
      </c>
      <c r="BF179" s="128">
        <v>29.981128145010359</v>
      </c>
      <c r="BG179" s="128">
        <v>29.037304952739639</v>
      </c>
      <c r="BH179" s="128">
        <v>27.525537619743911</v>
      </c>
      <c r="BI179" s="128">
        <v>25.404959402993541</v>
      </c>
      <c r="BJ179" s="128">
        <v>23.267905044374647</v>
      </c>
      <c r="BK179" s="128">
        <v>21.462450897391172</v>
      </c>
      <c r="BL179" s="128">
        <v>19.830118288724051</v>
      </c>
      <c r="BM179" s="128">
        <v>18.565937185687932</v>
      </c>
      <c r="BN179" s="109"/>
    </row>
    <row r="180" spans="1:66" s="108" customFormat="1" outlineLevel="2" x14ac:dyDescent="0.3">
      <c r="A180" s="127" t="s">
        <v>77</v>
      </c>
      <c r="B180" s="128">
        <v>0</v>
      </c>
      <c r="C180" s="128">
        <v>0</v>
      </c>
      <c r="D180" s="128">
        <v>0</v>
      </c>
      <c r="E180" s="128">
        <v>0.9367485145921014</v>
      </c>
      <c r="F180" s="128">
        <v>1.0050860733182956</v>
      </c>
      <c r="G180" s="128">
        <v>1.1558731469485404</v>
      </c>
      <c r="H180" s="128">
        <v>1.2707578314947088</v>
      </c>
      <c r="I180" s="128">
        <v>1.3509813971329123</v>
      </c>
      <c r="J180" s="128">
        <v>0.98470605239999975</v>
      </c>
      <c r="K180" s="128">
        <v>1.655468317168868</v>
      </c>
      <c r="L180" s="128">
        <v>1.7583160367463857</v>
      </c>
      <c r="M180" s="128">
        <v>1.5451931364987026</v>
      </c>
      <c r="N180" s="128">
        <v>1.9944075574208038</v>
      </c>
      <c r="O180" s="128">
        <v>1.9655491596193104</v>
      </c>
      <c r="P180" s="128">
        <v>1.7807005731790313</v>
      </c>
      <c r="Q180" s="128">
        <v>1.8987963183975025</v>
      </c>
      <c r="R180" s="128">
        <v>2.0763716518909834</v>
      </c>
      <c r="S180" s="128">
        <v>1.691992526368518</v>
      </c>
      <c r="T180" s="128">
        <v>1.5483993880580504</v>
      </c>
      <c r="U180" s="128">
        <v>1.2654626458783038</v>
      </c>
      <c r="V180" s="128">
        <v>1.2405658390260452</v>
      </c>
      <c r="W180" s="128">
        <v>1.3336457782452598</v>
      </c>
      <c r="X180" s="128">
        <v>1.2872555915119481</v>
      </c>
      <c r="Y180" s="128">
        <v>1.3746058174086455</v>
      </c>
      <c r="Z180" s="128">
        <v>1.436353775276678</v>
      </c>
      <c r="AA180" s="128">
        <v>1.4571874178419371</v>
      </c>
      <c r="AB180" s="128">
        <v>0</v>
      </c>
      <c r="AC180" s="128">
        <v>0</v>
      </c>
      <c r="AD180" s="128">
        <v>0</v>
      </c>
      <c r="AE180" s="128">
        <v>0</v>
      </c>
      <c r="AF180" s="128">
        <v>0</v>
      </c>
      <c r="AG180" s="128">
        <v>0</v>
      </c>
      <c r="AH180" s="128">
        <v>0</v>
      </c>
      <c r="AI180" s="128">
        <v>0</v>
      </c>
      <c r="AJ180" s="128">
        <v>0</v>
      </c>
      <c r="AK180" s="128">
        <v>0</v>
      </c>
      <c r="AL180" s="128">
        <v>0</v>
      </c>
      <c r="AM180" s="128">
        <v>0</v>
      </c>
      <c r="AN180" s="128"/>
      <c r="AO180" s="128">
        <v>0</v>
      </c>
      <c r="AP180" s="128">
        <v>0</v>
      </c>
      <c r="AQ180" s="128">
        <v>0</v>
      </c>
      <c r="AR180" s="128">
        <v>0</v>
      </c>
      <c r="AS180" s="128">
        <v>0</v>
      </c>
      <c r="AT180" s="128">
        <v>0</v>
      </c>
      <c r="AU180" s="128">
        <v>0</v>
      </c>
      <c r="AV180" s="128">
        <v>0</v>
      </c>
      <c r="AW180" s="128">
        <v>0</v>
      </c>
      <c r="AX180" s="128">
        <v>0</v>
      </c>
      <c r="AY180" s="128">
        <v>0</v>
      </c>
      <c r="AZ180" s="128">
        <v>0</v>
      </c>
      <c r="BA180" s="128"/>
      <c r="BB180" s="128">
        <v>0</v>
      </c>
      <c r="BC180" s="128">
        <v>0</v>
      </c>
      <c r="BD180" s="128">
        <v>0</v>
      </c>
      <c r="BE180" s="128">
        <v>0</v>
      </c>
      <c r="BF180" s="128">
        <v>0</v>
      </c>
      <c r="BG180" s="128">
        <v>0</v>
      </c>
      <c r="BH180" s="128">
        <v>0</v>
      </c>
      <c r="BI180" s="128">
        <v>0</v>
      </c>
      <c r="BJ180" s="128">
        <v>0</v>
      </c>
      <c r="BK180" s="128">
        <v>0</v>
      </c>
      <c r="BL180" s="128">
        <v>0</v>
      </c>
      <c r="BM180" s="128">
        <v>0</v>
      </c>
      <c r="BN180" s="109"/>
    </row>
    <row r="181" spans="1:66" s="112" customFormat="1" outlineLevel="2" x14ac:dyDescent="0.3">
      <c r="A181" s="130" t="s">
        <v>78</v>
      </c>
      <c r="B181" s="131">
        <v>0</v>
      </c>
      <c r="C181" s="131">
        <v>0</v>
      </c>
      <c r="D181" s="131">
        <v>0</v>
      </c>
      <c r="E181" s="131">
        <v>0.9367485145921014</v>
      </c>
      <c r="F181" s="131">
        <v>1.0050860733182956</v>
      </c>
      <c r="G181" s="131">
        <v>1.1558731469485404</v>
      </c>
      <c r="H181" s="131">
        <v>1.2707578314947088</v>
      </c>
      <c r="I181" s="131">
        <v>1.3509813971329123</v>
      </c>
      <c r="J181" s="131">
        <v>0.98470605239999975</v>
      </c>
      <c r="K181" s="131">
        <v>1.655468317168868</v>
      </c>
      <c r="L181" s="131">
        <v>1.7583160367463857</v>
      </c>
      <c r="M181" s="131">
        <v>1.5451931364987026</v>
      </c>
      <c r="N181" s="131">
        <v>1.9944075574208038</v>
      </c>
      <c r="O181" s="131">
        <v>1.9655491596193104</v>
      </c>
      <c r="P181" s="131">
        <v>1.7807005731790313</v>
      </c>
      <c r="Q181" s="131">
        <v>1.8987963183975025</v>
      </c>
      <c r="R181" s="131">
        <v>2.0763716518909834</v>
      </c>
      <c r="S181" s="131">
        <v>1.691992526368518</v>
      </c>
      <c r="T181" s="131">
        <v>1.5483993880580504</v>
      </c>
      <c r="U181" s="131">
        <v>1.2654626458783038</v>
      </c>
      <c r="V181" s="131">
        <v>1.2405658390260452</v>
      </c>
      <c r="W181" s="131">
        <v>1.3336457782452598</v>
      </c>
      <c r="X181" s="131">
        <v>1.2872555915119481</v>
      </c>
      <c r="Y181" s="131">
        <v>1.3746058174086455</v>
      </c>
      <c r="Z181" s="131">
        <v>1.436353775276678</v>
      </c>
      <c r="AA181" s="131">
        <v>1.4571874178419371</v>
      </c>
      <c r="AB181" s="131">
        <v>0</v>
      </c>
      <c r="AC181" s="131">
        <v>0</v>
      </c>
      <c r="AD181" s="131">
        <v>0</v>
      </c>
      <c r="AE181" s="131">
        <v>0</v>
      </c>
      <c r="AF181" s="131">
        <v>0</v>
      </c>
      <c r="AG181" s="131">
        <v>0</v>
      </c>
      <c r="AH181" s="131">
        <v>0</v>
      </c>
      <c r="AI181" s="131">
        <v>0</v>
      </c>
      <c r="AJ181" s="131">
        <v>0</v>
      </c>
      <c r="AK181" s="131">
        <v>0</v>
      </c>
      <c r="AL181" s="131">
        <v>0</v>
      </c>
      <c r="AM181" s="131">
        <v>0</v>
      </c>
      <c r="AN181" s="131"/>
      <c r="AO181" s="131">
        <v>0</v>
      </c>
      <c r="AP181" s="131">
        <v>0</v>
      </c>
      <c r="AQ181" s="131">
        <v>0</v>
      </c>
      <c r="AR181" s="131">
        <v>0</v>
      </c>
      <c r="AS181" s="131">
        <v>0</v>
      </c>
      <c r="AT181" s="131">
        <v>0</v>
      </c>
      <c r="AU181" s="131">
        <v>0</v>
      </c>
      <c r="AV181" s="131">
        <v>0</v>
      </c>
      <c r="AW181" s="131">
        <v>0</v>
      </c>
      <c r="AX181" s="131">
        <v>0</v>
      </c>
      <c r="AY181" s="131">
        <v>0</v>
      </c>
      <c r="AZ181" s="131">
        <v>0</v>
      </c>
      <c r="BA181" s="131"/>
      <c r="BB181" s="131">
        <v>0</v>
      </c>
      <c r="BC181" s="131">
        <v>0</v>
      </c>
      <c r="BD181" s="131">
        <v>0</v>
      </c>
      <c r="BE181" s="131">
        <v>0</v>
      </c>
      <c r="BF181" s="131">
        <v>0</v>
      </c>
      <c r="BG181" s="131">
        <v>0</v>
      </c>
      <c r="BH181" s="131">
        <v>0</v>
      </c>
      <c r="BI181" s="131">
        <v>0</v>
      </c>
      <c r="BJ181" s="131">
        <v>0</v>
      </c>
      <c r="BK181" s="131">
        <v>0</v>
      </c>
      <c r="BL181" s="131">
        <v>0</v>
      </c>
      <c r="BM181" s="131">
        <v>0</v>
      </c>
      <c r="BN181" s="111"/>
    </row>
    <row r="182" spans="1:66" s="112" customFormat="1" outlineLevel="2" x14ac:dyDescent="0.3">
      <c r="A182" s="130" t="s">
        <v>79</v>
      </c>
      <c r="B182" s="131">
        <v>0</v>
      </c>
      <c r="C182" s="131">
        <v>0</v>
      </c>
      <c r="D182" s="131">
        <v>0</v>
      </c>
      <c r="E182" s="131">
        <v>0</v>
      </c>
      <c r="F182" s="131">
        <v>0</v>
      </c>
      <c r="G182" s="131">
        <v>0</v>
      </c>
      <c r="H182" s="131">
        <v>0</v>
      </c>
      <c r="I182" s="131">
        <v>0</v>
      </c>
      <c r="J182" s="131">
        <v>0</v>
      </c>
      <c r="K182" s="131">
        <v>0</v>
      </c>
      <c r="L182" s="131">
        <v>0</v>
      </c>
      <c r="M182" s="131">
        <v>0</v>
      </c>
      <c r="N182" s="131">
        <v>0</v>
      </c>
      <c r="O182" s="131">
        <v>0</v>
      </c>
      <c r="P182" s="131">
        <v>0</v>
      </c>
      <c r="Q182" s="131">
        <v>0</v>
      </c>
      <c r="R182" s="131">
        <v>0</v>
      </c>
      <c r="S182" s="131">
        <v>0</v>
      </c>
      <c r="T182" s="131">
        <v>0</v>
      </c>
      <c r="U182" s="131">
        <v>0</v>
      </c>
      <c r="V182" s="131">
        <v>0</v>
      </c>
      <c r="W182" s="131">
        <v>0</v>
      </c>
      <c r="X182" s="131">
        <v>0</v>
      </c>
      <c r="Y182" s="131">
        <v>0</v>
      </c>
      <c r="Z182" s="131">
        <v>0</v>
      </c>
      <c r="AA182" s="131">
        <v>0</v>
      </c>
      <c r="AB182" s="131">
        <v>0</v>
      </c>
      <c r="AC182" s="131">
        <v>0</v>
      </c>
      <c r="AD182" s="131">
        <v>0</v>
      </c>
      <c r="AE182" s="131">
        <v>0</v>
      </c>
      <c r="AF182" s="131">
        <v>0</v>
      </c>
      <c r="AG182" s="131">
        <v>0</v>
      </c>
      <c r="AH182" s="131">
        <v>0</v>
      </c>
      <c r="AI182" s="131">
        <v>0</v>
      </c>
      <c r="AJ182" s="131">
        <v>0</v>
      </c>
      <c r="AK182" s="131">
        <v>0</v>
      </c>
      <c r="AL182" s="131">
        <v>0</v>
      </c>
      <c r="AM182" s="131">
        <v>0</v>
      </c>
      <c r="AN182" s="131"/>
      <c r="AO182" s="131">
        <v>0</v>
      </c>
      <c r="AP182" s="131">
        <v>0</v>
      </c>
      <c r="AQ182" s="131">
        <v>0</v>
      </c>
      <c r="AR182" s="131">
        <v>0</v>
      </c>
      <c r="AS182" s="131">
        <v>0</v>
      </c>
      <c r="AT182" s="131">
        <v>0</v>
      </c>
      <c r="AU182" s="131">
        <v>0</v>
      </c>
      <c r="AV182" s="131">
        <v>0</v>
      </c>
      <c r="AW182" s="131">
        <v>0</v>
      </c>
      <c r="AX182" s="131">
        <v>0</v>
      </c>
      <c r="AY182" s="131">
        <v>0</v>
      </c>
      <c r="AZ182" s="131">
        <v>0</v>
      </c>
      <c r="BA182" s="131"/>
      <c r="BB182" s="131">
        <v>0</v>
      </c>
      <c r="BC182" s="131">
        <v>0</v>
      </c>
      <c r="BD182" s="131">
        <v>0</v>
      </c>
      <c r="BE182" s="131">
        <v>0</v>
      </c>
      <c r="BF182" s="131">
        <v>0</v>
      </c>
      <c r="BG182" s="131">
        <v>0</v>
      </c>
      <c r="BH182" s="131">
        <v>0</v>
      </c>
      <c r="BI182" s="131">
        <v>0</v>
      </c>
      <c r="BJ182" s="131">
        <v>0</v>
      </c>
      <c r="BK182" s="131">
        <v>0</v>
      </c>
      <c r="BL182" s="131">
        <v>0</v>
      </c>
      <c r="BM182" s="131">
        <v>0</v>
      </c>
      <c r="BN182" s="111"/>
    </row>
    <row r="183" spans="1:66" s="108" customFormat="1" outlineLevel="2" x14ac:dyDescent="0.3">
      <c r="A183" s="127" t="s">
        <v>80</v>
      </c>
      <c r="B183" s="128">
        <v>0</v>
      </c>
      <c r="C183" s="128">
        <v>0</v>
      </c>
      <c r="D183" s="128">
        <v>0</v>
      </c>
      <c r="E183" s="128">
        <v>0</v>
      </c>
      <c r="F183" s="128">
        <v>0</v>
      </c>
      <c r="G183" s="128">
        <v>0</v>
      </c>
      <c r="H183" s="128">
        <v>0</v>
      </c>
      <c r="I183" s="128">
        <v>0</v>
      </c>
      <c r="J183" s="128">
        <v>0</v>
      </c>
      <c r="K183" s="128">
        <v>0</v>
      </c>
      <c r="L183" s="128">
        <v>0</v>
      </c>
      <c r="M183" s="128">
        <v>0</v>
      </c>
      <c r="N183" s="128">
        <v>0</v>
      </c>
      <c r="O183" s="128">
        <v>0</v>
      </c>
      <c r="P183" s="128">
        <v>0</v>
      </c>
      <c r="Q183" s="128">
        <v>0</v>
      </c>
      <c r="R183" s="128">
        <v>0</v>
      </c>
      <c r="S183" s="128">
        <v>0</v>
      </c>
      <c r="T183" s="128">
        <v>0</v>
      </c>
      <c r="U183" s="128">
        <v>0</v>
      </c>
      <c r="V183" s="128">
        <v>0</v>
      </c>
      <c r="W183" s="128">
        <v>0</v>
      </c>
      <c r="X183" s="128">
        <v>0</v>
      </c>
      <c r="Y183" s="128">
        <v>0.11348760969742071</v>
      </c>
      <c r="Z183" s="128">
        <v>0.118585527990354</v>
      </c>
      <c r="AA183" s="128">
        <v>0.12030555584566956</v>
      </c>
      <c r="AB183" s="128">
        <v>0.1503986750048534</v>
      </c>
      <c r="AC183" s="128">
        <v>0.18098523138007799</v>
      </c>
      <c r="AD183" s="128">
        <v>0.21191413350773808</v>
      </c>
      <c r="AE183" s="128">
        <v>0.26500299390582466</v>
      </c>
      <c r="AF183" s="128">
        <v>0.31697012636006389</v>
      </c>
      <c r="AG183" s="128">
        <v>0.36701629848813577</v>
      </c>
      <c r="AH183" s="128">
        <v>0.4130002091865046</v>
      </c>
      <c r="AI183" s="128">
        <v>0.40526693713194811</v>
      </c>
      <c r="AJ183" s="128">
        <v>0.3972379188539531</v>
      </c>
      <c r="AK183" s="128">
        <v>0.391529539368766</v>
      </c>
      <c r="AL183" s="128">
        <v>0.38654902510395145</v>
      </c>
      <c r="AM183" s="128">
        <v>0.38391407501733105</v>
      </c>
      <c r="AN183" s="128"/>
      <c r="AO183" s="128">
        <v>0.21890192144520476</v>
      </c>
      <c r="AP183" s="128">
        <v>0.3190971474966196</v>
      </c>
      <c r="AQ183" s="128">
        <v>0.41959685396313962</v>
      </c>
      <c r="AR183" s="128">
        <v>0.52129304833861601</v>
      </c>
      <c r="AS183" s="128">
        <v>0.61816282117987797</v>
      </c>
      <c r="AT183" s="128">
        <v>0.70779745621561985</v>
      </c>
      <c r="AU183" s="128">
        <v>0.78499284723976648</v>
      </c>
      <c r="AV183" s="128">
        <v>0.75800452410505215</v>
      </c>
      <c r="AW183" s="128">
        <v>0.73030834023711722</v>
      </c>
      <c r="AX183" s="128">
        <v>0.70819455666679632</v>
      </c>
      <c r="AY183" s="128">
        <v>0.68821122662020362</v>
      </c>
      <c r="AZ183" s="128">
        <v>0.67410860505754144</v>
      </c>
      <c r="BA183" s="128"/>
      <c r="BB183" s="128">
        <v>0.7660183565681159</v>
      </c>
      <c r="BC183" s="128">
        <v>1.4144902028458799</v>
      </c>
      <c r="BD183" s="128">
        <v>2.0466709173366797</v>
      </c>
      <c r="BE183" s="128">
        <v>2.5012354589083579</v>
      </c>
      <c r="BF183" s="128">
        <v>2.9013994979042286</v>
      </c>
      <c r="BG183" s="128">
        <v>3.2263672169710715</v>
      </c>
      <c r="BH183" s="128">
        <v>3.4406922024679889</v>
      </c>
      <c r="BI183" s="128">
        <v>3.1756199253741926</v>
      </c>
      <c r="BJ183" s="128">
        <v>2.9084881305468309</v>
      </c>
      <c r="BK183" s="128">
        <v>2.6828063621738965</v>
      </c>
      <c r="BL183" s="128">
        <v>2.4787647860905064</v>
      </c>
      <c r="BM183" s="128">
        <v>2.3207421482109916</v>
      </c>
      <c r="BN183" s="109"/>
    </row>
    <row r="184" spans="1:66" s="108" customFormat="1" outlineLevel="2" x14ac:dyDescent="0.3">
      <c r="A184" s="127" t="s">
        <v>81</v>
      </c>
      <c r="B184" s="128">
        <v>0</v>
      </c>
      <c r="C184" s="128">
        <v>0</v>
      </c>
      <c r="D184" s="128">
        <v>0</v>
      </c>
      <c r="E184" s="128">
        <v>0</v>
      </c>
      <c r="F184" s="128">
        <v>0</v>
      </c>
      <c r="G184" s="128">
        <v>0</v>
      </c>
      <c r="H184" s="128">
        <v>0</v>
      </c>
      <c r="I184" s="128">
        <v>0</v>
      </c>
      <c r="J184" s="128">
        <v>0</v>
      </c>
      <c r="K184" s="128">
        <v>0</v>
      </c>
      <c r="L184" s="128">
        <v>0</v>
      </c>
      <c r="M184" s="128">
        <v>0</v>
      </c>
      <c r="N184" s="128">
        <v>0</v>
      </c>
      <c r="O184" s="128">
        <v>0</v>
      </c>
      <c r="P184" s="128">
        <v>0</v>
      </c>
      <c r="Q184" s="128">
        <v>0</v>
      </c>
      <c r="R184" s="128">
        <v>0</v>
      </c>
      <c r="S184" s="128">
        <v>0</v>
      </c>
      <c r="T184" s="128">
        <v>0</v>
      </c>
      <c r="U184" s="128">
        <v>0</v>
      </c>
      <c r="V184" s="128">
        <v>0</v>
      </c>
      <c r="W184" s="128">
        <v>0</v>
      </c>
      <c r="X184" s="128">
        <v>0</v>
      </c>
      <c r="Y184" s="128">
        <v>0</v>
      </c>
      <c r="Z184" s="128">
        <v>0</v>
      </c>
      <c r="AA184" s="128">
        <v>0</v>
      </c>
      <c r="AB184" s="128">
        <v>0</v>
      </c>
      <c r="AC184" s="128">
        <v>0</v>
      </c>
      <c r="AD184" s="128">
        <v>0</v>
      </c>
      <c r="AE184" s="128">
        <v>0</v>
      </c>
      <c r="AF184" s="128">
        <v>0</v>
      </c>
      <c r="AG184" s="128">
        <v>0</v>
      </c>
      <c r="AH184" s="128">
        <v>0</v>
      </c>
      <c r="AI184" s="128">
        <v>0</v>
      </c>
      <c r="AJ184" s="128">
        <v>0</v>
      </c>
      <c r="AK184" s="128">
        <v>0</v>
      </c>
      <c r="AL184" s="128">
        <v>0</v>
      </c>
      <c r="AM184" s="128">
        <v>0</v>
      </c>
      <c r="AN184" s="128"/>
      <c r="AO184" s="128">
        <v>0</v>
      </c>
      <c r="AP184" s="128">
        <v>0</v>
      </c>
      <c r="AQ184" s="128">
        <v>0</v>
      </c>
      <c r="AR184" s="128">
        <v>0</v>
      </c>
      <c r="AS184" s="128">
        <v>0</v>
      </c>
      <c r="AT184" s="128">
        <v>0</v>
      </c>
      <c r="AU184" s="128">
        <v>0</v>
      </c>
      <c r="AV184" s="128">
        <v>0</v>
      </c>
      <c r="AW184" s="128">
        <v>0</v>
      </c>
      <c r="AX184" s="128">
        <v>0</v>
      </c>
      <c r="AY184" s="128">
        <v>0</v>
      </c>
      <c r="AZ184" s="128">
        <v>0</v>
      </c>
      <c r="BA184" s="128"/>
      <c r="BB184" s="128">
        <v>0</v>
      </c>
      <c r="BC184" s="128">
        <v>0</v>
      </c>
      <c r="BD184" s="128">
        <v>0</v>
      </c>
      <c r="BE184" s="128">
        <v>0</v>
      </c>
      <c r="BF184" s="128">
        <v>0</v>
      </c>
      <c r="BG184" s="128">
        <v>0</v>
      </c>
      <c r="BH184" s="128">
        <v>0</v>
      </c>
      <c r="BI184" s="128">
        <v>0</v>
      </c>
      <c r="BJ184" s="128">
        <v>0</v>
      </c>
      <c r="BK184" s="128">
        <v>0</v>
      </c>
      <c r="BL184" s="128">
        <v>0</v>
      </c>
      <c r="BM184" s="128">
        <v>0</v>
      </c>
      <c r="BN184" s="109"/>
    </row>
    <row r="185" spans="1:66" s="108" customFormat="1" outlineLevel="2" x14ac:dyDescent="0.3">
      <c r="A185" s="134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31"/>
      <c r="AG185" s="131"/>
      <c r="AH185" s="131"/>
      <c r="AI185" s="131"/>
      <c r="AJ185" s="131"/>
      <c r="AK185" s="131"/>
      <c r="AL185" s="131"/>
      <c r="AM185" s="131"/>
      <c r="AN185" s="131"/>
      <c r="AO185" s="131"/>
      <c r="AP185" s="131"/>
      <c r="AQ185" s="131"/>
      <c r="AR185" s="131"/>
      <c r="AS185" s="131"/>
      <c r="AT185" s="131"/>
      <c r="AU185" s="131"/>
      <c r="AV185" s="131"/>
      <c r="AW185" s="131"/>
      <c r="AX185" s="131"/>
      <c r="AY185" s="131"/>
      <c r="AZ185" s="131"/>
      <c r="BA185" s="131"/>
      <c r="BB185" s="131"/>
      <c r="BC185" s="131"/>
      <c r="BD185" s="131"/>
      <c r="BE185" s="131"/>
      <c r="BF185" s="131"/>
      <c r="BG185" s="131"/>
      <c r="BH185" s="131"/>
      <c r="BI185" s="131"/>
      <c r="BJ185" s="131"/>
      <c r="BK185" s="131"/>
      <c r="BL185" s="131"/>
      <c r="BM185" s="131"/>
      <c r="BN185" s="115"/>
    </row>
    <row r="186" spans="1:66" s="42" customFormat="1" outlineLevel="2" x14ac:dyDescent="0.3">
      <c r="A186" s="122" t="s">
        <v>91</v>
      </c>
      <c r="B186" s="123">
        <f>SUM(B187,B190,B192:B193)</f>
        <v>4.9593330161868741</v>
      </c>
      <c r="C186" s="123">
        <f t="shared" ref="C186:BM186" si="171">SUM(C187,C190,C192:C193)</f>
        <v>5.0097516283669394</v>
      </c>
      <c r="D186" s="123">
        <f t="shared" si="171"/>
        <v>4.811219457804345</v>
      </c>
      <c r="E186" s="123">
        <f t="shared" si="171"/>
        <v>4.8507185586636945</v>
      </c>
      <c r="F186" s="123">
        <f t="shared" si="171"/>
        <v>5.2263478386426234</v>
      </c>
      <c r="G186" s="123">
        <f t="shared" si="171"/>
        <v>5.4923007528815839</v>
      </c>
      <c r="H186" s="123">
        <f t="shared" si="171"/>
        <v>5.5625562002233213</v>
      </c>
      <c r="I186" s="123">
        <f t="shared" si="171"/>
        <v>5.5928216213071131</v>
      </c>
      <c r="J186" s="123">
        <f t="shared" si="171"/>
        <v>6.1051996510852939</v>
      </c>
      <c r="K186" s="123">
        <f t="shared" si="171"/>
        <v>6.0179343865519659</v>
      </c>
      <c r="L186" s="123">
        <f t="shared" si="171"/>
        <v>6.0636878371645659</v>
      </c>
      <c r="M186" s="123">
        <f t="shared" si="171"/>
        <v>6.1986540498732081</v>
      </c>
      <c r="N186" s="123">
        <f t="shared" si="171"/>
        <v>6.2362742076049065</v>
      </c>
      <c r="O186" s="123">
        <f t="shared" si="171"/>
        <v>6.1976219997696749</v>
      </c>
      <c r="P186" s="123">
        <f t="shared" si="171"/>
        <v>6.3241746342530378</v>
      </c>
      <c r="Q186" s="123">
        <f t="shared" si="171"/>
        <v>6.3739241353909994</v>
      </c>
      <c r="R186" s="123">
        <f t="shared" si="171"/>
        <v>6.1228609409119219</v>
      </c>
      <c r="S186" s="123">
        <f t="shared" si="171"/>
        <v>6.2647511924156571</v>
      </c>
      <c r="T186" s="123">
        <f t="shared" si="171"/>
        <v>6.2528701653260397</v>
      </c>
      <c r="U186" s="123">
        <f t="shared" si="171"/>
        <v>6.0688808615166359</v>
      </c>
      <c r="V186" s="123">
        <f t="shared" si="171"/>
        <v>6.1951851740521509</v>
      </c>
      <c r="W186" s="123">
        <f t="shared" si="171"/>
        <v>6.0226448515749276</v>
      </c>
      <c r="X186" s="123">
        <f t="shared" si="171"/>
        <v>5.8543245011421003</v>
      </c>
      <c r="Y186" s="123">
        <f t="shared" si="171"/>
        <v>5.754854927789121</v>
      </c>
      <c r="Z186" s="123">
        <f t="shared" si="171"/>
        <v>5.7158075888376869</v>
      </c>
      <c r="AA186" s="123">
        <f t="shared" si="171"/>
        <v>5.8127903309322129</v>
      </c>
      <c r="AB186" s="123">
        <f t="shared" si="171"/>
        <v>6.4128335369385834</v>
      </c>
      <c r="AC186" s="123">
        <f t="shared" si="171"/>
        <v>6.9676597425468998</v>
      </c>
      <c r="AD186" s="123">
        <f t="shared" si="171"/>
        <v>7.5035746656721845</v>
      </c>
      <c r="AE186" s="123">
        <f t="shared" si="171"/>
        <v>8.1829336560006318</v>
      </c>
      <c r="AF186" s="123">
        <f t="shared" si="171"/>
        <v>8.855754195208176</v>
      </c>
      <c r="AG186" s="123">
        <f t="shared" si="171"/>
        <v>9.5182083585825072</v>
      </c>
      <c r="AH186" s="123">
        <f t="shared" si="171"/>
        <v>9.3650188632279843</v>
      </c>
      <c r="AI186" s="123">
        <f t="shared" si="171"/>
        <v>9.5497701484765436</v>
      </c>
      <c r="AJ186" s="123">
        <f t="shared" si="171"/>
        <v>9.8008951655210197</v>
      </c>
      <c r="AK186" s="123">
        <f t="shared" si="171"/>
        <v>10.132178491098102</v>
      </c>
      <c r="AL186" s="123">
        <f t="shared" si="171"/>
        <v>10.534563170137972</v>
      </c>
      <c r="AM186" s="123">
        <f t="shared" si="171"/>
        <v>11.003289698299614</v>
      </c>
      <c r="AN186" s="123"/>
      <c r="AO186" s="123">
        <f t="shared" si="171"/>
        <v>6.2678016112844093</v>
      </c>
      <c r="AP186" s="123">
        <f t="shared" si="171"/>
        <v>6.5999056394246507</v>
      </c>
      <c r="AQ186" s="123">
        <f t="shared" si="171"/>
        <v>6.8295615839521862</v>
      </c>
      <c r="AR186" s="123">
        <f t="shared" si="171"/>
        <v>7.1194225028789084</v>
      </c>
      <c r="AS186" s="123">
        <f t="shared" si="171"/>
        <v>7.3632933036483568</v>
      </c>
      <c r="AT186" s="123">
        <f t="shared" si="171"/>
        <v>7.564263118736883</v>
      </c>
      <c r="AU186" s="123">
        <f t="shared" si="171"/>
        <v>7.2027050205765812</v>
      </c>
      <c r="AV186" s="123">
        <f t="shared" si="171"/>
        <v>7.1545149114295157</v>
      </c>
      <c r="AW186" s="123">
        <f t="shared" si="171"/>
        <v>7.1096516768938613</v>
      </c>
      <c r="AX186" s="123">
        <f t="shared" si="171"/>
        <v>7.0767103525839996</v>
      </c>
      <c r="AY186" s="123">
        <f t="shared" si="171"/>
        <v>7.0383908595841866</v>
      </c>
      <c r="AZ186" s="123">
        <f t="shared" si="171"/>
        <v>7.0216283527603984</v>
      </c>
      <c r="BA186" s="123"/>
      <c r="BB186" s="123">
        <f t="shared" si="171"/>
        <v>5.9777693387510444</v>
      </c>
      <c r="BC186" s="123">
        <f t="shared" si="171"/>
        <v>5.9454448779257332</v>
      </c>
      <c r="BD186" s="123">
        <f t="shared" si="171"/>
        <v>5.7639883683999056</v>
      </c>
      <c r="BE186" s="123">
        <f t="shared" si="171"/>
        <v>5.7045959809294136</v>
      </c>
      <c r="BF186" s="123">
        <f t="shared" si="171"/>
        <v>5.6607207868482323</v>
      </c>
      <c r="BG186" s="123">
        <f t="shared" si="171"/>
        <v>5.6239473285054276</v>
      </c>
      <c r="BH186" s="123">
        <f t="shared" si="171"/>
        <v>5.251939395510882</v>
      </c>
      <c r="BI186" s="123">
        <f t="shared" si="171"/>
        <v>5.1136957306693356</v>
      </c>
      <c r="BJ186" s="123">
        <f t="shared" si="171"/>
        <v>4.9593800060123661</v>
      </c>
      <c r="BK186" s="123">
        <f t="shared" si="171"/>
        <v>4.799276848720277</v>
      </c>
      <c r="BL186" s="123">
        <f t="shared" si="171"/>
        <v>4.6192012084459995</v>
      </c>
      <c r="BM186" s="123">
        <f t="shared" si="171"/>
        <v>4.4546650566773804</v>
      </c>
      <c r="BN186" s="126"/>
    </row>
    <row r="187" spans="1:66" s="108" customFormat="1" outlineLevel="2" x14ac:dyDescent="0.3">
      <c r="A187" s="127" t="s">
        <v>70</v>
      </c>
      <c r="B187" s="128">
        <v>0</v>
      </c>
      <c r="C187" s="128">
        <v>0</v>
      </c>
      <c r="D187" s="128">
        <v>0</v>
      </c>
      <c r="E187" s="128">
        <v>0</v>
      </c>
      <c r="F187" s="128">
        <v>0</v>
      </c>
      <c r="G187" s="128">
        <v>0</v>
      </c>
      <c r="H187" s="128">
        <v>0</v>
      </c>
      <c r="I187" s="128">
        <v>0</v>
      </c>
      <c r="J187" s="128">
        <v>0</v>
      </c>
      <c r="K187" s="128">
        <v>0</v>
      </c>
      <c r="L187" s="128">
        <v>0</v>
      </c>
      <c r="M187" s="128">
        <v>0</v>
      </c>
      <c r="N187" s="128">
        <v>0</v>
      </c>
      <c r="O187" s="128">
        <v>0</v>
      </c>
      <c r="P187" s="128">
        <v>0</v>
      </c>
      <c r="Q187" s="128">
        <v>0</v>
      </c>
      <c r="R187" s="128">
        <v>0</v>
      </c>
      <c r="S187" s="128">
        <v>0</v>
      </c>
      <c r="T187" s="128">
        <v>0</v>
      </c>
      <c r="U187" s="128">
        <v>0</v>
      </c>
      <c r="V187" s="128">
        <v>0</v>
      </c>
      <c r="W187" s="128">
        <v>0</v>
      </c>
      <c r="X187" s="128">
        <v>0</v>
      </c>
      <c r="Y187" s="128">
        <v>0</v>
      </c>
      <c r="Z187" s="128">
        <v>0</v>
      </c>
      <c r="AA187" s="128">
        <v>0</v>
      </c>
      <c r="AB187" s="128">
        <v>0</v>
      </c>
      <c r="AC187" s="128">
        <v>0</v>
      </c>
      <c r="AD187" s="128">
        <v>0</v>
      </c>
      <c r="AE187" s="128">
        <v>0</v>
      </c>
      <c r="AF187" s="128">
        <v>0</v>
      </c>
      <c r="AG187" s="128">
        <v>0</v>
      </c>
      <c r="AH187" s="128">
        <v>0</v>
      </c>
      <c r="AI187" s="128">
        <v>0</v>
      </c>
      <c r="AJ187" s="128">
        <v>0</v>
      </c>
      <c r="AK187" s="128">
        <v>0</v>
      </c>
      <c r="AL187" s="128">
        <v>0</v>
      </c>
      <c r="AM187" s="128">
        <v>0</v>
      </c>
      <c r="AN187" s="128"/>
      <c r="AO187" s="128">
        <v>0</v>
      </c>
      <c r="AP187" s="128">
        <v>0</v>
      </c>
      <c r="AQ187" s="128">
        <v>0</v>
      </c>
      <c r="AR187" s="128">
        <v>0</v>
      </c>
      <c r="AS187" s="128">
        <v>0</v>
      </c>
      <c r="AT187" s="128">
        <v>0</v>
      </c>
      <c r="AU187" s="128">
        <v>0</v>
      </c>
      <c r="AV187" s="128">
        <v>0</v>
      </c>
      <c r="AW187" s="128">
        <v>0</v>
      </c>
      <c r="AX187" s="128">
        <v>0</v>
      </c>
      <c r="AY187" s="128">
        <v>0</v>
      </c>
      <c r="AZ187" s="128">
        <v>0</v>
      </c>
      <c r="BA187" s="128"/>
      <c r="BB187" s="128">
        <v>0</v>
      </c>
      <c r="BC187" s="128">
        <v>0</v>
      </c>
      <c r="BD187" s="128">
        <v>0</v>
      </c>
      <c r="BE187" s="128">
        <v>0</v>
      </c>
      <c r="BF187" s="128">
        <v>0</v>
      </c>
      <c r="BG187" s="128">
        <v>0</v>
      </c>
      <c r="BH187" s="128">
        <v>0</v>
      </c>
      <c r="BI187" s="128">
        <v>0</v>
      </c>
      <c r="BJ187" s="128">
        <v>0</v>
      </c>
      <c r="BK187" s="128">
        <v>0</v>
      </c>
      <c r="BL187" s="128">
        <v>0</v>
      </c>
      <c r="BM187" s="128">
        <v>0</v>
      </c>
      <c r="BN187" s="109"/>
    </row>
    <row r="188" spans="1:66" s="108" customFormat="1" outlineLevel="2" x14ac:dyDescent="0.3">
      <c r="A188" s="133" t="s">
        <v>71</v>
      </c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  <c r="AN188" s="128"/>
      <c r="AO188" s="128"/>
      <c r="AP188" s="128"/>
      <c r="AQ188" s="128"/>
      <c r="AR188" s="128"/>
      <c r="AS188" s="128"/>
      <c r="AT188" s="128"/>
      <c r="AU188" s="128"/>
      <c r="AV188" s="128"/>
      <c r="AW188" s="128"/>
      <c r="AX188" s="128"/>
      <c r="AY188" s="128"/>
      <c r="AZ188" s="128"/>
      <c r="BA188" s="128"/>
      <c r="BB188" s="128"/>
      <c r="BC188" s="128"/>
      <c r="BD188" s="128"/>
      <c r="BE188" s="128"/>
      <c r="BF188" s="128"/>
      <c r="BG188" s="128"/>
      <c r="BH188" s="128"/>
      <c r="BI188" s="128"/>
      <c r="BJ188" s="128"/>
      <c r="BK188" s="128"/>
      <c r="BL188" s="128"/>
      <c r="BM188" s="128"/>
      <c r="BN188" s="109"/>
    </row>
    <row r="189" spans="1:66" s="108" customFormat="1" outlineLevel="2" x14ac:dyDescent="0.3">
      <c r="A189" s="133" t="s">
        <v>72</v>
      </c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28"/>
      <c r="AB189" s="128"/>
      <c r="AC189" s="128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  <c r="AN189" s="128"/>
      <c r="AO189" s="128"/>
      <c r="AP189" s="128"/>
      <c r="AQ189" s="128"/>
      <c r="AR189" s="128"/>
      <c r="AS189" s="128"/>
      <c r="AT189" s="128"/>
      <c r="AU189" s="128"/>
      <c r="AV189" s="128"/>
      <c r="AW189" s="128"/>
      <c r="AX189" s="128"/>
      <c r="AY189" s="128"/>
      <c r="AZ189" s="128"/>
      <c r="BA189" s="128"/>
      <c r="BB189" s="128"/>
      <c r="BC189" s="128"/>
      <c r="BD189" s="128"/>
      <c r="BE189" s="128"/>
      <c r="BF189" s="128"/>
      <c r="BG189" s="128"/>
      <c r="BH189" s="128"/>
      <c r="BI189" s="128"/>
      <c r="BJ189" s="128"/>
      <c r="BK189" s="128"/>
      <c r="BL189" s="128"/>
      <c r="BM189" s="128"/>
      <c r="BN189" s="109"/>
    </row>
    <row r="190" spans="1:66" s="108" customFormat="1" outlineLevel="2" x14ac:dyDescent="0.3">
      <c r="A190" s="135" t="s">
        <v>73</v>
      </c>
      <c r="B190" s="128">
        <v>4.9593330161868741</v>
      </c>
      <c r="C190" s="128">
        <v>5.0097516283669394</v>
      </c>
      <c r="D190" s="128">
        <v>4.811219457804345</v>
      </c>
      <c r="E190" s="128">
        <v>4.8507185586636945</v>
      </c>
      <c r="F190" s="128">
        <v>5.2263478386426234</v>
      </c>
      <c r="G190" s="128">
        <v>5.4923007528815839</v>
      </c>
      <c r="H190" s="128">
        <v>5.5625562002233213</v>
      </c>
      <c r="I190" s="128">
        <v>5.5928216213071131</v>
      </c>
      <c r="J190" s="128">
        <v>6.1051996510852939</v>
      </c>
      <c r="K190" s="128">
        <v>6.0179343865519659</v>
      </c>
      <c r="L190" s="128">
        <v>6.0636878371645659</v>
      </c>
      <c r="M190" s="128">
        <v>6.1986540498732081</v>
      </c>
      <c r="N190" s="128">
        <v>6.2362742076049065</v>
      </c>
      <c r="O190" s="128">
        <v>6.1976219997696749</v>
      </c>
      <c r="P190" s="128">
        <v>6.3241746342530378</v>
      </c>
      <c r="Q190" s="128">
        <v>6.3739241353909994</v>
      </c>
      <c r="R190" s="128">
        <v>6.1228609409119219</v>
      </c>
      <c r="S190" s="128">
        <v>6.2647511924156571</v>
      </c>
      <c r="T190" s="128">
        <v>6.2528701653260397</v>
      </c>
      <c r="U190" s="128">
        <v>6.0688808615166359</v>
      </c>
      <c r="V190" s="128">
        <v>6.1951851740521509</v>
      </c>
      <c r="W190" s="128">
        <v>6.0226448515749276</v>
      </c>
      <c r="X190" s="128">
        <v>5.8543245011421003</v>
      </c>
      <c r="Y190" s="128">
        <v>5.754854927789121</v>
      </c>
      <c r="Z190" s="128">
        <v>5.7158075888376869</v>
      </c>
      <c r="AA190" s="128">
        <v>5.8127903309322129</v>
      </c>
      <c r="AB190" s="128">
        <v>6.4128335369385834</v>
      </c>
      <c r="AC190" s="128">
        <v>6.9676597425468998</v>
      </c>
      <c r="AD190" s="128">
        <v>7.5035746656721845</v>
      </c>
      <c r="AE190" s="128">
        <v>8.1829336560006318</v>
      </c>
      <c r="AF190" s="128">
        <v>8.855754195208176</v>
      </c>
      <c r="AG190" s="128">
        <v>9.5182083585825072</v>
      </c>
      <c r="AH190" s="128">
        <v>9.3650188632279843</v>
      </c>
      <c r="AI190" s="128">
        <v>9.5497701484765436</v>
      </c>
      <c r="AJ190" s="128">
        <v>9.8008951655210197</v>
      </c>
      <c r="AK190" s="128">
        <v>10.132178491098102</v>
      </c>
      <c r="AL190" s="128">
        <v>10.534563170137972</v>
      </c>
      <c r="AM190" s="128">
        <v>11.003289698299614</v>
      </c>
      <c r="AN190" s="128"/>
      <c r="AO190" s="128">
        <v>6.2678016112844093</v>
      </c>
      <c r="AP190" s="128">
        <v>6.5999056394246507</v>
      </c>
      <c r="AQ190" s="128">
        <v>6.8295615839521862</v>
      </c>
      <c r="AR190" s="128">
        <v>7.1194225028789084</v>
      </c>
      <c r="AS190" s="128">
        <v>7.3632933036483568</v>
      </c>
      <c r="AT190" s="128">
        <v>7.564263118736883</v>
      </c>
      <c r="AU190" s="128">
        <v>7.2027050205765812</v>
      </c>
      <c r="AV190" s="128">
        <v>7.1545149114295157</v>
      </c>
      <c r="AW190" s="128">
        <v>7.1096516768938613</v>
      </c>
      <c r="AX190" s="128">
        <v>7.0767103525839996</v>
      </c>
      <c r="AY190" s="128">
        <v>7.0383908595841866</v>
      </c>
      <c r="AZ190" s="128">
        <v>7.0216283527603984</v>
      </c>
      <c r="BA190" s="128"/>
      <c r="BB190" s="128">
        <v>5.9777693387510444</v>
      </c>
      <c r="BC190" s="128">
        <v>5.9454448779257332</v>
      </c>
      <c r="BD190" s="128">
        <v>5.7639883683999056</v>
      </c>
      <c r="BE190" s="128">
        <v>5.7045959809294136</v>
      </c>
      <c r="BF190" s="128">
        <v>5.6607207868482323</v>
      </c>
      <c r="BG190" s="128">
        <v>5.6239473285054276</v>
      </c>
      <c r="BH190" s="128">
        <v>5.251939395510882</v>
      </c>
      <c r="BI190" s="128">
        <v>5.1136957306693356</v>
      </c>
      <c r="BJ190" s="128">
        <v>4.9593800060123661</v>
      </c>
      <c r="BK190" s="128">
        <v>4.799276848720277</v>
      </c>
      <c r="BL190" s="128">
        <v>4.6192012084459995</v>
      </c>
      <c r="BM190" s="128">
        <v>4.4546650566773804</v>
      </c>
      <c r="BN190" s="109"/>
    </row>
    <row r="191" spans="1:66" s="112" customFormat="1" outlineLevel="2" x14ac:dyDescent="0.3">
      <c r="A191" s="133" t="s">
        <v>74</v>
      </c>
      <c r="B191" s="131">
        <v>1.2398332540467185</v>
      </c>
      <c r="C191" s="131">
        <v>1.2524379070917349</v>
      </c>
      <c r="D191" s="131">
        <v>1.2028048644510863</v>
      </c>
      <c r="E191" s="131">
        <v>1.2126796396659236</v>
      </c>
      <c r="F191" s="131">
        <v>1.3065869596606559</v>
      </c>
      <c r="G191" s="131">
        <v>1.373075188220396</v>
      </c>
      <c r="H191" s="131">
        <v>1.3906390500558303</v>
      </c>
      <c r="I191" s="131">
        <v>1.3982054053267783</v>
      </c>
      <c r="J191" s="131">
        <v>1.5262999127713235</v>
      </c>
      <c r="K191" s="131">
        <v>1.5044835966379915</v>
      </c>
      <c r="L191" s="131">
        <v>1.5159219592911415</v>
      </c>
      <c r="M191" s="131">
        <v>1.549663512468302</v>
      </c>
      <c r="N191" s="131">
        <v>1.5590685519012266</v>
      </c>
      <c r="O191" s="131">
        <v>1.5494054999424187</v>
      </c>
      <c r="P191" s="131">
        <v>1.5810436585632595</v>
      </c>
      <c r="Q191" s="131">
        <v>1.5934810338477499</v>
      </c>
      <c r="R191" s="131">
        <v>1.5307152352279805</v>
      </c>
      <c r="S191" s="131">
        <v>1.5661877981039143</v>
      </c>
      <c r="T191" s="131">
        <v>1.5632175413315099</v>
      </c>
      <c r="U191" s="131">
        <v>1.517220215379159</v>
      </c>
      <c r="V191" s="131">
        <v>1.5487962935130377</v>
      </c>
      <c r="W191" s="131">
        <v>1.5056612128937319</v>
      </c>
      <c r="X191" s="131">
        <v>1.4635811252855251</v>
      </c>
      <c r="Y191" s="131">
        <v>1.4387137319472802</v>
      </c>
      <c r="Z191" s="131">
        <v>1.4289518972094217</v>
      </c>
      <c r="AA191" s="131">
        <v>1.4531975827330534</v>
      </c>
      <c r="AB191" s="131">
        <v>1.9340291619338583</v>
      </c>
      <c r="AC191" s="131">
        <v>2.488449908052464</v>
      </c>
      <c r="AD191" s="131">
        <v>3.1231094554419365</v>
      </c>
      <c r="AE191" s="131">
        <v>3.6881775091776263</v>
      </c>
      <c r="AF191" s="131">
        <v>4.3108678279872903</v>
      </c>
      <c r="AG191" s="131">
        <v>4.9936439242510211</v>
      </c>
      <c r="AH191" s="131">
        <v>5.2867041969835391</v>
      </c>
      <c r="AI191" s="131">
        <v>5.3909992773657915</v>
      </c>
      <c r="AJ191" s="131">
        <v>5.5327633998908992</v>
      </c>
      <c r="AK191" s="131">
        <v>5.7197781804586061</v>
      </c>
      <c r="AL191" s="131">
        <v>5.9469308218520798</v>
      </c>
      <c r="AM191" s="131">
        <v>6.2115345071046209</v>
      </c>
      <c r="AN191" s="131"/>
      <c r="AO191" s="131">
        <v>1.9577679997670889</v>
      </c>
      <c r="AP191" s="131">
        <v>2.5118575221406854</v>
      </c>
      <c r="AQ191" s="131">
        <v>3.1043461745237209</v>
      </c>
      <c r="AR191" s="131">
        <v>3.5597112514394538</v>
      </c>
      <c r="AS191" s="131">
        <v>4.0277333711204539</v>
      </c>
      <c r="AT191" s="131">
        <v>4.5039941133603145</v>
      </c>
      <c r="AU191" s="131">
        <v>4.6469064648881169</v>
      </c>
      <c r="AV191" s="131">
        <v>4.6158160718900101</v>
      </c>
      <c r="AW191" s="131">
        <v>4.5868720496089432</v>
      </c>
      <c r="AX191" s="131">
        <v>4.5656195823122578</v>
      </c>
      <c r="AY191" s="131">
        <v>4.5408973287639913</v>
      </c>
      <c r="AZ191" s="131">
        <v>4.5300828082325149</v>
      </c>
      <c r="BA191" s="131"/>
      <c r="BB191" s="131">
        <v>2.1111081307856847</v>
      </c>
      <c r="BC191" s="131">
        <v>2.8156393988182682</v>
      </c>
      <c r="BD191" s="131">
        <v>3.5392911034034507</v>
      </c>
      <c r="BE191" s="131">
        <v>3.9829386353335989</v>
      </c>
      <c r="BF191" s="131">
        <v>4.4143235493770625</v>
      </c>
      <c r="BG191" s="131">
        <v>4.8242515723655526</v>
      </c>
      <c r="BH191" s="131">
        <v>4.8915121820934688</v>
      </c>
      <c r="BI191" s="131">
        <v>4.7627558275841855</v>
      </c>
      <c r="BJ191" s="131">
        <v>4.6190303977566156</v>
      </c>
      <c r="BK191" s="131">
        <v>4.469914712043396</v>
      </c>
      <c r="BL191" s="131">
        <v>4.3021972039448038</v>
      </c>
      <c r="BM191" s="131">
        <v>4.1489527488661881</v>
      </c>
      <c r="BN191" s="111"/>
    </row>
    <row r="192" spans="1:66" s="108" customFormat="1" outlineLevel="2" x14ac:dyDescent="0.3">
      <c r="A192" s="135" t="s">
        <v>76</v>
      </c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  <c r="AC192" s="128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8"/>
      <c r="AO192" s="128"/>
      <c r="AP192" s="128"/>
      <c r="AQ192" s="128"/>
      <c r="AR192" s="128"/>
      <c r="AS192" s="128"/>
      <c r="AT192" s="128"/>
      <c r="AU192" s="128"/>
      <c r="AV192" s="128"/>
      <c r="AW192" s="128"/>
      <c r="AX192" s="128"/>
      <c r="AY192" s="128"/>
      <c r="AZ192" s="128"/>
      <c r="BA192" s="128"/>
      <c r="BB192" s="128"/>
      <c r="BC192" s="128"/>
      <c r="BD192" s="128"/>
      <c r="BE192" s="128"/>
      <c r="BF192" s="128"/>
      <c r="BG192" s="128"/>
      <c r="BH192" s="128"/>
      <c r="BI192" s="128"/>
      <c r="BJ192" s="128"/>
      <c r="BK192" s="128"/>
      <c r="BL192" s="128"/>
      <c r="BM192" s="128"/>
      <c r="BN192" s="109"/>
    </row>
    <row r="193" spans="1:66" s="108" customFormat="1" outlineLevel="2" x14ac:dyDescent="0.3">
      <c r="A193" s="135" t="s">
        <v>80</v>
      </c>
      <c r="B193" s="128">
        <v>0</v>
      </c>
      <c r="C193" s="128">
        <v>0</v>
      </c>
      <c r="D193" s="128">
        <v>0</v>
      </c>
      <c r="E193" s="128">
        <v>0</v>
      </c>
      <c r="F193" s="128">
        <v>0</v>
      </c>
      <c r="G193" s="128">
        <v>0</v>
      </c>
      <c r="H193" s="128">
        <v>0</v>
      </c>
      <c r="I193" s="128">
        <v>0</v>
      </c>
      <c r="J193" s="128">
        <v>0</v>
      </c>
      <c r="K193" s="128">
        <v>0</v>
      </c>
      <c r="L193" s="128">
        <v>0</v>
      </c>
      <c r="M193" s="128">
        <v>0</v>
      </c>
      <c r="N193" s="128">
        <v>0</v>
      </c>
      <c r="O193" s="128">
        <v>0</v>
      </c>
      <c r="P193" s="128">
        <v>0</v>
      </c>
      <c r="Q193" s="128">
        <v>0</v>
      </c>
      <c r="R193" s="128">
        <v>0</v>
      </c>
      <c r="S193" s="128">
        <v>0</v>
      </c>
      <c r="T193" s="128">
        <v>0</v>
      </c>
      <c r="U193" s="128">
        <v>0</v>
      </c>
      <c r="V193" s="128">
        <v>0</v>
      </c>
      <c r="W193" s="128">
        <v>0</v>
      </c>
      <c r="X193" s="128">
        <v>0</v>
      </c>
      <c r="Y193" s="128">
        <v>0</v>
      </c>
      <c r="Z193" s="128">
        <v>0</v>
      </c>
      <c r="AA193" s="128">
        <v>0</v>
      </c>
      <c r="AB193" s="128">
        <v>0</v>
      </c>
      <c r="AC193" s="128">
        <v>0</v>
      </c>
      <c r="AD193" s="128">
        <v>0</v>
      </c>
      <c r="AE193" s="128">
        <v>0</v>
      </c>
      <c r="AF193" s="128">
        <v>0</v>
      </c>
      <c r="AG193" s="128">
        <v>0</v>
      </c>
      <c r="AH193" s="128">
        <v>0</v>
      </c>
      <c r="AI193" s="128">
        <v>0</v>
      </c>
      <c r="AJ193" s="128">
        <v>0</v>
      </c>
      <c r="AK193" s="128">
        <v>0</v>
      </c>
      <c r="AL193" s="128">
        <v>0</v>
      </c>
      <c r="AM193" s="128">
        <v>0</v>
      </c>
      <c r="AN193" s="128"/>
      <c r="AO193" s="128">
        <v>0</v>
      </c>
      <c r="AP193" s="128">
        <v>0</v>
      </c>
      <c r="AQ193" s="128">
        <v>0</v>
      </c>
      <c r="AR193" s="128">
        <v>0</v>
      </c>
      <c r="AS193" s="128">
        <v>0</v>
      </c>
      <c r="AT193" s="128">
        <v>0</v>
      </c>
      <c r="AU193" s="128">
        <v>0</v>
      </c>
      <c r="AV193" s="128">
        <v>0</v>
      </c>
      <c r="AW193" s="128">
        <v>0</v>
      </c>
      <c r="AX193" s="128">
        <v>0</v>
      </c>
      <c r="AY193" s="128">
        <v>0</v>
      </c>
      <c r="AZ193" s="128">
        <v>0</v>
      </c>
      <c r="BA193" s="128"/>
      <c r="BB193" s="128">
        <v>0</v>
      </c>
      <c r="BC193" s="128">
        <v>0</v>
      </c>
      <c r="BD193" s="128">
        <v>0</v>
      </c>
      <c r="BE193" s="128">
        <v>0</v>
      </c>
      <c r="BF193" s="128">
        <v>0</v>
      </c>
      <c r="BG193" s="128">
        <v>0</v>
      </c>
      <c r="BH193" s="128">
        <v>0</v>
      </c>
      <c r="BI193" s="128">
        <v>0</v>
      </c>
      <c r="BJ193" s="128">
        <v>0</v>
      </c>
      <c r="BK193" s="128">
        <v>0</v>
      </c>
      <c r="BL193" s="128">
        <v>0</v>
      </c>
      <c r="BM193" s="128">
        <v>0</v>
      </c>
      <c r="BN193" s="109"/>
    </row>
    <row r="194" spans="1:66" s="108" customFormat="1" outlineLevel="2" x14ac:dyDescent="0.3">
      <c r="A194" s="134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31"/>
      <c r="AG194" s="131"/>
      <c r="AH194" s="131"/>
      <c r="AI194" s="131"/>
      <c r="AJ194" s="131"/>
      <c r="AK194" s="131"/>
      <c r="AL194" s="131"/>
      <c r="AM194" s="131"/>
      <c r="AN194" s="131"/>
      <c r="AO194" s="131"/>
      <c r="AP194" s="131"/>
      <c r="AQ194" s="131"/>
      <c r="AR194" s="131"/>
      <c r="AS194" s="131"/>
      <c r="AT194" s="131"/>
      <c r="AU194" s="131"/>
      <c r="AV194" s="131"/>
      <c r="AW194" s="131"/>
      <c r="AX194" s="131"/>
      <c r="AY194" s="131"/>
      <c r="AZ194" s="131"/>
      <c r="BA194" s="131"/>
      <c r="BB194" s="131"/>
      <c r="BC194" s="131"/>
      <c r="BD194" s="131"/>
      <c r="BE194" s="131"/>
      <c r="BF194" s="131"/>
      <c r="BG194" s="131"/>
      <c r="BH194" s="131"/>
      <c r="BI194" s="131"/>
      <c r="BJ194" s="131"/>
      <c r="BK194" s="131"/>
      <c r="BL194" s="131"/>
      <c r="BM194" s="131"/>
      <c r="BN194" s="109"/>
    </row>
    <row r="195" spans="1:66" s="42" customFormat="1" outlineLevel="2" x14ac:dyDescent="0.3">
      <c r="A195" s="122" t="s">
        <v>92</v>
      </c>
      <c r="B195" s="123">
        <f>SUM(B196:B197,B201,B204,B206:B207,B210:B211)</f>
        <v>10.643385701974049</v>
      </c>
      <c r="C195" s="123">
        <f t="shared" ref="C195:BM195" si="172">SUM(C196:C197,C201,C204,C206:C207,C210:C211)</f>
        <v>10.667490954385666</v>
      </c>
      <c r="D195" s="123">
        <f t="shared" si="172"/>
        <v>10.304382883070547</v>
      </c>
      <c r="E195" s="123">
        <f t="shared" si="172"/>
        <v>11.033381868794317</v>
      </c>
      <c r="F195" s="123">
        <f t="shared" si="172"/>
        <v>10.644712842993457</v>
      </c>
      <c r="G195" s="123">
        <f t="shared" si="172"/>
        <v>10.89983000584615</v>
      </c>
      <c r="H195" s="123">
        <f t="shared" si="172"/>
        <v>11.62089275662917</v>
      </c>
      <c r="I195" s="123">
        <f t="shared" si="172"/>
        <v>11.150520120999294</v>
      </c>
      <c r="J195" s="123">
        <f t="shared" si="172"/>
        <v>10.959497289074298</v>
      </c>
      <c r="K195" s="123">
        <f t="shared" si="172"/>
        <v>11.04992012155814</v>
      </c>
      <c r="L195" s="123">
        <f t="shared" si="172"/>
        <v>10.472505316589476</v>
      </c>
      <c r="M195" s="123">
        <f t="shared" si="172"/>
        <v>10.659198549573585</v>
      </c>
      <c r="N195" s="123">
        <f t="shared" si="172"/>
        <v>10.854082708121291</v>
      </c>
      <c r="O195" s="123">
        <f t="shared" si="172"/>
        <v>11.090849929067062</v>
      </c>
      <c r="P195" s="123">
        <f t="shared" si="172"/>
        <v>11.142358127620765</v>
      </c>
      <c r="Q195" s="123">
        <f t="shared" si="172"/>
        <v>11.10605560242211</v>
      </c>
      <c r="R195" s="123">
        <f t="shared" si="172"/>
        <v>11.386686950742801</v>
      </c>
      <c r="S195" s="123">
        <f t="shared" si="172"/>
        <v>11.110262345215082</v>
      </c>
      <c r="T195" s="123">
        <f t="shared" si="172"/>
        <v>11.114142328052814</v>
      </c>
      <c r="U195" s="123">
        <f t="shared" si="172"/>
        <v>10.911886127360118</v>
      </c>
      <c r="V195" s="123">
        <f t="shared" si="172"/>
        <v>11.521496116422123</v>
      </c>
      <c r="W195" s="123">
        <f t="shared" si="172"/>
        <v>10.720259242443825</v>
      </c>
      <c r="X195" s="123">
        <f t="shared" si="172"/>
        <v>10.88354640315247</v>
      </c>
      <c r="Y195" s="123">
        <f t="shared" si="172"/>
        <v>10.880033291344045</v>
      </c>
      <c r="Z195" s="123">
        <f t="shared" si="172"/>
        <v>10.622803682391842</v>
      </c>
      <c r="AA195" s="123">
        <f t="shared" si="172"/>
        <v>10.786972326722632</v>
      </c>
      <c r="AB195" s="123">
        <f t="shared" si="172"/>
        <v>10.985345258519017</v>
      </c>
      <c r="AC195" s="123">
        <f t="shared" si="172"/>
        <v>11.193389460447669</v>
      </c>
      <c r="AD195" s="123">
        <f t="shared" si="172"/>
        <v>11.411188533556759</v>
      </c>
      <c r="AE195" s="123">
        <f t="shared" si="172"/>
        <v>11.539655728587537</v>
      </c>
      <c r="AF195" s="123">
        <f t="shared" si="172"/>
        <v>11.672390888186564</v>
      </c>
      <c r="AG195" s="123">
        <f t="shared" si="172"/>
        <v>11.809395550196045</v>
      </c>
      <c r="AH195" s="123">
        <f t="shared" si="172"/>
        <v>11.950675690842013</v>
      </c>
      <c r="AI195" s="123">
        <f t="shared" si="172"/>
        <v>12.131135566328787</v>
      </c>
      <c r="AJ195" s="123">
        <f t="shared" si="172"/>
        <v>12.314320456492828</v>
      </c>
      <c r="AK195" s="123">
        <f t="shared" si="172"/>
        <v>12.500271510121197</v>
      </c>
      <c r="AL195" s="123">
        <f t="shared" si="172"/>
        <v>12.689030497363735</v>
      </c>
      <c r="AM195" s="123">
        <f t="shared" si="172"/>
        <v>12.880639819115885</v>
      </c>
      <c r="AN195" s="123"/>
      <c r="AO195" s="123">
        <f t="shared" si="172"/>
        <v>10.868679190204478</v>
      </c>
      <c r="AP195" s="123">
        <f t="shared" si="172"/>
        <v>10.972159782643219</v>
      </c>
      <c r="AQ195" s="123">
        <f t="shared" si="172"/>
        <v>11.095854032265677</v>
      </c>
      <c r="AR195" s="123">
        <f t="shared" si="172"/>
        <v>11.156475345827452</v>
      </c>
      <c r="AS195" s="123">
        <f t="shared" si="172"/>
        <v>11.219505909286507</v>
      </c>
      <c r="AT195" s="123">
        <f t="shared" si="172"/>
        <v>11.284909831306585</v>
      </c>
      <c r="AU195" s="123">
        <f t="shared" si="172"/>
        <v>11.352654303898193</v>
      </c>
      <c r="AV195" s="123">
        <f t="shared" si="172"/>
        <v>11.466693081086273</v>
      </c>
      <c r="AW195" s="123">
        <f t="shared" si="172"/>
        <v>11.581877391499839</v>
      </c>
      <c r="AX195" s="123">
        <f t="shared" si="172"/>
        <v>11.698218742157842</v>
      </c>
      <c r="AY195" s="123">
        <f t="shared" si="172"/>
        <v>11.815728755668623</v>
      </c>
      <c r="AZ195" s="123">
        <f t="shared" si="172"/>
        <v>11.934419171391035</v>
      </c>
      <c r="BA195" s="123"/>
      <c r="BB195" s="123">
        <f t="shared" si="172"/>
        <v>10.64717904944381</v>
      </c>
      <c r="BC195" s="123">
        <f t="shared" si="172"/>
        <v>10.528682927417696</v>
      </c>
      <c r="BD195" s="123">
        <f t="shared" si="172"/>
        <v>10.429162955179585</v>
      </c>
      <c r="BE195" s="123">
        <f t="shared" si="172"/>
        <v>10.245125925442153</v>
      </c>
      <c r="BF195" s="123">
        <f t="shared" si="172"/>
        <v>10.054733121505651</v>
      </c>
      <c r="BG195" s="123">
        <f t="shared" si="172"/>
        <v>9.8589727128056364</v>
      </c>
      <c r="BH195" s="123">
        <f t="shared" si="172"/>
        <v>9.6586601599951489</v>
      </c>
      <c r="BI195" s="123">
        <f t="shared" si="172"/>
        <v>9.6586118667909275</v>
      </c>
      <c r="BJ195" s="123">
        <f t="shared" si="172"/>
        <v>9.658563573828177</v>
      </c>
      <c r="BK195" s="123">
        <f t="shared" si="172"/>
        <v>9.6585152811068866</v>
      </c>
      <c r="BL195" s="123">
        <f t="shared" si="172"/>
        <v>9.6584669886270582</v>
      </c>
      <c r="BM195" s="123">
        <f t="shared" si="172"/>
        <v>9.6584186963886935</v>
      </c>
      <c r="BN195" s="126"/>
    </row>
    <row r="196" spans="1:66" s="108" customFormat="1" outlineLevel="2" x14ac:dyDescent="0.3">
      <c r="A196" s="127" t="s">
        <v>65</v>
      </c>
      <c r="B196" s="128">
        <v>0</v>
      </c>
      <c r="C196" s="128">
        <v>0</v>
      </c>
      <c r="D196" s="128">
        <v>0</v>
      </c>
      <c r="E196" s="128">
        <v>0</v>
      </c>
      <c r="F196" s="128">
        <v>0</v>
      </c>
      <c r="G196" s="128">
        <v>0</v>
      </c>
      <c r="H196" s="128">
        <v>0</v>
      </c>
      <c r="I196" s="128">
        <v>0</v>
      </c>
      <c r="J196" s="128">
        <v>0</v>
      </c>
      <c r="K196" s="128">
        <v>0</v>
      </c>
      <c r="L196" s="128">
        <v>0</v>
      </c>
      <c r="M196" s="128">
        <v>0</v>
      </c>
      <c r="N196" s="128">
        <v>0</v>
      </c>
      <c r="O196" s="128">
        <v>0</v>
      </c>
      <c r="P196" s="128">
        <v>0</v>
      </c>
      <c r="Q196" s="128">
        <v>0</v>
      </c>
      <c r="R196" s="128">
        <v>0</v>
      </c>
      <c r="S196" s="128">
        <v>0</v>
      </c>
      <c r="T196" s="128">
        <v>0</v>
      </c>
      <c r="U196" s="128">
        <v>0</v>
      </c>
      <c r="V196" s="128">
        <v>0</v>
      </c>
      <c r="W196" s="128">
        <v>0</v>
      </c>
      <c r="X196" s="128">
        <v>0</v>
      </c>
      <c r="Y196" s="128">
        <v>0</v>
      </c>
      <c r="Z196" s="128">
        <v>0</v>
      </c>
      <c r="AA196" s="128">
        <v>0</v>
      </c>
      <c r="AB196" s="128">
        <v>0</v>
      </c>
      <c r="AC196" s="128">
        <v>0</v>
      </c>
      <c r="AD196" s="128">
        <v>0</v>
      </c>
      <c r="AE196" s="128">
        <v>0</v>
      </c>
      <c r="AF196" s="128">
        <v>0</v>
      </c>
      <c r="AG196" s="128">
        <v>0</v>
      </c>
      <c r="AH196" s="128">
        <v>0</v>
      </c>
      <c r="AI196" s="128">
        <v>0</v>
      </c>
      <c r="AJ196" s="128">
        <v>0</v>
      </c>
      <c r="AK196" s="128">
        <v>0</v>
      </c>
      <c r="AL196" s="128">
        <v>0</v>
      </c>
      <c r="AM196" s="128">
        <v>0</v>
      </c>
      <c r="AN196" s="128"/>
      <c r="AO196" s="128">
        <v>0</v>
      </c>
      <c r="AP196" s="128">
        <v>0</v>
      </c>
      <c r="AQ196" s="128">
        <v>0</v>
      </c>
      <c r="AR196" s="128">
        <v>0</v>
      </c>
      <c r="AS196" s="128">
        <v>0</v>
      </c>
      <c r="AT196" s="128">
        <v>0</v>
      </c>
      <c r="AU196" s="128">
        <v>0</v>
      </c>
      <c r="AV196" s="128">
        <v>0</v>
      </c>
      <c r="AW196" s="128">
        <v>0</v>
      </c>
      <c r="AX196" s="128">
        <v>0</v>
      </c>
      <c r="AY196" s="128">
        <v>0</v>
      </c>
      <c r="AZ196" s="128">
        <v>0</v>
      </c>
      <c r="BA196" s="128"/>
      <c r="BB196" s="128">
        <v>0</v>
      </c>
      <c r="BC196" s="128">
        <v>0</v>
      </c>
      <c r="BD196" s="128">
        <v>0</v>
      </c>
      <c r="BE196" s="128">
        <v>0</v>
      </c>
      <c r="BF196" s="128">
        <v>0</v>
      </c>
      <c r="BG196" s="128">
        <v>0</v>
      </c>
      <c r="BH196" s="128">
        <v>0</v>
      </c>
      <c r="BI196" s="128">
        <v>0</v>
      </c>
      <c r="BJ196" s="128">
        <v>0</v>
      </c>
      <c r="BK196" s="128">
        <v>0</v>
      </c>
      <c r="BL196" s="128">
        <v>0</v>
      </c>
      <c r="BM196" s="128">
        <v>0</v>
      </c>
      <c r="BN196" s="109"/>
    </row>
    <row r="197" spans="1:66" s="108" customFormat="1" outlineLevel="2" x14ac:dyDescent="0.3">
      <c r="A197" s="127" t="s">
        <v>66</v>
      </c>
      <c r="B197" s="128">
        <v>3.0211613531791306</v>
      </c>
      <c r="C197" s="128">
        <v>2.5620646302882006</v>
      </c>
      <c r="D197" s="128">
        <v>2.1198741056115504</v>
      </c>
      <c r="E197" s="128">
        <v>2.0744131780936756</v>
      </c>
      <c r="F197" s="128">
        <v>1.7115993059310897</v>
      </c>
      <c r="G197" s="128">
        <v>1.5594470856702101</v>
      </c>
      <c r="H197" s="128">
        <v>1.6226771886609983</v>
      </c>
      <c r="I197" s="128">
        <v>1.4794952774723806</v>
      </c>
      <c r="J197" s="128">
        <v>1.2459812529644931</v>
      </c>
      <c r="K197" s="128">
        <v>1.303003252446441</v>
      </c>
      <c r="L197" s="128">
        <v>1.1665488049446771</v>
      </c>
      <c r="M197" s="128">
        <v>1.0856682855205817</v>
      </c>
      <c r="N197" s="128">
        <v>1.0070870247220827</v>
      </c>
      <c r="O197" s="128">
        <v>1.0118925363833164</v>
      </c>
      <c r="P197" s="128">
        <v>1.0091275064870708</v>
      </c>
      <c r="Q197" s="128">
        <v>0.88653680839289117</v>
      </c>
      <c r="R197" s="128">
        <v>0.74904306838425427</v>
      </c>
      <c r="S197" s="128">
        <v>0.67334316316322529</v>
      </c>
      <c r="T197" s="128">
        <v>0.68892934164630748</v>
      </c>
      <c r="U197" s="128">
        <v>0.66263099027367589</v>
      </c>
      <c r="V197" s="128">
        <v>0.64353174840053329</v>
      </c>
      <c r="W197" s="128">
        <v>0.53461689711178295</v>
      </c>
      <c r="X197" s="128">
        <v>0.65871687372115628</v>
      </c>
      <c r="Y197" s="128">
        <v>0.62668111108394697</v>
      </c>
      <c r="Z197" s="128">
        <v>0.61186489381463893</v>
      </c>
      <c r="AA197" s="128">
        <v>0.62132087484699627</v>
      </c>
      <c r="AB197" s="128">
        <v>0.51119458274928531</v>
      </c>
      <c r="AC197" s="128">
        <v>0.40096711800053431</v>
      </c>
      <c r="AD197" s="128">
        <v>0.29045117537180482</v>
      </c>
      <c r="AE197" s="128">
        <v>0.21750277992968445</v>
      </c>
      <c r="AF197" s="128">
        <v>0.1448173825138292</v>
      </c>
      <c r="AG197" s="128">
        <v>7.2335390951668951E-2</v>
      </c>
      <c r="AH197" s="128">
        <v>0</v>
      </c>
      <c r="AI197" s="128">
        <v>0</v>
      </c>
      <c r="AJ197" s="128">
        <v>0</v>
      </c>
      <c r="AK197" s="128">
        <v>0</v>
      </c>
      <c r="AL197" s="128">
        <v>0</v>
      </c>
      <c r="AM197" s="128">
        <v>0</v>
      </c>
      <c r="AN197" s="128"/>
      <c r="AO197" s="128">
        <v>0.45022593559951007</v>
      </c>
      <c r="AP197" s="128">
        <v>0.28826414223714936</v>
      </c>
      <c r="AQ197" s="128">
        <v>0.13412500718439904</v>
      </c>
      <c r="AR197" s="128">
        <v>0.10004108972659724</v>
      </c>
      <c r="AS197" s="128">
        <v>6.6343342852790393E-2</v>
      </c>
      <c r="AT197" s="128">
        <v>3.300481194518786E-2</v>
      </c>
      <c r="AU197" s="128">
        <v>0</v>
      </c>
      <c r="AV197" s="128">
        <v>0</v>
      </c>
      <c r="AW197" s="128">
        <v>0</v>
      </c>
      <c r="AX197" s="128">
        <v>0</v>
      </c>
      <c r="AY197" s="128">
        <v>0</v>
      </c>
      <c r="AZ197" s="128">
        <v>0</v>
      </c>
      <c r="BA197" s="128"/>
      <c r="BB197" s="128">
        <v>0.39934974013868724</v>
      </c>
      <c r="BC197" s="128">
        <v>0.19290805467701005</v>
      </c>
      <c r="BD197" s="128">
        <v>0</v>
      </c>
      <c r="BE197" s="128">
        <v>0</v>
      </c>
      <c r="BF197" s="128">
        <v>0</v>
      </c>
      <c r="BG197" s="128">
        <v>0</v>
      </c>
      <c r="BH197" s="128">
        <v>0</v>
      </c>
      <c r="BI197" s="128">
        <v>0</v>
      </c>
      <c r="BJ197" s="128">
        <v>0</v>
      </c>
      <c r="BK197" s="128">
        <v>0</v>
      </c>
      <c r="BL197" s="128">
        <v>0</v>
      </c>
      <c r="BM197" s="128">
        <v>0</v>
      </c>
      <c r="BN197" s="109"/>
    </row>
    <row r="198" spans="1:66" s="112" customFormat="1" outlineLevel="2" x14ac:dyDescent="0.3">
      <c r="A198" s="130" t="s">
        <v>67</v>
      </c>
      <c r="B198" s="131">
        <v>2.0663832076953957E-2</v>
      </c>
      <c r="C198" s="131">
        <v>2.0049496319628896E-2</v>
      </c>
      <c r="D198" s="131">
        <v>1.9620690946744044E-2</v>
      </c>
      <c r="E198" s="131">
        <v>2.9155167666597325E-2</v>
      </c>
      <c r="F198" s="131">
        <v>2.9425980681575082E-2</v>
      </c>
      <c r="G198" s="131">
        <v>2.9289229492270259E-2</v>
      </c>
      <c r="H198" s="131">
        <v>2.9670659191191547E-2</v>
      </c>
      <c r="I198" s="131">
        <v>2.901817012234062E-2</v>
      </c>
      <c r="J198" s="131">
        <v>2.8684861210402899E-2</v>
      </c>
      <c r="K198" s="131">
        <v>1.894659676904176E-2</v>
      </c>
      <c r="L198" s="131">
        <v>2.9577864063707982E-2</v>
      </c>
      <c r="M198" s="131">
        <v>2.9802800655260774E-2</v>
      </c>
      <c r="N198" s="131">
        <v>2.9518793706337948E-2</v>
      </c>
      <c r="O198" s="131">
        <v>3.970420228019525E-2</v>
      </c>
      <c r="P198" s="131">
        <v>4.8111665189416924E-2</v>
      </c>
      <c r="Q198" s="131">
        <v>4.8720852894410915E-2</v>
      </c>
      <c r="R198" s="131">
        <v>5.7688708136145926E-2</v>
      </c>
      <c r="S198" s="131">
        <v>5.8862164910513208E-2</v>
      </c>
      <c r="T198" s="131">
        <v>5.9230276497019257E-2</v>
      </c>
      <c r="U198" s="131">
        <v>5.8473962703097307E-2</v>
      </c>
      <c r="V198" s="131">
        <v>6.8035832088587822E-2</v>
      </c>
      <c r="W198" s="131">
        <v>6.9081628959790337E-2</v>
      </c>
      <c r="X198" s="131">
        <v>6.4431938503551764E-2</v>
      </c>
      <c r="Y198" s="131">
        <v>7.4672395273861061E-2</v>
      </c>
      <c r="Z198" s="131">
        <v>7.2906963999758129E-2</v>
      </c>
      <c r="AA198" s="131">
        <v>7.4033694550371024E-2</v>
      </c>
      <c r="AB198" s="131">
        <v>0.13595873025377025</v>
      </c>
      <c r="AC198" s="131">
        <v>0.1655072857989997</v>
      </c>
      <c r="AD198" s="131">
        <v>0.16252999066815191</v>
      </c>
      <c r="AE198" s="131">
        <v>0.13368383310269724</v>
      </c>
      <c r="AF198" s="131">
        <v>9.6981775256076444E-2</v>
      </c>
      <c r="AG198" s="131">
        <v>5.2424064859825835E-2</v>
      </c>
      <c r="AH198" s="131">
        <v>0</v>
      </c>
      <c r="AI198" s="131">
        <v>0</v>
      </c>
      <c r="AJ198" s="131">
        <v>0</v>
      </c>
      <c r="AK198" s="131">
        <v>0</v>
      </c>
      <c r="AL198" s="131">
        <v>0</v>
      </c>
      <c r="AM198" s="131">
        <v>0</v>
      </c>
      <c r="AN198" s="131"/>
      <c r="AO198" s="131">
        <v>0.11974333961486157</v>
      </c>
      <c r="AP198" s="131">
        <v>0.11898685361721807</v>
      </c>
      <c r="AQ198" s="131">
        <v>7.5053358410896373E-2</v>
      </c>
      <c r="AR198" s="131">
        <v>6.4242071374727108E-2</v>
      </c>
      <c r="AS198" s="131">
        <v>4.8081411643384517E-2</v>
      </c>
      <c r="AT198" s="131">
        <v>2.6645287302875794E-2</v>
      </c>
      <c r="AU198" s="131">
        <v>0</v>
      </c>
      <c r="AV198" s="131">
        <v>0</v>
      </c>
      <c r="AW198" s="131">
        <v>0</v>
      </c>
      <c r="AX198" s="131">
        <v>0</v>
      </c>
      <c r="AY198" s="131">
        <v>0</v>
      </c>
      <c r="AZ198" s="131">
        <v>0</v>
      </c>
      <c r="BA198" s="131"/>
      <c r="BB198" s="131">
        <v>0.13552592291238666</v>
      </c>
      <c r="BC198" s="131">
        <v>0.10794703890018881</v>
      </c>
      <c r="BD198" s="131">
        <v>0</v>
      </c>
      <c r="BE198" s="131">
        <v>0</v>
      </c>
      <c r="BF198" s="131">
        <v>0</v>
      </c>
      <c r="BG198" s="131">
        <v>0</v>
      </c>
      <c r="BH198" s="131">
        <v>0</v>
      </c>
      <c r="BI198" s="131">
        <v>0</v>
      </c>
      <c r="BJ198" s="131">
        <v>0</v>
      </c>
      <c r="BK198" s="131">
        <v>0</v>
      </c>
      <c r="BL198" s="131">
        <v>0</v>
      </c>
      <c r="BM198" s="131">
        <v>0</v>
      </c>
      <c r="BN198" s="109"/>
    </row>
    <row r="199" spans="1:66" s="112" customFormat="1" outlineLevel="2" x14ac:dyDescent="0.3">
      <c r="A199" s="130" t="s">
        <v>68</v>
      </c>
      <c r="B199" s="131">
        <v>0.12557251800610369</v>
      </c>
      <c r="C199" s="131">
        <v>4.686124879439893E-2</v>
      </c>
      <c r="D199" s="131">
        <v>4.5859011384401197E-2</v>
      </c>
      <c r="E199" s="131">
        <v>3.6337812128149911E-2</v>
      </c>
      <c r="F199" s="131">
        <v>3.6675342427157441E-2</v>
      </c>
      <c r="G199" s="131">
        <v>2.7378675990802372E-2</v>
      </c>
      <c r="H199" s="131">
        <v>1.8490149872180776E-2</v>
      </c>
      <c r="I199" s="131">
        <v>1.8083531987647922E-2</v>
      </c>
      <c r="J199" s="131">
        <v>1.7875820669346981E-2</v>
      </c>
      <c r="K199" s="131">
        <v>8.8566931642266328E-3</v>
      </c>
      <c r="L199" s="131">
        <v>9.2161609203361937E-3</v>
      </c>
      <c r="M199" s="131">
        <v>9.2862488692210862E-3</v>
      </c>
      <c r="N199" s="131">
        <v>9.1977551991532045E-3</v>
      </c>
      <c r="O199" s="131">
        <v>9.2778647876588325E-3</v>
      </c>
      <c r="P199" s="131">
        <v>1.7990416948673281E-2</v>
      </c>
      <c r="Q199" s="131">
        <v>1.8218210785567054E-2</v>
      </c>
      <c r="R199" s="131">
        <v>8.9876066832254072E-3</v>
      </c>
      <c r="S199" s="131">
        <v>0</v>
      </c>
      <c r="T199" s="131">
        <v>0</v>
      </c>
      <c r="U199" s="131">
        <v>0</v>
      </c>
      <c r="V199" s="131">
        <v>0</v>
      </c>
      <c r="W199" s="131">
        <v>0</v>
      </c>
      <c r="X199" s="131">
        <v>0</v>
      </c>
      <c r="Y199" s="131">
        <v>0</v>
      </c>
      <c r="Z199" s="131">
        <v>0</v>
      </c>
      <c r="AA199" s="131">
        <v>0</v>
      </c>
      <c r="AB199" s="131">
        <v>0</v>
      </c>
      <c r="AC199" s="131">
        <v>0</v>
      </c>
      <c r="AD199" s="131">
        <v>0</v>
      </c>
      <c r="AE199" s="131">
        <v>0</v>
      </c>
      <c r="AF199" s="131">
        <v>0</v>
      </c>
      <c r="AG199" s="131">
        <v>0</v>
      </c>
      <c r="AH199" s="131">
        <v>0</v>
      </c>
      <c r="AI199" s="131">
        <v>0</v>
      </c>
      <c r="AJ199" s="131">
        <v>0</v>
      </c>
      <c r="AK199" s="131">
        <v>0</v>
      </c>
      <c r="AL199" s="131">
        <v>0</v>
      </c>
      <c r="AM199" s="131">
        <v>0</v>
      </c>
      <c r="AN199" s="131"/>
      <c r="AO199" s="131">
        <v>0</v>
      </c>
      <c r="AP199" s="131">
        <v>0</v>
      </c>
      <c r="AQ199" s="131">
        <v>0</v>
      </c>
      <c r="AR199" s="131">
        <v>0</v>
      </c>
      <c r="AS199" s="131">
        <v>0</v>
      </c>
      <c r="AT199" s="131">
        <v>0</v>
      </c>
      <c r="AU199" s="131">
        <v>0</v>
      </c>
      <c r="AV199" s="131">
        <v>0</v>
      </c>
      <c r="AW199" s="131">
        <v>0</v>
      </c>
      <c r="AX199" s="131">
        <v>0</v>
      </c>
      <c r="AY199" s="131">
        <v>0</v>
      </c>
      <c r="AZ199" s="131">
        <v>0</v>
      </c>
      <c r="BA199" s="131"/>
      <c r="BB199" s="131">
        <v>0</v>
      </c>
      <c r="BC199" s="131">
        <v>0</v>
      </c>
      <c r="BD199" s="131">
        <v>0</v>
      </c>
      <c r="BE199" s="131">
        <v>0</v>
      </c>
      <c r="BF199" s="131">
        <v>0</v>
      </c>
      <c r="BG199" s="131">
        <v>0</v>
      </c>
      <c r="BH199" s="131">
        <v>0</v>
      </c>
      <c r="BI199" s="131">
        <v>0</v>
      </c>
      <c r="BJ199" s="131">
        <v>0</v>
      </c>
      <c r="BK199" s="131">
        <v>0</v>
      </c>
      <c r="BL199" s="131">
        <v>0</v>
      </c>
      <c r="BM199" s="131">
        <v>0</v>
      </c>
      <c r="BN199" s="109"/>
    </row>
    <row r="200" spans="1:66" s="112" customFormat="1" outlineLevel="2" x14ac:dyDescent="0.3">
      <c r="A200" s="130" t="s">
        <v>69</v>
      </c>
      <c r="B200" s="131">
        <v>2.8749250030960729</v>
      </c>
      <c r="C200" s="131">
        <v>2.4951538851741728</v>
      </c>
      <c r="D200" s="131">
        <v>2.0543944032804053</v>
      </c>
      <c r="E200" s="131">
        <v>2.0089201982989282</v>
      </c>
      <c r="F200" s="131">
        <v>1.6454979828223573</v>
      </c>
      <c r="G200" s="131">
        <v>1.5027791801871375</v>
      </c>
      <c r="H200" s="131">
        <v>1.5745163795976258</v>
      </c>
      <c r="I200" s="131">
        <v>1.4323935753623922</v>
      </c>
      <c r="J200" s="131">
        <v>1.1994205710847432</v>
      </c>
      <c r="K200" s="131">
        <v>1.2751999625131725</v>
      </c>
      <c r="L200" s="131">
        <v>1.1277547799606329</v>
      </c>
      <c r="M200" s="131">
        <v>1.0465792359960999</v>
      </c>
      <c r="N200" s="131">
        <v>0.96837047581659152</v>
      </c>
      <c r="O200" s="131">
        <v>0.96291046931546231</v>
      </c>
      <c r="P200" s="131">
        <v>0.94302542434898062</v>
      </c>
      <c r="Q200" s="131">
        <v>0.81959774471291325</v>
      </c>
      <c r="R200" s="131">
        <v>0.68236675356488297</v>
      </c>
      <c r="S200" s="131">
        <v>0.61448099825271207</v>
      </c>
      <c r="T200" s="131">
        <v>0.6296990651492882</v>
      </c>
      <c r="U200" s="131">
        <v>0.60415702757057854</v>
      </c>
      <c r="V200" s="131">
        <v>0.57549591631194541</v>
      </c>
      <c r="W200" s="131">
        <v>0.46553526815199264</v>
      </c>
      <c r="X200" s="131">
        <v>0.5942849352176045</v>
      </c>
      <c r="Y200" s="131">
        <v>0.55200871581008593</v>
      </c>
      <c r="Z200" s="131">
        <v>0.53895792981488078</v>
      </c>
      <c r="AA200" s="131">
        <v>0.54728718029662526</v>
      </c>
      <c r="AB200" s="131">
        <v>0.37523585249551505</v>
      </c>
      <c r="AC200" s="131">
        <v>0.2354598322015346</v>
      </c>
      <c r="AD200" s="131">
        <v>0.12792118470365291</v>
      </c>
      <c r="AE200" s="131">
        <v>8.3818946826987206E-2</v>
      </c>
      <c r="AF200" s="131">
        <v>4.7835607257752752E-2</v>
      </c>
      <c r="AG200" s="131">
        <v>1.991132609184311E-2</v>
      </c>
      <c r="AH200" s="131">
        <v>0</v>
      </c>
      <c r="AI200" s="131">
        <v>0</v>
      </c>
      <c r="AJ200" s="131">
        <v>0</v>
      </c>
      <c r="AK200" s="131">
        <v>0</v>
      </c>
      <c r="AL200" s="131">
        <v>0</v>
      </c>
      <c r="AM200" s="131">
        <v>0</v>
      </c>
      <c r="AN200" s="131"/>
      <c r="AO200" s="131">
        <v>0.33048259598464852</v>
      </c>
      <c r="AP200" s="131">
        <v>0.16927728861993127</v>
      </c>
      <c r="AQ200" s="131">
        <v>5.9071648773502676E-2</v>
      </c>
      <c r="AR200" s="131">
        <v>3.5799018351870132E-2</v>
      </c>
      <c r="AS200" s="131">
        <v>1.8261931209405877E-2</v>
      </c>
      <c r="AT200" s="131">
        <v>6.3595246423120673E-3</v>
      </c>
      <c r="AU200" s="131">
        <v>0</v>
      </c>
      <c r="AV200" s="131">
        <v>0</v>
      </c>
      <c r="AW200" s="131">
        <v>0</v>
      </c>
      <c r="AX200" s="131">
        <v>0</v>
      </c>
      <c r="AY200" s="131">
        <v>0</v>
      </c>
      <c r="AZ200" s="131">
        <v>0</v>
      </c>
      <c r="BA200" s="131"/>
      <c r="BB200" s="131">
        <v>0.26382381722630061</v>
      </c>
      <c r="BC200" s="131">
        <v>8.4961015776821247E-2</v>
      </c>
      <c r="BD200" s="131">
        <v>0</v>
      </c>
      <c r="BE200" s="131">
        <v>0</v>
      </c>
      <c r="BF200" s="131">
        <v>0</v>
      </c>
      <c r="BG200" s="131">
        <v>0</v>
      </c>
      <c r="BH200" s="131">
        <v>0</v>
      </c>
      <c r="BI200" s="131">
        <v>0</v>
      </c>
      <c r="BJ200" s="131">
        <v>0</v>
      </c>
      <c r="BK200" s="131">
        <v>0</v>
      </c>
      <c r="BL200" s="131">
        <v>0</v>
      </c>
      <c r="BM200" s="131">
        <v>0</v>
      </c>
      <c r="BN200" s="109"/>
    </row>
    <row r="201" spans="1:66" s="108" customFormat="1" outlineLevel="2" x14ac:dyDescent="0.3">
      <c r="A201" s="127" t="s">
        <v>70</v>
      </c>
      <c r="B201" s="128">
        <v>0.61673094747601842</v>
      </c>
      <c r="C201" s="128">
        <v>0.65778117555921434</v>
      </c>
      <c r="D201" s="128">
        <v>0.72990858300785788</v>
      </c>
      <c r="E201" s="128">
        <v>0.86811450986151817</v>
      </c>
      <c r="F201" s="128">
        <v>0.74707961016167235</v>
      </c>
      <c r="G201" s="128">
        <v>0.8189970013054052</v>
      </c>
      <c r="H201" s="128">
        <v>1.1024064509179941</v>
      </c>
      <c r="I201" s="128">
        <v>0.89150218665695768</v>
      </c>
      <c r="J201" s="128">
        <v>0.84699820545862203</v>
      </c>
      <c r="K201" s="128">
        <v>0.73052235406286725</v>
      </c>
      <c r="L201" s="128">
        <v>0.70126506306301484</v>
      </c>
      <c r="M201" s="128">
        <v>0.7073920461654013</v>
      </c>
      <c r="N201" s="128">
        <v>0.7468167441991902</v>
      </c>
      <c r="O201" s="128">
        <v>0.92228345085435459</v>
      </c>
      <c r="P201" s="128">
        <v>0.91955928220338001</v>
      </c>
      <c r="Q201" s="128">
        <v>0.98097415480811812</v>
      </c>
      <c r="R201" s="128">
        <v>1.1864933668487017</v>
      </c>
      <c r="S201" s="128">
        <v>1.0626746830173546</v>
      </c>
      <c r="T201" s="128">
        <v>1.0344597853284991</v>
      </c>
      <c r="U201" s="128">
        <v>1.0604763894016282</v>
      </c>
      <c r="V201" s="128">
        <v>1.0606834359967474</v>
      </c>
      <c r="W201" s="128">
        <v>0.83784509366798188</v>
      </c>
      <c r="X201" s="128">
        <v>0.88127910886554239</v>
      </c>
      <c r="Y201" s="128">
        <v>0.9354040231904196</v>
      </c>
      <c r="Z201" s="128">
        <v>0.91328886925159691</v>
      </c>
      <c r="AA201" s="128">
        <v>0.92740316525388122</v>
      </c>
      <c r="AB201" s="128">
        <v>0.93546586650662233</v>
      </c>
      <c r="AC201" s="128">
        <v>0.94401465634584891</v>
      </c>
      <c r="AD201" s="128">
        <v>0.95304291918873441</v>
      </c>
      <c r="AE201" s="128">
        <v>0.95255063620487435</v>
      </c>
      <c r="AF201" s="128">
        <v>0.95228400016669523</v>
      </c>
      <c r="AG201" s="128">
        <v>0.95223604208017976</v>
      </c>
      <c r="AH201" s="128">
        <v>0.95240024952974434</v>
      </c>
      <c r="AI201" s="128">
        <v>0.96678186567345892</v>
      </c>
      <c r="AJ201" s="128">
        <v>0.98138064984396478</v>
      </c>
      <c r="AK201" s="128">
        <v>0.99619988136337512</v>
      </c>
      <c r="AL201" s="128">
        <v>1.0112428890728502</v>
      </c>
      <c r="AM201" s="128">
        <v>1.0265130520803543</v>
      </c>
      <c r="AN201" s="128"/>
      <c r="AO201" s="128">
        <v>0.86713134438153117</v>
      </c>
      <c r="AP201" s="128">
        <v>0.81062761215845425</v>
      </c>
      <c r="AQ201" s="128">
        <v>0.75741180527660634</v>
      </c>
      <c r="AR201" s="128">
        <v>0.72251898135875781</v>
      </c>
      <c r="AS201" s="128">
        <v>0.68807524158751188</v>
      </c>
      <c r="AT201" s="128">
        <v>0.65405310432224395</v>
      </c>
      <c r="AU201" s="128">
        <v>0.62042649990624965</v>
      </c>
      <c r="AV201" s="128">
        <v>0.6266587586794331</v>
      </c>
      <c r="AW201" s="128">
        <v>0.63295362124117494</v>
      </c>
      <c r="AX201" s="128">
        <v>0.63931171645405616</v>
      </c>
      <c r="AY201" s="128">
        <v>0.6457336794976587</v>
      </c>
      <c r="AZ201" s="128">
        <v>0.65222015193202032</v>
      </c>
      <c r="BA201" s="128"/>
      <c r="BB201" s="128">
        <v>0.79808774949533701</v>
      </c>
      <c r="BC201" s="128">
        <v>0.68255721100819067</v>
      </c>
      <c r="BD201" s="128">
        <v>0.57849339047844872</v>
      </c>
      <c r="BE201" s="128">
        <v>0.51350937358246318</v>
      </c>
      <c r="BF201" s="128">
        <v>0.45028224433601532</v>
      </c>
      <c r="BG201" s="128">
        <v>0.38874172722895911</v>
      </c>
      <c r="BH201" s="128">
        <v>0.32882124546220798</v>
      </c>
      <c r="BI201" s="128">
        <v>0.32881960135926863</v>
      </c>
      <c r="BJ201" s="128">
        <v>0.32881795726454988</v>
      </c>
      <c r="BK201" s="128">
        <v>0.32881631317805154</v>
      </c>
      <c r="BL201" s="128">
        <v>0.32881466909977353</v>
      </c>
      <c r="BM201" s="128">
        <v>0.32881302502971593</v>
      </c>
      <c r="BN201" s="128"/>
    </row>
    <row r="202" spans="1:66" s="108" customFormat="1" outlineLevel="2" x14ac:dyDescent="0.3">
      <c r="A202" s="133" t="s">
        <v>71</v>
      </c>
      <c r="B202" s="143">
        <v>0</v>
      </c>
      <c r="C202" s="143">
        <v>0</v>
      </c>
      <c r="D202" s="143">
        <v>0</v>
      </c>
      <c r="E202" s="143">
        <v>0</v>
      </c>
      <c r="F202" s="143">
        <v>0</v>
      </c>
      <c r="G202" s="143">
        <v>0</v>
      </c>
      <c r="H202" s="143">
        <v>0</v>
      </c>
      <c r="I202" s="143">
        <v>0</v>
      </c>
      <c r="J202" s="143">
        <v>0</v>
      </c>
      <c r="K202" s="143">
        <v>0</v>
      </c>
      <c r="L202" s="143">
        <v>0</v>
      </c>
      <c r="M202" s="143">
        <v>0</v>
      </c>
      <c r="N202" s="143">
        <v>0</v>
      </c>
      <c r="O202" s="143">
        <v>0</v>
      </c>
      <c r="P202" s="143">
        <v>0</v>
      </c>
      <c r="Q202" s="143">
        <v>0</v>
      </c>
      <c r="R202" s="143">
        <v>0</v>
      </c>
      <c r="S202" s="143">
        <v>0</v>
      </c>
      <c r="T202" s="143">
        <v>0</v>
      </c>
      <c r="U202" s="143">
        <v>0</v>
      </c>
      <c r="V202" s="143">
        <v>0</v>
      </c>
      <c r="W202" s="143">
        <v>0</v>
      </c>
      <c r="X202" s="143">
        <v>0</v>
      </c>
      <c r="Y202" s="143">
        <v>0</v>
      </c>
      <c r="Z202" s="143">
        <v>0</v>
      </c>
      <c r="AA202" s="143">
        <v>0</v>
      </c>
      <c r="AB202" s="143">
        <v>0</v>
      </c>
      <c r="AC202" s="143">
        <v>0</v>
      </c>
      <c r="AD202" s="143">
        <v>0</v>
      </c>
      <c r="AE202" s="143">
        <v>0</v>
      </c>
      <c r="AF202" s="143">
        <v>0</v>
      </c>
      <c r="AG202" s="143">
        <v>0</v>
      </c>
      <c r="AH202" s="143">
        <v>0</v>
      </c>
      <c r="AI202" s="143">
        <v>0</v>
      </c>
      <c r="AJ202" s="143">
        <v>0</v>
      </c>
      <c r="AK202" s="143">
        <v>0</v>
      </c>
      <c r="AL202" s="143">
        <v>0</v>
      </c>
      <c r="AM202" s="143">
        <v>0</v>
      </c>
      <c r="AN202" s="143"/>
      <c r="AO202" s="143">
        <v>0</v>
      </c>
      <c r="AP202" s="143">
        <v>0</v>
      </c>
      <c r="AQ202" s="143">
        <v>0</v>
      </c>
      <c r="AR202" s="143">
        <v>0</v>
      </c>
      <c r="AS202" s="143">
        <v>0</v>
      </c>
      <c r="AT202" s="143">
        <v>0</v>
      </c>
      <c r="AU202" s="143">
        <v>0</v>
      </c>
      <c r="AV202" s="143">
        <v>0</v>
      </c>
      <c r="AW202" s="143">
        <v>0</v>
      </c>
      <c r="AX202" s="143">
        <v>0</v>
      </c>
      <c r="AY202" s="143">
        <v>0</v>
      </c>
      <c r="AZ202" s="143">
        <v>0</v>
      </c>
      <c r="BA202" s="143"/>
      <c r="BB202" s="143">
        <v>0</v>
      </c>
      <c r="BC202" s="143">
        <v>0</v>
      </c>
      <c r="BD202" s="143">
        <v>0</v>
      </c>
      <c r="BE202" s="143">
        <v>0</v>
      </c>
      <c r="BF202" s="143">
        <v>0</v>
      </c>
      <c r="BG202" s="143">
        <v>0</v>
      </c>
      <c r="BH202" s="143">
        <v>0</v>
      </c>
      <c r="BI202" s="143">
        <v>0</v>
      </c>
      <c r="BJ202" s="143">
        <v>0</v>
      </c>
      <c r="BK202" s="143">
        <v>0</v>
      </c>
      <c r="BL202" s="143">
        <v>0</v>
      </c>
      <c r="BM202" s="143">
        <v>0</v>
      </c>
      <c r="BN202" s="109"/>
    </row>
    <row r="203" spans="1:66" s="108" customFormat="1" outlineLevel="2" x14ac:dyDescent="0.3">
      <c r="A203" s="133" t="s">
        <v>72</v>
      </c>
      <c r="B203" s="143">
        <v>0</v>
      </c>
      <c r="C203" s="143">
        <v>0</v>
      </c>
      <c r="D203" s="143">
        <v>0</v>
      </c>
      <c r="E203" s="143">
        <v>0</v>
      </c>
      <c r="F203" s="143">
        <v>0</v>
      </c>
      <c r="G203" s="143">
        <v>0</v>
      </c>
      <c r="H203" s="143">
        <v>0</v>
      </c>
      <c r="I203" s="143">
        <v>0</v>
      </c>
      <c r="J203" s="143">
        <v>0</v>
      </c>
      <c r="K203" s="143">
        <v>0</v>
      </c>
      <c r="L203" s="143">
        <v>0</v>
      </c>
      <c r="M203" s="143">
        <v>0</v>
      </c>
      <c r="N203" s="143">
        <v>0</v>
      </c>
      <c r="O203" s="143">
        <v>0</v>
      </c>
      <c r="P203" s="143">
        <v>0</v>
      </c>
      <c r="Q203" s="143">
        <v>0</v>
      </c>
      <c r="R203" s="143">
        <v>0</v>
      </c>
      <c r="S203" s="143">
        <v>0</v>
      </c>
      <c r="T203" s="143">
        <v>0</v>
      </c>
      <c r="U203" s="143">
        <v>0</v>
      </c>
      <c r="V203" s="143">
        <v>0</v>
      </c>
      <c r="W203" s="143">
        <v>0</v>
      </c>
      <c r="X203" s="143">
        <v>0</v>
      </c>
      <c r="Y203" s="143">
        <v>0</v>
      </c>
      <c r="Z203" s="143">
        <v>0</v>
      </c>
      <c r="AA203" s="143">
        <v>0</v>
      </c>
      <c r="AB203" s="143">
        <v>0</v>
      </c>
      <c r="AC203" s="143">
        <v>0</v>
      </c>
      <c r="AD203" s="143">
        <v>0</v>
      </c>
      <c r="AE203" s="143">
        <v>0</v>
      </c>
      <c r="AF203" s="143">
        <v>0</v>
      </c>
      <c r="AG203" s="143">
        <v>0</v>
      </c>
      <c r="AH203" s="143">
        <v>0</v>
      </c>
      <c r="AI203" s="143">
        <v>0</v>
      </c>
      <c r="AJ203" s="143">
        <v>0</v>
      </c>
      <c r="AK203" s="143">
        <v>0</v>
      </c>
      <c r="AL203" s="143">
        <v>0</v>
      </c>
      <c r="AM203" s="143">
        <v>0</v>
      </c>
      <c r="AN203" s="143"/>
      <c r="AO203" s="143">
        <v>0</v>
      </c>
      <c r="AP203" s="143">
        <v>0</v>
      </c>
      <c r="AQ203" s="143">
        <v>0</v>
      </c>
      <c r="AR203" s="143">
        <v>0</v>
      </c>
      <c r="AS203" s="143">
        <v>0</v>
      </c>
      <c r="AT203" s="143">
        <v>0</v>
      </c>
      <c r="AU203" s="143">
        <v>0</v>
      </c>
      <c r="AV203" s="143">
        <v>0</v>
      </c>
      <c r="AW203" s="143">
        <v>0</v>
      </c>
      <c r="AX203" s="143">
        <v>0</v>
      </c>
      <c r="AY203" s="143">
        <v>0</v>
      </c>
      <c r="AZ203" s="143">
        <v>0</v>
      </c>
      <c r="BA203" s="143"/>
      <c r="BB203" s="143">
        <v>0</v>
      </c>
      <c r="BC203" s="143">
        <v>0</v>
      </c>
      <c r="BD203" s="143">
        <v>0</v>
      </c>
      <c r="BE203" s="143">
        <v>0</v>
      </c>
      <c r="BF203" s="143">
        <v>0</v>
      </c>
      <c r="BG203" s="143">
        <v>0</v>
      </c>
      <c r="BH203" s="143">
        <v>0</v>
      </c>
      <c r="BI203" s="143">
        <v>0</v>
      </c>
      <c r="BJ203" s="143">
        <v>0</v>
      </c>
      <c r="BK203" s="143">
        <v>0</v>
      </c>
      <c r="BL203" s="143">
        <v>0</v>
      </c>
      <c r="BM203" s="143">
        <v>0</v>
      </c>
      <c r="BN203" s="109"/>
    </row>
    <row r="204" spans="1:66" s="108" customFormat="1" outlineLevel="2" x14ac:dyDescent="0.3">
      <c r="A204" s="127" t="s">
        <v>73</v>
      </c>
      <c r="B204" s="128">
        <v>4.4410738870296509</v>
      </c>
      <c r="C204" s="128">
        <v>4.5366603400958994</v>
      </c>
      <c r="D204" s="128">
        <v>4.6151431006239978</v>
      </c>
      <c r="E204" s="128">
        <v>4.6927051704956719</v>
      </c>
      <c r="F204" s="128">
        <v>4.8053860775779027</v>
      </c>
      <c r="G204" s="128">
        <v>4.9745114584036321</v>
      </c>
      <c r="H204" s="128">
        <v>5.0432790115296555</v>
      </c>
      <c r="I204" s="128">
        <v>5.048693097709168</v>
      </c>
      <c r="J204" s="128">
        <v>5.1610435984530678</v>
      </c>
      <c r="K204" s="128">
        <v>5.1719070494811792</v>
      </c>
      <c r="L204" s="128">
        <v>5.2112357550263004</v>
      </c>
      <c r="M204" s="128">
        <v>5.3272197074748444</v>
      </c>
      <c r="N204" s="128">
        <v>5.359557637885259</v>
      </c>
      <c r="O204" s="128">
        <v>5.3263345887523998</v>
      </c>
      <c r="P204" s="128">
        <v>5.4350991790928571</v>
      </c>
      <c r="Q204" s="128">
        <v>5.4778503571521204</v>
      </c>
      <c r="R204" s="128">
        <v>5.6412776805596589</v>
      </c>
      <c r="S204" s="128">
        <v>5.7852447254844286</v>
      </c>
      <c r="T204" s="128">
        <v>5.7865134919937855</v>
      </c>
      <c r="U204" s="128">
        <v>5.6272296023065307</v>
      </c>
      <c r="V204" s="128">
        <v>5.7546340944429657</v>
      </c>
      <c r="W204" s="128">
        <v>5.6691382177081442</v>
      </c>
      <c r="X204" s="128">
        <v>5.5843913519427346</v>
      </c>
      <c r="Y204" s="128">
        <v>5.5625626831114658</v>
      </c>
      <c r="Z204" s="128">
        <v>5.4310506017203863</v>
      </c>
      <c r="AA204" s="128">
        <v>5.5149840190397956</v>
      </c>
      <c r="AB204" s="128">
        <v>5.7205007838815778</v>
      </c>
      <c r="AC204" s="128">
        <v>5.9328842147929919</v>
      </c>
      <c r="AD204" s="128">
        <v>6.1523501552947772</v>
      </c>
      <c r="AE204" s="128">
        <v>6.2245223144146697</v>
      </c>
      <c r="AF204" s="128">
        <v>6.2974712591711324</v>
      </c>
      <c r="AG204" s="128">
        <v>6.3712039922716102</v>
      </c>
      <c r="AH204" s="128">
        <v>6.4457275507867218</v>
      </c>
      <c r="AI204" s="128">
        <v>6.5430605569972418</v>
      </c>
      <c r="AJ204" s="128">
        <v>6.6418633296574558</v>
      </c>
      <c r="AK204" s="128">
        <v>6.7421580628154052</v>
      </c>
      <c r="AL204" s="128">
        <v>6.8439672856579419</v>
      </c>
      <c r="AM204" s="128">
        <v>6.9473138675714523</v>
      </c>
      <c r="AN204" s="128"/>
      <c r="AO204" s="128">
        <v>5.7006037789515416</v>
      </c>
      <c r="AP204" s="128">
        <v>5.8914686600627775</v>
      </c>
      <c r="AQ204" s="128">
        <v>6.0877147527357458</v>
      </c>
      <c r="AR204" s="128">
        <v>6.0946776556307878</v>
      </c>
      <c r="AS204" s="128">
        <v>6.101166167470776</v>
      </c>
      <c r="AT204" s="128">
        <v>6.1071700550375478</v>
      </c>
      <c r="AU204" s="128">
        <v>6.112678927393282</v>
      </c>
      <c r="AV204" s="128">
        <v>6.1740815220256158</v>
      </c>
      <c r="AW204" s="128">
        <v>6.2361009131022538</v>
      </c>
      <c r="AX204" s="128">
        <v>6.2987432964176211</v>
      </c>
      <c r="AY204" s="128">
        <v>6.3620149300036459</v>
      </c>
      <c r="AZ204" s="128">
        <v>6.425922134754944</v>
      </c>
      <c r="BA204" s="128"/>
      <c r="BB204" s="128">
        <v>5.5352667104933806</v>
      </c>
      <c r="BC204" s="128">
        <v>5.5440726612730424</v>
      </c>
      <c r="BD204" s="128">
        <v>5.5433446962303643</v>
      </c>
      <c r="BE204" s="128">
        <v>5.1639924958624119</v>
      </c>
      <c r="BF204" s="128">
        <v>4.7765302367402089</v>
      </c>
      <c r="BG204" s="128">
        <v>4.3820163637899254</v>
      </c>
      <c r="BH204" s="128">
        <v>3.9813329144441698</v>
      </c>
      <c r="BI204" s="128">
        <v>3.9813130078194074</v>
      </c>
      <c r="BJ204" s="128">
        <v>3.9812931012941801</v>
      </c>
      <c r="BK204" s="128">
        <v>3.9812731948684843</v>
      </c>
      <c r="BL204" s="128">
        <v>3.9812532885423191</v>
      </c>
      <c r="BM204" s="128">
        <v>3.9812333823156858</v>
      </c>
      <c r="BN204" s="109"/>
    </row>
    <row r="205" spans="1:66" s="108" customFormat="1" outlineLevel="2" x14ac:dyDescent="0.3">
      <c r="A205" s="133" t="s">
        <v>74</v>
      </c>
      <c r="B205" s="143">
        <v>0</v>
      </c>
      <c r="C205" s="143">
        <v>0</v>
      </c>
      <c r="D205" s="143">
        <v>0</v>
      </c>
      <c r="E205" s="143">
        <v>0</v>
      </c>
      <c r="F205" s="143">
        <v>0</v>
      </c>
      <c r="G205" s="143">
        <v>0</v>
      </c>
      <c r="H205" s="143">
        <v>0</v>
      </c>
      <c r="I205" s="143">
        <v>0</v>
      </c>
      <c r="J205" s="143">
        <v>0</v>
      </c>
      <c r="K205" s="143">
        <v>0</v>
      </c>
      <c r="L205" s="143">
        <v>0</v>
      </c>
      <c r="M205" s="143">
        <v>0</v>
      </c>
      <c r="N205" s="143">
        <v>0</v>
      </c>
      <c r="O205" s="143">
        <v>0</v>
      </c>
      <c r="P205" s="143">
        <v>0</v>
      </c>
      <c r="Q205" s="143">
        <v>0</v>
      </c>
      <c r="R205" s="143">
        <v>0</v>
      </c>
      <c r="S205" s="143">
        <v>0</v>
      </c>
      <c r="T205" s="143">
        <v>0</v>
      </c>
      <c r="U205" s="143">
        <v>0</v>
      </c>
      <c r="V205" s="143">
        <v>0</v>
      </c>
      <c r="W205" s="143">
        <v>0</v>
      </c>
      <c r="X205" s="143">
        <v>0</v>
      </c>
      <c r="Y205" s="143">
        <v>0</v>
      </c>
      <c r="Z205" s="143">
        <v>0</v>
      </c>
      <c r="AA205" s="143">
        <v>0</v>
      </c>
      <c r="AB205" s="143">
        <v>8.6344884806361412E-3</v>
      </c>
      <c r="AC205" s="143">
        <v>1.7705568784760477E-2</v>
      </c>
      <c r="AD205" s="143">
        <v>2.72297976911067E-2</v>
      </c>
      <c r="AE205" s="143">
        <v>3.4551222853413409E-2</v>
      </c>
      <c r="AF205" s="143">
        <v>4.2087551793081615E-2</v>
      </c>
      <c r="AG205" s="143">
        <v>4.9843605327634405E-2</v>
      </c>
      <c r="AH205" s="143">
        <v>5.7824300864305907E-2</v>
      </c>
      <c r="AI205" s="143">
        <v>5.8697470415888575E-2</v>
      </c>
      <c r="AJ205" s="143">
        <v>5.9583825169097854E-2</v>
      </c>
      <c r="AK205" s="143">
        <v>6.0483564225633481E-2</v>
      </c>
      <c r="AL205" s="143">
        <v>6.139688969370876E-2</v>
      </c>
      <c r="AM205" s="143">
        <v>6.2324006733450073E-2</v>
      </c>
      <c r="AN205" s="143"/>
      <c r="AO205" s="143">
        <v>1.7182976251050537E-2</v>
      </c>
      <c r="AP205" s="143">
        <v>3.5059315932642013E-2</v>
      </c>
      <c r="AQ205" s="143">
        <v>5.3650002873759615E-2</v>
      </c>
      <c r="AR205" s="143">
        <v>8.1283385402860259E-2</v>
      </c>
      <c r="AS205" s="143">
        <v>0.10946651570710415</v>
      </c>
      <c r="AT205" s="143">
        <v>0.13820765002047417</v>
      </c>
      <c r="AU205" s="143">
        <v>0.16751515497468741</v>
      </c>
      <c r="AV205" s="143">
        <v>0.16919786484344695</v>
      </c>
      <c r="AW205" s="143">
        <v>0.17089747773511721</v>
      </c>
      <c r="AX205" s="143">
        <v>0.17261416344259517</v>
      </c>
      <c r="AY205" s="143">
        <v>0.17434809346436786</v>
      </c>
      <c r="AZ205" s="143">
        <v>0.17609944102164549</v>
      </c>
      <c r="BA205" s="143"/>
      <c r="BB205" s="143">
        <v>7.8516935649054417E-2</v>
      </c>
      <c r="BC205" s="143">
        <v>0.14727897743621732</v>
      </c>
      <c r="BD205" s="143">
        <v>0.20825762057224156</v>
      </c>
      <c r="BE205" s="143">
        <v>0.29750939898031598</v>
      </c>
      <c r="BF205" s="143">
        <v>0.3786464327371038</v>
      </c>
      <c r="BG205" s="143">
        <v>0.45272716680391195</v>
      </c>
      <c r="BH205" s="143">
        <v>0.52063363864849588</v>
      </c>
      <c r="BI205" s="143">
        <v>0.5206310354855086</v>
      </c>
      <c r="BJ205" s="143">
        <v>0.52062843233553724</v>
      </c>
      <c r="BK205" s="143">
        <v>0.52062582919858158</v>
      </c>
      <c r="BL205" s="143">
        <v>0.5206232260746414</v>
      </c>
      <c r="BM205" s="143">
        <v>0.52062062296371681</v>
      </c>
      <c r="BN205" s="109"/>
    </row>
    <row r="206" spans="1:66" s="108" customFormat="1" outlineLevel="2" x14ac:dyDescent="0.3">
      <c r="A206" s="127" t="s">
        <v>75</v>
      </c>
      <c r="B206" s="128">
        <v>2.5364465595523038</v>
      </c>
      <c r="C206" s="128">
        <v>2.8814297788177501</v>
      </c>
      <c r="D206" s="128">
        <v>2.8079643743580869</v>
      </c>
      <c r="E206" s="128">
        <v>2.9624606519503094</v>
      </c>
      <c r="F206" s="128">
        <v>2.9227440702457388</v>
      </c>
      <c r="G206" s="128">
        <v>3.0235590521520193</v>
      </c>
      <c r="H206" s="128">
        <v>3.2763143889234381</v>
      </c>
      <c r="I206" s="128">
        <v>3.1188530084040176</v>
      </c>
      <c r="J206" s="128">
        <v>3.2496276349957705</v>
      </c>
      <c r="K206" s="128">
        <v>3.1016484414691168</v>
      </c>
      <c r="L206" s="128">
        <v>2.5984037162901457</v>
      </c>
      <c r="M206" s="128">
        <v>2.8363733911414335</v>
      </c>
      <c r="N206" s="128">
        <v>2.8453248992117417</v>
      </c>
      <c r="O206" s="128">
        <v>2.9512710575300631</v>
      </c>
      <c r="P206" s="128">
        <v>2.9813556699522752</v>
      </c>
      <c r="Q206" s="128">
        <v>2.9122760788176865</v>
      </c>
      <c r="R206" s="128">
        <v>2.8847010768934429</v>
      </c>
      <c r="S206" s="128">
        <v>2.8275380577796216</v>
      </c>
      <c r="T206" s="128">
        <v>2.9015683339893172</v>
      </c>
      <c r="U206" s="128">
        <v>2.9739713819546485</v>
      </c>
      <c r="V206" s="128">
        <v>3.4875981989613907</v>
      </c>
      <c r="W206" s="128">
        <v>3.0641235860618443</v>
      </c>
      <c r="X206" s="128">
        <v>3.160219448239058</v>
      </c>
      <c r="Y206" s="128">
        <v>3.1176315886867352</v>
      </c>
      <c r="Z206" s="128">
        <v>3.0439234360606817</v>
      </c>
      <c r="AA206" s="128">
        <v>3.090965328096503</v>
      </c>
      <c r="AB206" s="128">
        <v>3.1691106746308595</v>
      </c>
      <c r="AC206" s="128">
        <v>3.2492316807203285</v>
      </c>
      <c r="AD206" s="128">
        <v>3.3313782947092543</v>
      </c>
      <c r="AE206" s="128">
        <v>3.3816834094839185</v>
      </c>
      <c r="AF206" s="128">
        <v>3.4327481511603088</v>
      </c>
      <c r="AG206" s="128">
        <v>3.484583990401648</v>
      </c>
      <c r="AH206" s="128">
        <v>3.5372025710826542</v>
      </c>
      <c r="AI206" s="128">
        <v>3.5906157129051062</v>
      </c>
      <c r="AJ206" s="128">
        <v>3.6448354140529071</v>
      </c>
      <c r="AK206" s="128">
        <v>3.6998738538872198</v>
      </c>
      <c r="AL206" s="128">
        <v>3.7557433956823263</v>
      </c>
      <c r="AM206" s="128">
        <v>3.8124565894027862</v>
      </c>
      <c r="AN206" s="128"/>
      <c r="AO206" s="128">
        <v>3.1533282823443463</v>
      </c>
      <c r="AP206" s="128">
        <v>3.2169494642491507</v>
      </c>
      <c r="AQ206" s="128">
        <v>3.2818542596646787</v>
      </c>
      <c r="AR206" s="128">
        <v>3.3148208802155348</v>
      </c>
      <c r="AS206" s="128">
        <v>3.3481186544327488</v>
      </c>
      <c r="AT206" s="128">
        <v>3.3817509087947091</v>
      </c>
      <c r="AU206" s="128">
        <v>3.4157210031946783</v>
      </c>
      <c r="AV206" s="128">
        <v>3.4500323312764478</v>
      </c>
      <c r="AW206" s="128">
        <v>3.484688320773373</v>
      </c>
      <c r="AX206" s="128">
        <v>3.5196924338507989</v>
      </c>
      <c r="AY206" s="128">
        <v>3.5550481674519392</v>
      </c>
      <c r="AZ206" s="128">
        <v>3.590759053647226</v>
      </c>
      <c r="BA206" s="128"/>
      <c r="BB206" s="128">
        <v>3.1219521312850587</v>
      </c>
      <c r="BC206" s="128">
        <v>3.1532495759302228</v>
      </c>
      <c r="BD206" s="128">
        <v>3.1848607762001127</v>
      </c>
      <c r="BE206" s="128">
        <v>3.1848448519280792</v>
      </c>
      <c r="BF206" s="128">
        <v>3.1848289277356647</v>
      </c>
      <c r="BG206" s="128">
        <v>3.1848130036228732</v>
      </c>
      <c r="BH206" s="128">
        <v>3.184797079589702</v>
      </c>
      <c r="BI206" s="128">
        <v>3.1847811556361494</v>
      </c>
      <c r="BJ206" s="128">
        <v>3.1847652317622179</v>
      </c>
      <c r="BK206" s="128">
        <v>3.184749307967905</v>
      </c>
      <c r="BL206" s="128">
        <v>3.1847333842532097</v>
      </c>
      <c r="BM206" s="128">
        <v>3.1847174606181334</v>
      </c>
      <c r="BN206" s="109"/>
    </row>
    <row r="207" spans="1:66" s="108" customFormat="1" outlineLevel="2" x14ac:dyDescent="0.3">
      <c r="A207" s="127" t="s">
        <v>77</v>
      </c>
      <c r="B207" s="128">
        <v>0</v>
      </c>
      <c r="C207" s="128">
        <v>0</v>
      </c>
      <c r="D207" s="128">
        <v>0</v>
      </c>
      <c r="E207" s="128">
        <v>0.40146460636703241</v>
      </c>
      <c r="F207" s="128">
        <v>0.43074984127033139</v>
      </c>
      <c r="G207" s="128">
        <v>0.49537337001016901</v>
      </c>
      <c r="H207" s="128">
        <v>0.54460809697788981</v>
      </c>
      <c r="I207" s="128">
        <v>0.57899100005617454</v>
      </c>
      <c r="J207" s="128">
        <v>0.42201687959999989</v>
      </c>
      <c r="K207" s="128">
        <v>0.70948388778860938</v>
      </c>
      <c r="L207" s="128">
        <v>0.75356459797577457</v>
      </c>
      <c r="M207" s="128">
        <v>0.66222614491840714</v>
      </c>
      <c r="N207" s="128">
        <v>0.85474875726211097</v>
      </c>
      <c r="O207" s="128">
        <v>0.84237699213686168</v>
      </c>
      <c r="P207" s="128">
        <v>0.76315891361828714</v>
      </c>
      <c r="Q207" s="128">
        <v>0.81376929192565106</v>
      </c>
      <c r="R207" s="128">
        <v>0.88987297614408645</v>
      </c>
      <c r="S207" s="128">
        <v>0.72513874144362611</v>
      </c>
      <c r="T207" s="128">
        <v>0.66360103245171276</v>
      </c>
      <c r="U207" s="128">
        <v>0.54234242816210743</v>
      </c>
      <c r="V207" s="128">
        <v>0.53167221028366507</v>
      </c>
      <c r="W207" s="128">
        <v>0.57156306560740922</v>
      </c>
      <c r="X207" s="128">
        <v>0.55168199320060707</v>
      </c>
      <c r="Y207" s="128">
        <v>0.58911622889408388</v>
      </c>
      <c r="Z207" s="128">
        <v>0.57518813390319956</v>
      </c>
      <c r="AA207" s="128">
        <v>0.5840772990427725</v>
      </c>
      <c r="AB207" s="128">
        <v>0.59884385838320242</v>
      </c>
      <c r="AC207" s="128">
        <v>0.6139837437801523</v>
      </c>
      <c r="AD207" s="128">
        <v>0.62950639360997374</v>
      </c>
      <c r="AE207" s="128">
        <v>0.63901218628210199</v>
      </c>
      <c r="AF207" s="128">
        <v>0.64866152014021772</v>
      </c>
      <c r="AG207" s="128">
        <v>0.65845656271235209</v>
      </c>
      <c r="AH207" s="128">
        <v>0.66839951425705701</v>
      </c>
      <c r="AI207" s="128">
        <v>0.67849260825764812</v>
      </c>
      <c r="AJ207" s="128">
        <v>0.68873811192391432</v>
      </c>
      <c r="AK207" s="128">
        <v>0.69913832670139608</v>
      </c>
      <c r="AL207" s="128">
        <v>0.70969558878836325</v>
      </c>
      <c r="AM207" s="128">
        <v>0.72041226966059257</v>
      </c>
      <c r="AN207" s="128"/>
      <c r="AO207" s="128">
        <v>0.59586157418371688</v>
      </c>
      <c r="AP207" s="128">
        <v>0.60788360747897585</v>
      </c>
      <c r="AQ207" s="128">
        <v>0.62014819590920922</v>
      </c>
      <c r="AR207" s="128">
        <v>0.62637765908528764</v>
      </c>
      <c r="AS207" s="128">
        <v>0.63266969796781469</v>
      </c>
      <c r="AT207" s="128">
        <v>0.63902494113728459</v>
      </c>
      <c r="AU207" s="128">
        <v>0.64544402348835728</v>
      </c>
      <c r="AV207" s="128">
        <v>0.65192758629328584</v>
      </c>
      <c r="AW207" s="128">
        <v>0.65847627726598079</v>
      </c>
      <c r="AX207" s="128">
        <v>0.66509075062671608</v>
      </c>
      <c r="AY207" s="128">
        <v>0.67177166716748715</v>
      </c>
      <c r="AZ207" s="128">
        <v>0.67851969431802528</v>
      </c>
      <c r="BA207" s="128"/>
      <c r="BB207" s="128">
        <v>0.58993265049166355</v>
      </c>
      <c r="BC207" s="128">
        <v>0.5958467016035035</v>
      </c>
      <c r="BD207" s="128">
        <v>0.60182004084005447</v>
      </c>
      <c r="BE207" s="128">
        <v>0.60181703174586831</v>
      </c>
      <c r="BF207" s="128">
        <v>0.60181402266672712</v>
      </c>
      <c r="BG207" s="128">
        <v>0.60181101360263167</v>
      </c>
      <c r="BH207" s="128">
        <v>0.60180800455358152</v>
      </c>
      <c r="BI207" s="128">
        <v>0.60180499551957645</v>
      </c>
      <c r="BJ207" s="128">
        <v>0.60180198650061667</v>
      </c>
      <c r="BK207" s="128">
        <v>0.60179897749670186</v>
      </c>
      <c r="BL207" s="128">
        <v>0.60179596850783179</v>
      </c>
      <c r="BM207" s="128">
        <v>0.60179295953400669</v>
      </c>
      <c r="BN207" s="109"/>
    </row>
    <row r="208" spans="1:66" s="112" customFormat="1" outlineLevel="2" x14ac:dyDescent="0.3">
      <c r="A208" s="130" t="s">
        <v>78</v>
      </c>
      <c r="B208" s="128">
        <v>0</v>
      </c>
      <c r="C208" s="128">
        <v>0</v>
      </c>
      <c r="D208" s="128">
        <v>0</v>
      </c>
      <c r="E208" s="128">
        <v>0.40146460636703241</v>
      </c>
      <c r="F208" s="128">
        <v>0.43074984127033139</v>
      </c>
      <c r="G208" s="128">
        <v>0.49537337001016901</v>
      </c>
      <c r="H208" s="128">
        <v>0.54460809697788981</v>
      </c>
      <c r="I208" s="128">
        <v>0.57899100005617454</v>
      </c>
      <c r="J208" s="128">
        <v>0.42201687959999989</v>
      </c>
      <c r="K208" s="128">
        <v>0.70948388778860938</v>
      </c>
      <c r="L208" s="128">
        <v>0.75356459797577457</v>
      </c>
      <c r="M208" s="128">
        <v>0.66222614491840714</v>
      </c>
      <c r="N208" s="128">
        <v>0.85474875726211097</v>
      </c>
      <c r="O208" s="128">
        <v>0.84237699213686168</v>
      </c>
      <c r="P208" s="128">
        <v>0.76315891361828714</v>
      </c>
      <c r="Q208" s="128">
        <v>0.81376929192565106</v>
      </c>
      <c r="R208" s="128">
        <v>0.88987297614408645</v>
      </c>
      <c r="S208" s="128">
        <v>0.72513874144362611</v>
      </c>
      <c r="T208" s="128">
        <v>0.66360103245171276</v>
      </c>
      <c r="U208" s="128">
        <v>0.54234242816210743</v>
      </c>
      <c r="V208" s="128">
        <v>0.53167221028366507</v>
      </c>
      <c r="W208" s="128">
        <v>0.57156306560740922</v>
      </c>
      <c r="X208" s="128">
        <v>0.55168199320060707</v>
      </c>
      <c r="Y208" s="128">
        <v>0.58911622889408388</v>
      </c>
      <c r="Z208" s="128">
        <v>0.57518813390319956</v>
      </c>
      <c r="AA208" s="128">
        <v>0.5840772990427725</v>
      </c>
      <c r="AB208" s="128">
        <v>0.59884385838320242</v>
      </c>
      <c r="AC208" s="128">
        <v>0.6139837437801523</v>
      </c>
      <c r="AD208" s="128">
        <v>0.62950639360997374</v>
      </c>
      <c r="AE208" s="128">
        <v>0.63901218628210199</v>
      </c>
      <c r="AF208" s="128">
        <v>0.64866152014021772</v>
      </c>
      <c r="AG208" s="128">
        <v>0.65845656271235209</v>
      </c>
      <c r="AH208" s="128">
        <v>0.66839951425705701</v>
      </c>
      <c r="AI208" s="128">
        <v>0.67849260825764812</v>
      </c>
      <c r="AJ208" s="128">
        <v>0.68873811192391432</v>
      </c>
      <c r="AK208" s="128">
        <v>0.69913832670139608</v>
      </c>
      <c r="AL208" s="128">
        <v>0.70969558878836325</v>
      </c>
      <c r="AM208" s="128">
        <v>0.72041226966059257</v>
      </c>
      <c r="AN208" s="128"/>
      <c r="AO208" s="128">
        <v>0.59586157418371688</v>
      </c>
      <c r="AP208" s="128">
        <v>0.60788360747897585</v>
      </c>
      <c r="AQ208" s="128">
        <v>0.62014819590920922</v>
      </c>
      <c r="AR208" s="128">
        <v>0.62637765908528764</v>
      </c>
      <c r="AS208" s="128">
        <v>0.63266969796781469</v>
      </c>
      <c r="AT208" s="128">
        <v>0.63902494113728459</v>
      </c>
      <c r="AU208" s="128">
        <v>0.64544402348835728</v>
      </c>
      <c r="AV208" s="128">
        <v>0.65192758629328584</v>
      </c>
      <c r="AW208" s="128">
        <v>0.65847627726598079</v>
      </c>
      <c r="AX208" s="128">
        <v>0.66509075062671608</v>
      </c>
      <c r="AY208" s="128">
        <v>0.67177166716748715</v>
      </c>
      <c r="AZ208" s="128">
        <v>0.67851969431802528</v>
      </c>
      <c r="BA208" s="128"/>
      <c r="BB208" s="128">
        <v>0.58993265049166355</v>
      </c>
      <c r="BC208" s="128">
        <v>0.5958467016035035</v>
      </c>
      <c r="BD208" s="128">
        <v>0.60182004084005447</v>
      </c>
      <c r="BE208" s="128">
        <v>0.60181703174586831</v>
      </c>
      <c r="BF208" s="128">
        <v>0.60181402266672712</v>
      </c>
      <c r="BG208" s="128">
        <v>0.60181101360263167</v>
      </c>
      <c r="BH208" s="128">
        <v>0.60180800455358152</v>
      </c>
      <c r="BI208" s="128">
        <v>0.60180499551957645</v>
      </c>
      <c r="BJ208" s="128">
        <v>0.60180198650061667</v>
      </c>
      <c r="BK208" s="128">
        <v>0.60179897749670186</v>
      </c>
      <c r="BL208" s="128">
        <v>0.60179596850783179</v>
      </c>
      <c r="BM208" s="128">
        <v>0.60179295953400669</v>
      </c>
      <c r="BN208" s="109"/>
    </row>
    <row r="209" spans="1:66" s="112" customFormat="1" outlineLevel="2" x14ac:dyDescent="0.3">
      <c r="A209" s="130" t="s">
        <v>79</v>
      </c>
      <c r="B209" s="128">
        <v>0</v>
      </c>
      <c r="C209" s="128">
        <v>0</v>
      </c>
      <c r="D209" s="128">
        <v>0</v>
      </c>
      <c r="E209" s="128">
        <v>0</v>
      </c>
      <c r="F209" s="128">
        <v>0</v>
      </c>
      <c r="G209" s="128">
        <v>0</v>
      </c>
      <c r="H209" s="128">
        <v>0</v>
      </c>
      <c r="I209" s="128">
        <v>0</v>
      </c>
      <c r="J209" s="128">
        <v>0</v>
      </c>
      <c r="K209" s="128">
        <v>0</v>
      </c>
      <c r="L209" s="128">
        <v>0</v>
      </c>
      <c r="M209" s="128">
        <v>0</v>
      </c>
      <c r="N209" s="128">
        <v>0</v>
      </c>
      <c r="O209" s="128">
        <v>0</v>
      </c>
      <c r="P209" s="128">
        <v>0</v>
      </c>
      <c r="Q209" s="128">
        <v>0</v>
      </c>
      <c r="R209" s="128">
        <v>0</v>
      </c>
      <c r="S209" s="128">
        <v>0</v>
      </c>
      <c r="T209" s="128">
        <v>0</v>
      </c>
      <c r="U209" s="128">
        <v>0</v>
      </c>
      <c r="V209" s="128">
        <v>0</v>
      </c>
      <c r="W209" s="128">
        <v>0</v>
      </c>
      <c r="X209" s="128">
        <v>0</v>
      </c>
      <c r="Y209" s="128">
        <v>0</v>
      </c>
      <c r="Z209" s="128">
        <v>0</v>
      </c>
      <c r="AA209" s="128">
        <v>0</v>
      </c>
      <c r="AB209" s="128">
        <v>0</v>
      </c>
      <c r="AC209" s="128">
        <v>0</v>
      </c>
      <c r="AD209" s="128">
        <v>0</v>
      </c>
      <c r="AE209" s="128">
        <v>0</v>
      </c>
      <c r="AF209" s="128">
        <v>0</v>
      </c>
      <c r="AG209" s="128">
        <v>0</v>
      </c>
      <c r="AH209" s="128">
        <v>0</v>
      </c>
      <c r="AI209" s="128">
        <v>0</v>
      </c>
      <c r="AJ209" s="128">
        <v>0</v>
      </c>
      <c r="AK209" s="128">
        <v>0</v>
      </c>
      <c r="AL209" s="128">
        <v>0</v>
      </c>
      <c r="AM209" s="128">
        <v>0</v>
      </c>
      <c r="AN209" s="128"/>
      <c r="AO209" s="128">
        <v>0</v>
      </c>
      <c r="AP209" s="128">
        <v>0</v>
      </c>
      <c r="AQ209" s="128">
        <v>0</v>
      </c>
      <c r="AR209" s="128">
        <v>0</v>
      </c>
      <c r="AS209" s="128">
        <v>0</v>
      </c>
      <c r="AT209" s="128">
        <v>0</v>
      </c>
      <c r="AU209" s="128">
        <v>0</v>
      </c>
      <c r="AV209" s="128">
        <v>0</v>
      </c>
      <c r="AW209" s="128">
        <v>0</v>
      </c>
      <c r="AX209" s="128">
        <v>0</v>
      </c>
      <c r="AY209" s="128">
        <v>0</v>
      </c>
      <c r="AZ209" s="128">
        <v>0</v>
      </c>
      <c r="BA209" s="128"/>
      <c r="BB209" s="128">
        <v>0</v>
      </c>
      <c r="BC209" s="128">
        <v>0</v>
      </c>
      <c r="BD209" s="128">
        <v>0</v>
      </c>
      <c r="BE209" s="128">
        <v>0</v>
      </c>
      <c r="BF209" s="128">
        <v>0</v>
      </c>
      <c r="BG209" s="128">
        <v>0</v>
      </c>
      <c r="BH209" s="128">
        <v>0</v>
      </c>
      <c r="BI209" s="128">
        <v>0</v>
      </c>
      <c r="BJ209" s="128">
        <v>0</v>
      </c>
      <c r="BK209" s="128">
        <v>0</v>
      </c>
      <c r="BL209" s="128">
        <v>0</v>
      </c>
      <c r="BM209" s="128">
        <v>0</v>
      </c>
      <c r="BN209" s="109"/>
    </row>
    <row r="210" spans="1:66" s="108" customFormat="1" outlineLevel="2" x14ac:dyDescent="0.3">
      <c r="A210" s="127" t="s">
        <v>80</v>
      </c>
      <c r="B210" s="128">
        <v>2.797295473694332E-2</v>
      </c>
      <c r="C210" s="128">
        <v>2.9555029624601568E-2</v>
      </c>
      <c r="D210" s="128">
        <v>3.1492719469055928E-2</v>
      </c>
      <c r="E210" s="128">
        <v>3.4223752026110082E-2</v>
      </c>
      <c r="F210" s="128">
        <v>2.7153937806720953E-2</v>
      </c>
      <c r="G210" s="128">
        <v>2.7942038304715491E-2</v>
      </c>
      <c r="H210" s="128">
        <v>3.1607619619194713E-2</v>
      </c>
      <c r="I210" s="128">
        <v>3.2985550700597027E-2</v>
      </c>
      <c r="J210" s="128">
        <v>3.3829717602344267E-2</v>
      </c>
      <c r="K210" s="128">
        <v>3.335513630992689E-2</v>
      </c>
      <c r="L210" s="128">
        <v>4.1487379289562913E-2</v>
      </c>
      <c r="M210" s="128">
        <v>4.0318974352916995E-2</v>
      </c>
      <c r="N210" s="128">
        <v>4.0547644840906338E-2</v>
      </c>
      <c r="O210" s="128">
        <v>3.6691303410065816E-2</v>
      </c>
      <c r="P210" s="128">
        <v>3.4057576266893617E-2</v>
      </c>
      <c r="Q210" s="128">
        <v>3.464891132564403E-2</v>
      </c>
      <c r="R210" s="128">
        <v>3.5298781912657229E-2</v>
      </c>
      <c r="S210" s="128">
        <v>3.6322974326825304E-2</v>
      </c>
      <c r="T210" s="128">
        <v>3.9070342643192549E-2</v>
      </c>
      <c r="U210" s="128">
        <v>4.5235335261526073E-2</v>
      </c>
      <c r="V210" s="128">
        <v>4.337642833681981E-2</v>
      </c>
      <c r="W210" s="128">
        <v>4.2972382286663634E-2</v>
      </c>
      <c r="X210" s="128">
        <v>4.7257627183371655E-2</v>
      </c>
      <c r="Y210" s="128">
        <v>4.8637656377394575E-2</v>
      </c>
      <c r="Z210" s="128">
        <v>4.7487747641337445E-2</v>
      </c>
      <c r="AA210" s="128">
        <v>4.8221640442681742E-2</v>
      </c>
      <c r="AB210" s="128">
        <v>5.022949236746832E-2</v>
      </c>
      <c r="AC210" s="128">
        <v>5.2308046807813376E-2</v>
      </c>
      <c r="AD210" s="128">
        <v>5.4459595382213399E-2</v>
      </c>
      <c r="AE210" s="128">
        <v>0.12438440227228827</v>
      </c>
      <c r="AF210" s="128">
        <v>0.19640857503438086</v>
      </c>
      <c r="AG210" s="128">
        <v>0.27057957177858671</v>
      </c>
      <c r="AH210" s="128">
        <v>0.3469458051858354</v>
      </c>
      <c r="AI210" s="128">
        <v>0.3521848224953314</v>
      </c>
      <c r="AJ210" s="128">
        <v>0.35750295101458712</v>
      </c>
      <c r="AK210" s="128">
        <v>0.36290138535380084</v>
      </c>
      <c r="AL210" s="128">
        <v>0.36838133816225255</v>
      </c>
      <c r="AM210" s="128">
        <v>0.37394404040070045</v>
      </c>
      <c r="AN210" s="128"/>
      <c r="AO210" s="128">
        <v>0.10152827474383297</v>
      </c>
      <c r="AP210" s="128">
        <v>0.15696629645671117</v>
      </c>
      <c r="AQ210" s="128">
        <v>0.21460001149503846</v>
      </c>
      <c r="AR210" s="128">
        <v>0.29803907981048761</v>
      </c>
      <c r="AS210" s="128">
        <v>0.38313280497486463</v>
      </c>
      <c r="AT210" s="128">
        <v>0.4699060100696123</v>
      </c>
      <c r="AU210" s="128">
        <v>0.55838384991562473</v>
      </c>
      <c r="AV210" s="128">
        <v>0.56399288281148985</v>
      </c>
      <c r="AW210" s="128">
        <v>0.56965825911705747</v>
      </c>
      <c r="AX210" s="128">
        <v>0.57538054480865053</v>
      </c>
      <c r="AY210" s="128">
        <v>0.58116031154789283</v>
      </c>
      <c r="AZ210" s="128">
        <v>0.58699813673881829</v>
      </c>
      <c r="BA210" s="128"/>
      <c r="BB210" s="128">
        <v>0.20259006753968212</v>
      </c>
      <c r="BC210" s="128">
        <v>0.36004872292572593</v>
      </c>
      <c r="BD210" s="128">
        <v>0.52064405143060388</v>
      </c>
      <c r="BE210" s="128">
        <v>0.78096217232332943</v>
      </c>
      <c r="BF210" s="128">
        <v>1.0412776900270355</v>
      </c>
      <c r="BG210" s="128">
        <v>1.3015906045612469</v>
      </c>
      <c r="BH210" s="128">
        <v>1.5619009159454877</v>
      </c>
      <c r="BI210" s="128">
        <v>1.5618931064565258</v>
      </c>
      <c r="BJ210" s="128">
        <v>1.5618852970066117</v>
      </c>
      <c r="BK210" s="128">
        <v>1.5618774875957449</v>
      </c>
      <c r="BL210" s="128">
        <v>1.5618696782239241</v>
      </c>
      <c r="BM210" s="128">
        <v>1.5618618688911505</v>
      </c>
      <c r="BN210" s="109"/>
    </row>
    <row r="211" spans="1:66" s="108" customFormat="1" outlineLevel="2" x14ac:dyDescent="0.3">
      <c r="A211" s="127" t="s">
        <v>81</v>
      </c>
      <c r="B211" s="128">
        <v>0</v>
      </c>
      <c r="C211" s="128">
        <v>0</v>
      </c>
      <c r="D211" s="128">
        <v>0</v>
      </c>
      <c r="E211" s="128">
        <v>0</v>
      </c>
      <c r="F211" s="128">
        <v>0</v>
      </c>
      <c r="G211" s="128">
        <v>0</v>
      </c>
      <c r="H211" s="128">
        <v>0</v>
      </c>
      <c r="I211" s="128">
        <v>0</v>
      </c>
      <c r="J211" s="128">
        <v>0</v>
      </c>
      <c r="K211" s="128">
        <v>0</v>
      </c>
      <c r="L211" s="128">
        <v>0</v>
      </c>
      <c r="M211" s="128">
        <v>0</v>
      </c>
      <c r="N211" s="128">
        <v>0</v>
      </c>
      <c r="O211" s="128">
        <v>0</v>
      </c>
      <c r="P211" s="128">
        <v>0</v>
      </c>
      <c r="Q211" s="128">
        <v>0</v>
      </c>
      <c r="R211" s="128">
        <v>0</v>
      </c>
      <c r="S211" s="128">
        <v>0</v>
      </c>
      <c r="T211" s="128">
        <v>0</v>
      </c>
      <c r="U211" s="128">
        <v>0</v>
      </c>
      <c r="V211" s="128">
        <v>0</v>
      </c>
      <c r="W211" s="128">
        <v>0</v>
      </c>
      <c r="X211" s="128">
        <v>0</v>
      </c>
      <c r="Y211" s="128">
        <v>0</v>
      </c>
      <c r="Z211" s="128">
        <v>0</v>
      </c>
      <c r="AA211" s="128">
        <v>0</v>
      </c>
      <c r="AB211" s="128">
        <v>0</v>
      </c>
      <c r="AC211" s="128">
        <v>0</v>
      </c>
      <c r="AD211" s="128">
        <v>0</v>
      </c>
      <c r="AE211" s="128">
        <v>0</v>
      </c>
      <c r="AF211" s="128">
        <v>0</v>
      </c>
      <c r="AG211" s="128">
        <v>0</v>
      </c>
      <c r="AH211" s="128">
        <v>0</v>
      </c>
      <c r="AI211" s="128">
        <v>0</v>
      </c>
      <c r="AJ211" s="128">
        <v>0</v>
      </c>
      <c r="AK211" s="128">
        <v>0</v>
      </c>
      <c r="AL211" s="128">
        <v>0</v>
      </c>
      <c r="AM211" s="128">
        <v>0</v>
      </c>
      <c r="AN211" s="128"/>
      <c r="AO211" s="128">
        <v>0</v>
      </c>
      <c r="AP211" s="128">
        <v>0</v>
      </c>
      <c r="AQ211" s="128">
        <v>0</v>
      </c>
      <c r="AR211" s="128">
        <v>0</v>
      </c>
      <c r="AS211" s="128">
        <v>0</v>
      </c>
      <c r="AT211" s="128">
        <v>0</v>
      </c>
      <c r="AU211" s="128">
        <v>0</v>
      </c>
      <c r="AV211" s="128">
        <v>0</v>
      </c>
      <c r="AW211" s="128">
        <v>0</v>
      </c>
      <c r="AX211" s="128">
        <v>0</v>
      </c>
      <c r="AY211" s="128">
        <v>0</v>
      </c>
      <c r="AZ211" s="128">
        <v>0</v>
      </c>
      <c r="BA211" s="128"/>
      <c r="BB211" s="128">
        <v>0</v>
      </c>
      <c r="BC211" s="128">
        <v>0</v>
      </c>
      <c r="BD211" s="128">
        <v>0</v>
      </c>
      <c r="BE211" s="128">
        <v>0</v>
      </c>
      <c r="BF211" s="128">
        <v>0</v>
      </c>
      <c r="BG211" s="128">
        <v>0</v>
      </c>
      <c r="BH211" s="128">
        <v>0</v>
      </c>
      <c r="BI211" s="128">
        <v>0</v>
      </c>
      <c r="BJ211" s="128">
        <v>0</v>
      </c>
      <c r="BK211" s="128">
        <v>0</v>
      </c>
      <c r="BL211" s="128">
        <v>0</v>
      </c>
      <c r="BM211" s="128">
        <v>0</v>
      </c>
      <c r="BN211" s="109"/>
    </row>
    <row r="212" spans="1:66" s="108" customFormat="1" outlineLevel="2" x14ac:dyDescent="0.3">
      <c r="A212" s="134"/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131"/>
      <c r="AZ212" s="131"/>
      <c r="BA212" s="131"/>
      <c r="BB212" s="131"/>
      <c r="BC212" s="131"/>
      <c r="BD212" s="131"/>
      <c r="BE212" s="131"/>
      <c r="BF212" s="131"/>
      <c r="BG212" s="131"/>
      <c r="BH212" s="131"/>
      <c r="BI212" s="131"/>
      <c r="BJ212" s="131"/>
      <c r="BK212" s="131"/>
      <c r="BL212" s="131"/>
      <c r="BM212" s="131"/>
      <c r="BN212" s="109"/>
    </row>
    <row r="213" spans="1:66" s="42" customFormat="1" outlineLevel="2" x14ac:dyDescent="0.3">
      <c r="A213" s="122" t="s">
        <v>33</v>
      </c>
      <c r="B213" s="123">
        <f>SUM(B214:B215)</f>
        <v>6.8519485195573191</v>
      </c>
      <c r="C213" s="123">
        <f t="shared" ref="C213:BM213" si="173">SUM(C214:C215)</f>
        <v>6.9994123606107266</v>
      </c>
      <c r="D213" s="123">
        <f t="shared" si="173"/>
        <v>7.1205090315964448</v>
      </c>
      <c r="E213" s="123">
        <f t="shared" si="173"/>
        <v>7.2401657043209902</v>
      </c>
      <c r="F213" s="123">
        <f t="shared" si="173"/>
        <v>7.4140099958789065</v>
      </c>
      <c r="G213" s="123">
        <f t="shared" si="173"/>
        <v>7.674952628181698</v>
      </c>
      <c r="H213" s="123">
        <f t="shared" si="173"/>
        <v>7.781039379289294</v>
      </c>
      <c r="I213" s="123">
        <f t="shared" si="173"/>
        <v>7.7894155563945402</v>
      </c>
      <c r="J213" s="123">
        <f t="shared" si="173"/>
        <v>7.962770740511111</v>
      </c>
      <c r="K213" s="123">
        <f t="shared" si="173"/>
        <v>7.9795249446125398</v>
      </c>
      <c r="L213" s="123">
        <f t="shared" si="173"/>
        <v>8.0401923077548645</v>
      </c>
      <c r="M213" s="123">
        <f t="shared" si="173"/>
        <v>8.2191423360225535</v>
      </c>
      <c r="N213" s="123">
        <f t="shared" si="173"/>
        <v>8.2690274661921901</v>
      </c>
      <c r="O213" s="123">
        <f t="shared" si="173"/>
        <v>8.2177899657581577</v>
      </c>
      <c r="P213" s="123">
        <f t="shared" si="173"/>
        <v>8.3855806811719429</v>
      </c>
      <c r="Q213" s="123">
        <f t="shared" si="173"/>
        <v>8.4515504105822874</v>
      </c>
      <c r="R213" s="123">
        <f t="shared" si="173"/>
        <v>8.7036800944803367</v>
      </c>
      <c r="S213" s="123">
        <f t="shared" si="173"/>
        <v>8.9258111226903125</v>
      </c>
      <c r="T213" s="123">
        <f t="shared" si="173"/>
        <v>8.9277672546754854</v>
      </c>
      <c r="U213" s="123">
        <f t="shared" si="173"/>
        <v>8.6820078964349463</v>
      </c>
      <c r="V213" s="123">
        <f t="shared" si="173"/>
        <v>8.8785741664447677</v>
      </c>
      <c r="W213" s="123">
        <f t="shared" si="173"/>
        <v>8.7466662348676429</v>
      </c>
      <c r="X213" s="123">
        <f t="shared" si="173"/>
        <v>8.6159184548500409</v>
      </c>
      <c r="Y213" s="123">
        <f t="shared" si="173"/>
        <v>8.5822425852879505</v>
      </c>
      <c r="Z213" s="123">
        <f t="shared" si="173"/>
        <v>8.5377228589303087</v>
      </c>
      <c r="AA213" s="123">
        <f t="shared" si="173"/>
        <v>8.5907951074494857</v>
      </c>
      <c r="AB213" s="123">
        <f t="shared" si="173"/>
        <v>8.4573870684988517</v>
      </c>
      <c r="AC213" s="123">
        <f t="shared" si="173"/>
        <v>8.6137332063330483</v>
      </c>
      <c r="AD213" s="123">
        <f t="shared" si="173"/>
        <v>8.7916992598703168</v>
      </c>
      <c r="AE213" s="123">
        <f t="shared" si="173"/>
        <v>8.9628455703209742</v>
      </c>
      <c r="AF213" s="123">
        <f t="shared" si="173"/>
        <v>9.149847935535151</v>
      </c>
      <c r="AG213" s="123">
        <f t="shared" si="173"/>
        <v>9.3534109973518564</v>
      </c>
      <c r="AH213" s="123">
        <f t="shared" si="173"/>
        <v>9.5743042174121964</v>
      </c>
      <c r="AI213" s="123">
        <f t="shared" si="173"/>
        <v>10.013370157645037</v>
      </c>
      <c r="AJ213" s="123">
        <f t="shared" si="173"/>
        <v>10.472571127588127</v>
      </c>
      <c r="AK213" s="123">
        <f t="shared" si="173"/>
        <v>10.952830495201225</v>
      </c>
      <c r="AL213" s="123">
        <f t="shared" si="173"/>
        <v>11.455113972975052</v>
      </c>
      <c r="AM213" s="123">
        <f t="shared" si="173"/>
        <v>11.980431559799973</v>
      </c>
      <c r="AN213" s="123"/>
      <c r="AO213" s="123">
        <f t="shared" si="173"/>
        <v>8.1392838856475151</v>
      </c>
      <c r="AP213" s="123">
        <f t="shared" si="173"/>
        <v>7.9547352300363379</v>
      </c>
      <c r="AQ213" s="123">
        <f t="shared" si="173"/>
        <v>7.7982520439797298</v>
      </c>
      <c r="AR213" s="123">
        <f t="shared" si="173"/>
        <v>7.7604969286158942</v>
      </c>
      <c r="AS213" s="123">
        <f t="shared" si="173"/>
        <v>7.7467782623649821</v>
      </c>
      <c r="AT213" s="123">
        <f t="shared" si="173"/>
        <v>7.7554685603197413</v>
      </c>
      <c r="AU213" s="123">
        <f t="shared" si="173"/>
        <v>7.7852459622025521</v>
      </c>
      <c r="AV213" s="123">
        <f t="shared" si="173"/>
        <v>8.101959690446833</v>
      </c>
      <c r="AW213" s="123">
        <f t="shared" si="173"/>
        <v>8.4315577368161208</v>
      </c>
      <c r="AX213" s="123">
        <f t="shared" si="173"/>
        <v>8.7745642517931337</v>
      </c>
      <c r="AY213" s="123">
        <f t="shared" si="173"/>
        <v>9.1315247089702822</v>
      </c>
      <c r="AZ213" s="123">
        <f t="shared" si="173"/>
        <v>9.5030067725009459</v>
      </c>
      <c r="BA213" s="123"/>
      <c r="BB213" s="123">
        <f t="shared" si="173"/>
        <v>7.8701567184588637</v>
      </c>
      <c r="BC213" s="123">
        <f t="shared" si="173"/>
        <v>7.404534229650003</v>
      </c>
      <c r="BD213" s="123">
        <f t="shared" si="173"/>
        <v>6.9817622404035848</v>
      </c>
      <c r="BE213" s="123">
        <f t="shared" si="173"/>
        <v>6.6599051710092754</v>
      </c>
      <c r="BF213" s="123">
        <f t="shared" si="173"/>
        <v>6.3834052679133588</v>
      </c>
      <c r="BG213" s="123">
        <f t="shared" si="173"/>
        <v>6.1447175380744508</v>
      </c>
      <c r="BH213" s="123">
        <f t="shared" si="173"/>
        <v>5.9378875065496617</v>
      </c>
      <c r="BI213" s="123">
        <f t="shared" si="173"/>
        <v>6.148826751745947</v>
      </c>
      <c r="BJ213" s="123">
        <f t="shared" si="173"/>
        <v>6.3672594641247837</v>
      </c>
      <c r="BK213" s="123">
        <f t="shared" si="173"/>
        <v>6.5934518437968332</v>
      </c>
      <c r="BL213" s="123">
        <f t="shared" si="173"/>
        <v>6.8276795474430294</v>
      </c>
      <c r="BM213" s="123">
        <f t="shared" si="173"/>
        <v>7.0702280242525246</v>
      </c>
      <c r="BN213" s="126"/>
    </row>
    <row r="214" spans="1:66" s="108" customFormat="1" outlineLevel="2" x14ac:dyDescent="0.3">
      <c r="A214" s="135" t="s">
        <v>73</v>
      </c>
      <c r="B214" s="128">
        <v>6.8519485195573191</v>
      </c>
      <c r="C214" s="128">
        <v>6.9994123606107266</v>
      </c>
      <c r="D214" s="128">
        <v>7.1205090315964448</v>
      </c>
      <c r="E214" s="128">
        <v>7.2401657043209902</v>
      </c>
      <c r="F214" s="128">
        <v>7.4140099958789065</v>
      </c>
      <c r="G214" s="128">
        <v>7.674952628181698</v>
      </c>
      <c r="H214" s="128">
        <v>7.781039379289294</v>
      </c>
      <c r="I214" s="128">
        <v>7.7894155563945402</v>
      </c>
      <c r="J214" s="128">
        <v>7.962770740511111</v>
      </c>
      <c r="K214" s="128">
        <v>7.9795249446125398</v>
      </c>
      <c r="L214" s="128">
        <v>8.0401923077548645</v>
      </c>
      <c r="M214" s="128">
        <v>8.2191423360225535</v>
      </c>
      <c r="N214" s="128">
        <v>8.2690274661921901</v>
      </c>
      <c r="O214" s="128">
        <v>8.2177899657581577</v>
      </c>
      <c r="P214" s="128">
        <v>8.3855806811719429</v>
      </c>
      <c r="Q214" s="128">
        <v>8.4515504105822874</v>
      </c>
      <c r="R214" s="128">
        <v>8.7036800944803367</v>
      </c>
      <c r="S214" s="128">
        <v>8.9258111226903125</v>
      </c>
      <c r="T214" s="128">
        <v>8.9277672546754854</v>
      </c>
      <c r="U214" s="128">
        <v>8.6820078964349463</v>
      </c>
      <c r="V214" s="128">
        <v>8.8785741664447677</v>
      </c>
      <c r="W214" s="128">
        <v>8.7466662348676429</v>
      </c>
      <c r="X214" s="128">
        <v>8.6159184548500409</v>
      </c>
      <c r="Y214" s="128">
        <v>8.5822425852879505</v>
      </c>
      <c r="Z214" s="128">
        <v>8.5377228589303087</v>
      </c>
      <c r="AA214" s="128">
        <v>8.5907951074494857</v>
      </c>
      <c r="AB214" s="128">
        <v>8.4573870684988517</v>
      </c>
      <c r="AC214" s="128">
        <v>8.6137332063330483</v>
      </c>
      <c r="AD214" s="128">
        <v>8.7916992598703168</v>
      </c>
      <c r="AE214" s="128">
        <v>8.9628455703209742</v>
      </c>
      <c r="AF214" s="128">
        <v>9.149847935535151</v>
      </c>
      <c r="AG214" s="128">
        <v>9.3534109973518564</v>
      </c>
      <c r="AH214" s="128">
        <v>9.5743042174121964</v>
      </c>
      <c r="AI214" s="128">
        <v>10.013370157645037</v>
      </c>
      <c r="AJ214" s="128">
        <v>10.472571127588127</v>
      </c>
      <c r="AK214" s="128">
        <v>10.952830495201225</v>
      </c>
      <c r="AL214" s="128">
        <v>11.455113972975052</v>
      </c>
      <c r="AM214" s="128">
        <v>11.980431559799973</v>
      </c>
      <c r="AN214" s="128"/>
      <c r="AO214" s="128">
        <v>8.1392838856475151</v>
      </c>
      <c r="AP214" s="128">
        <v>7.9547352300363379</v>
      </c>
      <c r="AQ214" s="128">
        <v>7.7982520439797298</v>
      </c>
      <c r="AR214" s="128">
        <v>7.7604969286158942</v>
      </c>
      <c r="AS214" s="128">
        <v>7.7467782623649821</v>
      </c>
      <c r="AT214" s="128">
        <v>7.7554685603197413</v>
      </c>
      <c r="AU214" s="128">
        <v>7.7852459622025521</v>
      </c>
      <c r="AV214" s="128">
        <v>8.101959690446833</v>
      </c>
      <c r="AW214" s="128">
        <v>8.4315577368161208</v>
      </c>
      <c r="AX214" s="128">
        <v>8.7745642517931337</v>
      </c>
      <c r="AY214" s="128">
        <v>9.1315247089702822</v>
      </c>
      <c r="AZ214" s="128">
        <v>9.5030067725009459</v>
      </c>
      <c r="BA214" s="128"/>
      <c r="BB214" s="128">
        <v>7.8701567184588637</v>
      </c>
      <c r="BC214" s="128">
        <v>7.404534229650003</v>
      </c>
      <c r="BD214" s="128">
        <v>6.9817622404035848</v>
      </c>
      <c r="BE214" s="128">
        <v>6.6599051710092754</v>
      </c>
      <c r="BF214" s="128">
        <v>6.3834052679133588</v>
      </c>
      <c r="BG214" s="128">
        <v>6.1447175380744508</v>
      </c>
      <c r="BH214" s="128">
        <v>5.9378875065496617</v>
      </c>
      <c r="BI214" s="128">
        <v>6.148826751745947</v>
      </c>
      <c r="BJ214" s="128">
        <v>6.3672594641247837</v>
      </c>
      <c r="BK214" s="128">
        <v>6.5934518437968332</v>
      </c>
      <c r="BL214" s="128">
        <v>6.8276795474430294</v>
      </c>
      <c r="BM214" s="128">
        <v>7.0702280242525246</v>
      </c>
      <c r="BN214" s="109"/>
    </row>
    <row r="215" spans="1:66" s="108" customFormat="1" outlineLevel="2" x14ac:dyDescent="0.3">
      <c r="A215" s="135" t="s">
        <v>66</v>
      </c>
      <c r="B215" s="128">
        <v>0</v>
      </c>
      <c r="C215" s="128">
        <v>0</v>
      </c>
      <c r="D215" s="128">
        <v>0</v>
      </c>
      <c r="E215" s="128">
        <v>0</v>
      </c>
      <c r="F215" s="128">
        <v>0</v>
      </c>
      <c r="G215" s="128">
        <v>0</v>
      </c>
      <c r="H215" s="128">
        <v>0</v>
      </c>
      <c r="I215" s="128">
        <v>0</v>
      </c>
      <c r="J215" s="128">
        <v>0</v>
      </c>
      <c r="K215" s="128">
        <v>0</v>
      </c>
      <c r="L215" s="128">
        <v>0</v>
      </c>
      <c r="M215" s="128">
        <v>0</v>
      </c>
      <c r="N215" s="128">
        <v>0</v>
      </c>
      <c r="O215" s="128">
        <v>0</v>
      </c>
      <c r="P215" s="128">
        <v>0</v>
      </c>
      <c r="Q215" s="128">
        <v>0</v>
      </c>
      <c r="R215" s="128">
        <v>0</v>
      </c>
      <c r="S215" s="128">
        <v>0</v>
      </c>
      <c r="T215" s="128">
        <v>0</v>
      </c>
      <c r="U215" s="128">
        <v>0</v>
      </c>
      <c r="V215" s="128">
        <v>0</v>
      </c>
      <c r="W215" s="128">
        <v>0</v>
      </c>
      <c r="X215" s="128">
        <v>0</v>
      </c>
      <c r="Y215" s="128">
        <v>0</v>
      </c>
      <c r="Z215" s="128">
        <v>0</v>
      </c>
      <c r="AA215" s="128">
        <v>0</v>
      </c>
      <c r="AB215" s="128">
        <v>0</v>
      </c>
      <c r="AC215" s="128">
        <v>0</v>
      </c>
      <c r="AD215" s="128">
        <v>0</v>
      </c>
      <c r="AE215" s="128">
        <v>0</v>
      </c>
      <c r="AF215" s="128">
        <v>0</v>
      </c>
      <c r="AG215" s="128">
        <v>0</v>
      </c>
      <c r="AH215" s="128">
        <v>0</v>
      </c>
      <c r="AI215" s="128">
        <v>0</v>
      </c>
      <c r="AJ215" s="128">
        <v>0</v>
      </c>
      <c r="AK215" s="128">
        <v>0</v>
      </c>
      <c r="AL215" s="128">
        <v>0</v>
      </c>
      <c r="AM215" s="128">
        <v>0</v>
      </c>
      <c r="AN215" s="128"/>
      <c r="AO215" s="128">
        <v>0</v>
      </c>
      <c r="AP215" s="128">
        <v>0</v>
      </c>
      <c r="AQ215" s="128">
        <v>0</v>
      </c>
      <c r="AR215" s="128">
        <v>0</v>
      </c>
      <c r="AS215" s="128">
        <v>0</v>
      </c>
      <c r="AT215" s="128">
        <v>0</v>
      </c>
      <c r="AU215" s="128">
        <v>0</v>
      </c>
      <c r="AV215" s="128">
        <v>0</v>
      </c>
      <c r="AW215" s="128">
        <v>0</v>
      </c>
      <c r="AX215" s="128">
        <v>0</v>
      </c>
      <c r="AY215" s="128">
        <v>0</v>
      </c>
      <c r="AZ215" s="128">
        <v>0</v>
      </c>
      <c r="BA215" s="128"/>
      <c r="BB215" s="128">
        <v>0</v>
      </c>
      <c r="BC215" s="128">
        <v>0</v>
      </c>
      <c r="BD215" s="128">
        <v>0</v>
      </c>
      <c r="BE215" s="128">
        <v>0</v>
      </c>
      <c r="BF215" s="128">
        <v>0</v>
      </c>
      <c r="BG215" s="128">
        <v>0</v>
      </c>
      <c r="BH215" s="128">
        <v>0</v>
      </c>
      <c r="BI215" s="128">
        <v>0</v>
      </c>
      <c r="BJ215" s="128">
        <v>0</v>
      </c>
      <c r="BK215" s="128">
        <v>0</v>
      </c>
      <c r="BL215" s="128">
        <v>0</v>
      </c>
      <c r="BM215" s="128">
        <v>0</v>
      </c>
      <c r="BN215" s="109"/>
    </row>
    <row r="216" spans="1:66" s="108" customFormat="1" outlineLevel="2" x14ac:dyDescent="0.3">
      <c r="A216" s="130" t="s">
        <v>68</v>
      </c>
      <c r="B216" s="128">
        <f>B215</f>
        <v>0</v>
      </c>
      <c r="C216" s="128">
        <f t="shared" ref="C216:BM216" si="174">C215</f>
        <v>0</v>
      </c>
      <c r="D216" s="128">
        <f t="shared" si="174"/>
        <v>0</v>
      </c>
      <c r="E216" s="128">
        <f t="shared" si="174"/>
        <v>0</v>
      </c>
      <c r="F216" s="128">
        <f t="shared" si="174"/>
        <v>0</v>
      </c>
      <c r="G216" s="128">
        <f t="shared" si="174"/>
        <v>0</v>
      </c>
      <c r="H216" s="128">
        <f t="shared" si="174"/>
        <v>0</v>
      </c>
      <c r="I216" s="128">
        <f t="shared" si="174"/>
        <v>0</v>
      </c>
      <c r="J216" s="128">
        <f t="shared" si="174"/>
        <v>0</v>
      </c>
      <c r="K216" s="128">
        <f t="shared" si="174"/>
        <v>0</v>
      </c>
      <c r="L216" s="128">
        <f t="shared" si="174"/>
        <v>0</v>
      </c>
      <c r="M216" s="128">
        <f t="shared" si="174"/>
        <v>0</v>
      </c>
      <c r="N216" s="128">
        <f t="shared" si="174"/>
        <v>0</v>
      </c>
      <c r="O216" s="128">
        <f t="shared" si="174"/>
        <v>0</v>
      </c>
      <c r="P216" s="128">
        <f t="shared" si="174"/>
        <v>0</v>
      </c>
      <c r="Q216" s="128">
        <f t="shared" si="174"/>
        <v>0</v>
      </c>
      <c r="R216" s="128">
        <f t="shared" si="174"/>
        <v>0</v>
      </c>
      <c r="S216" s="128">
        <f t="shared" si="174"/>
        <v>0</v>
      </c>
      <c r="T216" s="128">
        <f t="shared" si="174"/>
        <v>0</v>
      </c>
      <c r="U216" s="128">
        <f t="shared" si="174"/>
        <v>0</v>
      </c>
      <c r="V216" s="128">
        <f t="shared" si="174"/>
        <v>0</v>
      </c>
      <c r="W216" s="128">
        <f t="shared" si="174"/>
        <v>0</v>
      </c>
      <c r="X216" s="128">
        <f t="shared" si="174"/>
        <v>0</v>
      </c>
      <c r="Y216" s="128">
        <f t="shared" si="174"/>
        <v>0</v>
      </c>
      <c r="Z216" s="128">
        <f t="shared" si="174"/>
        <v>0</v>
      </c>
      <c r="AA216" s="128">
        <f t="shared" si="174"/>
        <v>0</v>
      </c>
      <c r="AB216" s="128">
        <f t="shared" si="174"/>
        <v>0</v>
      </c>
      <c r="AC216" s="128">
        <f t="shared" si="174"/>
        <v>0</v>
      </c>
      <c r="AD216" s="128">
        <f t="shared" si="174"/>
        <v>0</v>
      </c>
      <c r="AE216" s="128">
        <f t="shared" si="174"/>
        <v>0</v>
      </c>
      <c r="AF216" s="128">
        <f t="shared" si="174"/>
        <v>0</v>
      </c>
      <c r="AG216" s="128">
        <f t="shared" si="174"/>
        <v>0</v>
      </c>
      <c r="AH216" s="128">
        <f t="shared" si="174"/>
        <v>0</v>
      </c>
      <c r="AI216" s="128">
        <f t="shared" si="174"/>
        <v>0</v>
      </c>
      <c r="AJ216" s="128">
        <f t="shared" si="174"/>
        <v>0</v>
      </c>
      <c r="AK216" s="128">
        <f t="shared" si="174"/>
        <v>0</v>
      </c>
      <c r="AL216" s="128">
        <f t="shared" si="174"/>
        <v>0</v>
      </c>
      <c r="AM216" s="128">
        <f t="shared" si="174"/>
        <v>0</v>
      </c>
      <c r="AN216" s="128"/>
      <c r="AO216" s="128">
        <f t="shared" si="174"/>
        <v>0</v>
      </c>
      <c r="AP216" s="128">
        <f t="shared" si="174"/>
        <v>0</v>
      </c>
      <c r="AQ216" s="128">
        <f t="shared" si="174"/>
        <v>0</v>
      </c>
      <c r="AR216" s="128">
        <f t="shared" si="174"/>
        <v>0</v>
      </c>
      <c r="AS216" s="128">
        <f t="shared" si="174"/>
        <v>0</v>
      </c>
      <c r="AT216" s="128">
        <f t="shared" si="174"/>
        <v>0</v>
      </c>
      <c r="AU216" s="128">
        <f t="shared" si="174"/>
        <v>0</v>
      </c>
      <c r="AV216" s="128">
        <f t="shared" si="174"/>
        <v>0</v>
      </c>
      <c r="AW216" s="128">
        <f t="shared" si="174"/>
        <v>0</v>
      </c>
      <c r="AX216" s="128">
        <f t="shared" si="174"/>
        <v>0</v>
      </c>
      <c r="AY216" s="128">
        <f t="shared" si="174"/>
        <v>0</v>
      </c>
      <c r="AZ216" s="128">
        <f t="shared" si="174"/>
        <v>0</v>
      </c>
      <c r="BA216" s="128"/>
      <c r="BB216" s="128">
        <f t="shared" si="174"/>
        <v>0</v>
      </c>
      <c r="BC216" s="128">
        <f t="shared" si="174"/>
        <v>0</v>
      </c>
      <c r="BD216" s="128">
        <f t="shared" si="174"/>
        <v>0</v>
      </c>
      <c r="BE216" s="128">
        <f t="shared" si="174"/>
        <v>0</v>
      </c>
      <c r="BF216" s="128">
        <f t="shared" si="174"/>
        <v>0</v>
      </c>
      <c r="BG216" s="128">
        <f t="shared" si="174"/>
        <v>0</v>
      </c>
      <c r="BH216" s="128">
        <f t="shared" si="174"/>
        <v>0</v>
      </c>
      <c r="BI216" s="128">
        <f t="shared" si="174"/>
        <v>0</v>
      </c>
      <c r="BJ216" s="128">
        <f t="shared" si="174"/>
        <v>0</v>
      </c>
      <c r="BK216" s="128">
        <f t="shared" si="174"/>
        <v>0</v>
      </c>
      <c r="BL216" s="128">
        <f t="shared" si="174"/>
        <v>0</v>
      </c>
      <c r="BM216" s="128">
        <f t="shared" si="174"/>
        <v>0</v>
      </c>
      <c r="BN216" s="109"/>
    </row>
    <row r="217" spans="1:66" s="112" customFormat="1" outlineLevel="2" x14ac:dyDescent="0.3">
      <c r="A217" s="134"/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131"/>
      <c r="AT217" s="131"/>
      <c r="AU217" s="131"/>
      <c r="AV217" s="131"/>
      <c r="AW217" s="131"/>
      <c r="AX217" s="131"/>
      <c r="AY217" s="131"/>
      <c r="AZ217" s="131"/>
      <c r="BA217" s="131"/>
      <c r="BB217" s="131"/>
      <c r="BC217" s="131"/>
      <c r="BD217" s="131"/>
      <c r="BE217" s="131"/>
      <c r="BF217" s="131"/>
      <c r="BG217" s="131"/>
      <c r="BH217" s="131"/>
      <c r="BI217" s="131"/>
      <c r="BJ217" s="131"/>
      <c r="BK217" s="131"/>
      <c r="BL217" s="131"/>
      <c r="BM217" s="131"/>
      <c r="BN217" s="111"/>
    </row>
    <row r="218" spans="1:66" s="42" customFormat="1" outlineLevel="2" x14ac:dyDescent="0.3">
      <c r="A218" s="122" t="s">
        <v>96</v>
      </c>
      <c r="B218" s="123">
        <f>SUM(B219:B220,B224:B226,B229)</f>
        <v>14.209777686383353</v>
      </c>
      <c r="C218" s="123">
        <f t="shared" ref="C218:BM218" si="175">SUM(C219:C220,C224:C226,C229)</f>
        <v>14.150457413186425</v>
      </c>
      <c r="D218" s="123">
        <f t="shared" si="175"/>
        <v>14.693182645425086</v>
      </c>
      <c r="E218" s="123">
        <f t="shared" si="175"/>
        <v>15.285688095019948</v>
      </c>
      <c r="F218" s="123">
        <f t="shared" si="175"/>
        <v>15.224571484788365</v>
      </c>
      <c r="G218" s="123">
        <f t="shared" si="175"/>
        <v>15.695084111264048</v>
      </c>
      <c r="H218" s="123">
        <f t="shared" si="175"/>
        <v>16.03770731486949</v>
      </c>
      <c r="I218" s="123">
        <f t="shared" si="175"/>
        <v>15.902639070236575</v>
      </c>
      <c r="J218" s="123">
        <f t="shared" si="175"/>
        <v>15.788264440148701</v>
      </c>
      <c r="K218" s="123">
        <f t="shared" si="175"/>
        <v>15.869894444975637</v>
      </c>
      <c r="L218" s="123">
        <f t="shared" si="175"/>
        <v>15.961388218719842</v>
      </c>
      <c r="M218" s="123">
        <f t="shared" si="175"/>
        <v>16.287530273532486</v>
      </c>
      <c r="N218" s="123">
        <f t="shared" si="175"/>
        <v>16.390812994520928</v>
      </c>
      <c r="O218" s="123">
        <f t="shared" si="175"/>
        <v>16.365567305967076</v>
      </c>
      <c r="P218" s="123">
        <f t="shared" si="175"/>
        <v>16.678261791423569</v>
      </c>
      <c r="Q218" s="123">
        <f t="shared" si="175"/>
        <v>16.818912513189797</v>
      </c>
      <c r="R218" s="123">
        <f t="shared" si="175"/>
        <v>17.746050910249398</v>
      </c>
      <c r="S218" s="123">
        <f t="shared" si="175"/>
        <v>18.166170583088466</v>
      </c>
      <c r="T218" s="123">
        <f t="shared" si="175"/>
        <v>18.151234292948104</v>
      </c>
      <c r="U218" s="123">
        <f t="shared" si="175"/>
        <v>17.696232557833468</v>
      </c>
      <c r="V218" s="123">
        <f t="shared" si="175"/>
        <v>18.192094051607906</v>
      </c>
      <c r="W218" s="123">
        <f t="shared" si="175"/>
        <v>17.812274748877112</v>
      </c>
      <c r="X218" s="123">
        <f t="shared" si="175"/>
        <v>17.657458569009972</v>
      </c>
      <c r="Y218" s="123">
        <f t="shared" si="175"/>
        <v>16.812947367886895</v>
      </c>
      <c r="Z218" s="123">
        <f t="shared" si="175"/>
        <v>16.987850612210011</v>
      </c>
      <c r="AA218" s="123">
        <f t="shared" si="175"/>
        <v>17.405485374938763</v>
      </c>
      <c r="AB218" s="123">
        <f t="shared" si="175"/>
        <v>18.077486272364986</v>
      </c>
      <c r="AC218" s="123">
        <f t="shared" si="175"/>
        <v>18.780438111705486</v>
      </c>
      <c r="AD218" s="123">
        <f t="shared" si="175"/>
        <v>19.515618533765632</v>
      </c>
      <c r="AE218" s="123">
        <f t="shared" si="175"/>
        <v>20.096118135637774</v>
      </c>
      <c r="AF218" s="123">
        <f t="shared" si="175"/>
        <v>20.693876868787729</v>
      </c>
      <c r="AG218" s="123">
        <f t="shared" si="175"/>
        <v>21.309407623288536</v>
      </c>
      <c r="AH218" s="123">
        <f t="shared" si="175"/>
        <v>21.943238523016575</v>
      </c>
      <c r="AI218" s="123">
        <f t="shared" si="175"/>
        <v>22.610044655792887</v>
      </c>
      <c r="AJ218" s="123">
        <f t="shared" si="175"/>
        <v>23.29711354140953</v>
      </c>
      <c r="AK218" s="123">
        <f t="shared" si="175"/>
        <v>24.005060919783215</v>
      </c>
      <c r="AL218" s="123">
        <f t="shared" si="175"/>
        <v>24.734521241794962</v>
      </c>
      <c r="AM218" s="123">
        <f t="shared" si="175"/>
        <v>25.486148237874644</v>
      </c>
      <c r="AN218" s="123"/>
      <c r="AO218" s="123">
        <f t="shared" si="175"/>
        <v>18.031245905575112</v>
      </c>
      <c r="AP218" s="123">
        <f t="shared" si="175"/>
        <v>18.680594554467802</v>
      </c>
      <c r="AQ218" s="123">
        <f t="shared" si="175"/>
        <v>19.35438388107811</v>
      </c>
      <c r="AR218" s="123">
        <f t="shared" si="175"/>
        <v>19.879958084870069</v>
      </c>
      <c r="AS218" s="123">
        <f t="shared" si="175"/>
        <v>20.423330313078601</v>
      </c>
      <c r="AT218" s="123">
        <f t="shared" si="175"/>
        <v>20.984708614203011</v>
      </c>
      <c r="AU218" s="123">
        <f t="shared" si="175"/>
        <v>21.564356373651471</v>
      </c>
      <c r="AV218" s="123">
        <f t="shared" si="175"/>
        <v>22.164431333400852</v>
      </c>
      <c r="AW218" s="123">
        <f t="shared" si="175"/>
        <v>22.781204679648724</v>
      </c>
      <c r="AX218" s="123">
        <f t="shared" si="175"/>
        <v>23.415141081195394</v>
      </c>
      <c r="AY218" s="123">
        <f t="shared" si="175"/>
        <v>24.066718137257794</v>
      </c>
      <c r="AZ218" s="123">
        <f t="shared" si="175"/>
        <v>24.736426737286333</v>
      </c>
      <c r="BA218" s="123"/>
      <c r="BB218" s="123">
        <f t="shared" si="175"/>
        <v>17.881190664106366</v>
      </c>
      <c r="BC218" s="123">
        <f t="shared" si="175"/>
        <v>18.384569406036572</v>
      </c>
      <c r="BD218" s="123">
        <f t="shared" si="175"/>
        <v>18.914866904341054</v>
      </c>
      <c r="BE218" s="123">
        <f t="shared" si="175"/>
        <v>19.288936504231955</v>
      </c>
      <c r="BF218" s="123">
        <f t="shared" si="175"/>
        <v>19.671937811558482</v>
      </c>
      <c r="BG218" s="123">
        <f t="shared" si="175"/>
        <v>20.064047256482343</v>
      </c>
      <c r="BH218" s="123">
        <f t="shared" si="175"/>
        <v>20.465446215040338</v>
      </c>
      <c r="BI218" s="123">
        <f t="shared" si="175"/>
        <v>20.878354659651141</v>
      </c>
      <c r="BJ218" s="123">
        <f t="shared" si="175"/>
        <v>21.299593896654141</v>
      </c>
      <c r="BK218" s="123">
        <f t="shared" si="175"/>
        <v>21.729332007140389</v>
      </c>
      <c r="BL218" s="123">
        <f t="shared" si="175"/>
        <v>22.16774046338535</v>
      </c>
      <c r="BM218" s="123">
        <f t="shared" si="175"/>
        <v>22.614994197269031</v>
      </c>
      <c r="BN218" s="126"/>
    </row>
    <row r="219" spans="1:66" s="108" customFormat="1" outlineLevel="2" x14ac:dyDescent="0.3">
      <c r="A219" s="135" t="s">
        <v>65</v>
      </c>
      <c r="B219" s="128">
        <v>0.10450723295762374</v>
      </c>
      <c r="C219" s="128">
        <v>0.10552552963730928</v>
      </c>
      <c r="D219" s="128">
        <v>0.11638004247338643</v>
      </c>
      <c r="E219" s="128">
        <v>0.14131921382120072</v>
      </c>
      <c r="F219" s="128">
        <v>0.10865856281552654</v>
      </c>
      <c r="G219" s="128">
        <v>9.592066010494163E-2</v>
      </c>
      <c r="H219" s="128">
        <v>9.0063356463900096E-2</v>
      </c>
      <c r="I219" s="128">
        <v>8.6340023520960957E-2</v>
      </c>
      <c r="J219" s="128">
        <v>5.7541783594686938E-2</v>
      </c>
      <c r="K219" s="128">
        <v>6.3588678714587121E-2</v>
      </c>
      <c r="L219" s="128">
        <v>6.038092269497352E-2</v>
      </c>
      <c r="M219" s="128">
        <v>5.2036954518535322E-2</v>
      </c>
      <c r="N219" s="128">
        <v>4.5844386326388278E-2</v>
      </c>
      <c r="O219" s="128">
        <v>4.7160688679662138E-2</v>
      </c>
      <c r="P219" s="128">
        <v>4.7520775962014927E-2</v>
      </c>
      <c r="Q219" s="128">
        <v>4.3399671910601637E-2</v>
      </c>
      <c r="R219" s="128">
        <v>3.8813746805272574E-2</v>
      </c>
      <c r="S219" s="128">
        <v>3.1886966990511516E-2</v>
      </c>
      <c r="T219" s="128">
        <v>3.1869285761033192E-2</v>
      </c>
      <c r="U219" s="128">
        <v>3.6741663135579548E-2</v>
      </c>
      <c r="V219" s="128">
        <v>4.0792267140829286E-2</v>
      </c>
      <c r="W219" s="128">
        <v>4.2542373115842247E-2</v>
      </c>
      <c r="X219" s="128">
        <v>4.2024272126367258E-2</v>
      </c>
      <c r="Y219" s="128">
        <v>0</v>
      </c>
      <c r="Z219" s="128">
        <v>0</v>
      </c>
      <c r="AA219" s="128">
        <v>0</v>
      </c>
      <c r="AB219" s="128">
        <v>0</v>
      </c>
      <c r="AC219" s="128">
        <v>0</v>
      </c>
      <c r="AD219" s="128">
        <v>0</v>
      </c>
      <c r="AE219" s="128">
        <v>0</v>
      </c>
      <c r="AF219" s="128">
        <v>0</v>
      </c>
      <c r="AG219" s="128">
        <v>0</v>
      </c>
      <c r="AH219" s="128">
        <v>0</v>
      </c>
      <c r="AI219" s="128">
        <v>0</v>
      </c>
      <c r="AJ219" s="128">
        <v>0</v>
      </c>
      <c r="AK219" s="128">
        <v>0</v>
      </c>
      <c r="AL219" s="128">
        <v>0</v>
      </c>
      <c r="AM219" s="128">
        <v>0</v>
      </c>
      <c r="AN219" s="128"/>
      <c r="AO219" s="128">
        <v>0</v>
      </c>
      <c r="AP219" s="128">
        <v>0</v>
      </c>
      <c r="AQ219" s="128">
        <v>0</v>
      </c>
      <c r="AR219" s="128">
        <v>0</v>
      </c>
      <c r="AS219" s="128">
        <v>0</v>
      </c>
      <c r="AT219" s="128">
        <v>0</v>
      </c>
      <c r="AU219" s="128">
        <v>0</v>
      </c>
      <c r="AV219" s="128">
        <v>0</v>
      </c>
      <c r="AW219" s="128">
        <v>0</v>
      </c>
      <c r="AX219" s="128">
        <v>0</v>
      </c>
      <c r="AY219" s="128">
        <v>0</v>
      </c>
      <c r="AZ219" s="128">
        <v>0</v>
      </c>
      <c r="BA219" s="128"/>
      <c r="BB219" s="128">
        <v>0</v>
      </c>
      <c r="BC219" s="128">
        <v>0</v>
      </c>
      <c r="BD219" s="128">
        <v>0</v>
      </c>
      <c r="BE219" s="128">
        <v>0</v>
      </c>
      <c r="BF219" s="128">
        <v>0</v>
      </c>
      <c r="BG219" s="128">
        <v>0</v>
      </c>
      <c r="BH219" s="128">
        <v>0</v>
      </c>
      <c r="BI219" s="128">
        <v>0</v>
      </c>
      <c r="BJ219" s="128">
        <v>0</v>
      </c>
      <c r="BK219" s="128">
        <v>0</v>
      </c>
      <c r="BL219" s="128">
        <v>0</v>
      </c>
      <c r="BM219" s="128">
        <v>0</v>
      </c>
      <c r="BN219" s="109"/>
    </row>
    <row r="220" spans="1:66" s="108" customFormat="1" outlineLevel="2" x14ac:dyDescent="0.3">
      <c r="A220" s="135" t="s">
        <v>66</v>
      </c>
      <c r="B220" s="128">
        <v>0.43064500353195623</v>
      </c>
      <c r="C220" s="128">
        <v>1.2434990377751198E-2</v>
      </c>
      <c r="D220" s="128">
        <v>0</v>
      </c>
      <c r="E220" s="128">
        <v>0.21964071999464796</v>
      </c>
      <c r="F220" s="128">
        <v>0.18122493851707344</v>
      </c>
      <c r="G220" s="128">
        <v>0.16512053754752198</v>
      </c>
      <c r="H220" s="128">
        <v>0.17181532342573469</v>
      </c>
      <c r="I220" s="128">
        <v>0.15665144709979684</v>
      </c>
      <c r="J220" s="128">
        <v>0.13192953915496397</v>
      </c>
      <c r="K220" s="128">
        <v>0.13796362308780807</v>
      </c>
      <c r="L220" s="128">
        <v>0.12351985239046637</v>
      </c>
      <c r="M220" s="128">
        <v>0.11494745339469925</v>
      </c>
      <c r="N220" s="128">
        <v>0.10663597342770159</v>
      </c>
      <c r="O220" s="128">
        <v>0.10713930544833383</v>
      </c>
      <c r="P220" s="128">
        <v>0.10685058417093174</v>
      </c>
      <c r="Q220" s="128">
        <v>9.3868728478386676E-2</v>
      </c>
      <c r="R220" s="128">
        <v>0</v>
      </c>
      <c r="S220" s="128">
        <v>3.0097760047312572E-2</v>
      </c>
      <c r="T220" s="128">
        <v>8.9156869536509697E-3</v>
      </c>
      <c r="U220" s="128">
        <v>0</v>
      </c>
      <c r="V220" s="128">
        <v>8.6410374155153513E-2</v>
      </c>
      <c r="W220" s="128">
        <v>0.13926364481170805</v>
      </c>
      <c r="X220" s="128">
        <v>0.27711555541070576</v>
      </c>
      <c r="Y220" s="128">
        <v>6.635475263545354E-2</v>
      </c>
      <c r="Z220" s="128">
        <v>6.7045033837092566E-2</v>
      </c>
      <c r="AA220" s="128">
        <v>6.8693290431636106E-2</v>
      </c>
      <c r="AB220" s="128">
        <v>4.6552056294887414E-2</v>
      </c>
      <c r="AC220" s="128">
        <v>2.3673344967992702E-2</v>
      </c>
      <c r="AD220" s="128">
        <v>0</v>
      </c>
      <c r="AE220" s="128">
        <v>0</v>
      </c>
      <c r="AF220" s="128">
        <v>0</v>
      </c>
      <c r="AG220" s="128">
        <v>0</v>
      </c>
      <c r="AH220" s="128">
        <v>0</v>
      </c>
      <c r="AI220" s="128">
        <v>0</v>
      </c>
      <c r="AJ220" s="128">
        <v>0</v>
      </c>
      <c r="AK220" s="128">
        <v>0</v>
      </c>
      <c r="AL220" s="128">
        <v>0</v>
      </c>
      <c r="AM220" s="128">
        <v>0</v>
      </c>
      <c r="AN220" s="128"/>
      <c r="AO220" s="128">
        <v>4.6436370327523915E-2</v>
      </c>
      <c r="AP220" s="128">
        <v>2.3555830464530591E-2</v>
      </c>
      <c r="AQ220" s="128">
        <v>0</v>
      </c>
      <c r="AR220" s="128">
        <v>0</v>
      </c>
      <c r="AS220" s="128">
        <v>0</v>
      </c>
      <c r="AT220" s="128">
        <v>0</v>
      </c>
      <c r="AU220" s="128">
        <v>0</v>
      </c>
      <c r="AV220" s="128">
        <v>0</v>
      </c>
      <c r="AW220" s="128">
        <v>0</v>
      </c>
      <c r="AX220" s="128">
        <v>0</v>
      </c>
      <c r="AY220" s="128">
        <v>0</v>
      </c>
      <c r="AZ220" s="128">
        <v>0</v>
      </c>
      <c r="BA220" s="128"/>
      <c r="BB220" s="128">
        <v>4.5043175969375078E-2</v>
      </c>
      <c r="BC220" s="128">
        <v>2.2197454994747817E-2</v>
      </c>
      <c r="BD220" s="128">
        <v>0</v>
      </c>
      <c r="BE220" s="128">
        <v>0</v>
      </c>
      <c r="BF220" s="128">
        <v>0</v>
      </c>
      <c r="BG220" s="128">
        <v>0</v>
      </c>
      <c r="BH220" s="128">
        <v>0</v>
      </c>
      <c r="BI220" s="128">
        <v>0</v>
      </c>
      <c r="BJ220" s="128">
        <v>0</v>
      </c>
      <c r="BK220" s="128">
        <v>0</v>
      </c>
      <c r="BL220" s="128">
        <v>0</v>
      </c>
      <c r="BM220" s="128">
        <v>0</v>
      </c>
      <c r="BN220" s="109"/>
    </row>
    <row r="221" spans="1:66" s="108" customFormat="1" outlineLevel="2" x14ac:dyDescent="0.3">
      <c r="A221" s="130" t="s">
        <v>67</v>
      </c>
      <c r="B221" s="128">
        <v>2.9454818851033945E-3</v>
      </c>
      <c r="C221" s="128">
        <v>9.7310306253007561E-5</v>
      </c>
      <c r="D221" s="128">
        <v>0</v>
      </c>
      <c r="E221" s="128">
        <v>3.0869751915772597E-3</v>
      </c>
      <c r="F221" s="128">
        <v>3.1156366570983724E-3</v>
      </c>
      <c r="G221" s="128">
        <v>3.1012615705635839E-3</v>
      </c>
      <c r="H221" s="128">
        <v>3.1416439084818774E-3</v>
      </c>
      <c r="I221" s="128">
        <v>3.0724926338520247E-3</v>
      </c>
      <c r="J221" s="128">
        <v>3.037269229539845E-3</v>
      </c>
      <c r="K221" s="128">
        <v>2.0060894940461434E-3</v>
      </c>
      <c r="L221" s="128">
        <v>3.1318478812789601E-3</v>
      </c>
      <c r="M221" s="128">
        <v>3.1554353065673629E-3</v>
      </c>
      <c r="N221" s="128">
        <v>3.1256139976140796E-3</v>
      </c>
      <c r="O221" s="128">
        <v>4.203885790959973E-3</v>
      </c>
      <c r="P221" s="128">
        <v>5.0942616248973926E-3</v>
      </c>
      <c r="Q221" s="128">
        <v>5.1586854243214639E-3</v>
      </c>
      <c r="R221" s="128">
        <v>0</v>
      </c>
      <c r="S221" s="128">
        <v>2.631079384573048E-3</v>
      </c>
      <c r="T221" s="128">
        <v>7.6652070321708973E-4</v>
      </c>
      <c r="U221" s="128">
        <v>0</v>
      </c>
      <c r="V221" s="128">
        <v>9.1355270681579351E-3</v>
      </c>
      <c r="W221" s="128">
        <v>1.7995240125115022E-2</v>
      </c>
      <c r="X221" s="128">
        <v>2.7105867690522353E-2</v>
      </c>
      <c r="Y221" s="128">
        <v>7.9065225191223814E-3</v>
      </c>
      <c r="Z221" s="128">
        <v>7.9887732042431582E-3</v>
      </c>
      <c r="AA221" s="128">
        <v>8.1851717644736057E-3</v>
      </c>
      <c r="AB221" s="128">
        <v>1.2381114116107627E-2</v>
      </c>
      <c r="AC221" s="128">
        <v>9.7716518276460239E-3</v>
      </c>
      <c r="AD221" s="128">
        <v>0</v>
      </c>
      <c r="AE221" s="128">
        <v>0</v>
      </c>
      <c r="AF221" s="128">
        <v>0</v>
      </c>
      <c r="AG221" s="128">
        <v>0</v>
      </c>
      <c r="AH221" s="128">
        <v>0</v>
      </c>
      <c r="AI221" s="128">
        <v>0</v>
      </c>
      <c r="AJ221" s="128">
        <v>0</v>
      </c>
      <c r="AK221" s="128">
        <v>0</v>
      </c>
      <c r="AL221" s="128">
        <v>0</v>
      </c>
      <c r="AM221" s="128">
        <v>0</v>
      </c>
      <c r="AN221" s="128"/>
      <c r="AO221" s="128">
        <v>1.235034595509479E-2</v>
      </c>
      <c r="AP221" s="128">
        <v>9.7231453401140332E-3</v>
      </c>
      <c r="AQ221" s="128">
        <v>0</v>
      </c>
      <c r="AR221" s="128">
        <v>0</v>
      </c>
      <c r="AS221" s="128">
        <v>0</v>
      </c>
      <c r="AT221" s="128">
        <v>0</v>
      </c>
      <c r="AU221" s="128">
        <v>0</v>
      </c>
      <c r="AV221" s="128">
        <v>0</v>
      </c>
      <c r="AW221" s="128">
        <v>0</v>
      </c>
      <c r="AX221" s="128">
        <v>0</v>
      </c>
      <c r="AY221" s="128">
        <v>0</v>
      </c>
      <c r="AZ221" s="128">
        <v>0</v>
      </c>
      <c r="BA221" s="128"/>
      <c r="BB221" s="128">
        <v>1.5286144901545699E-2</v>
      </c>
      <c r="BC221" s="128">
        <v>1.2421200046909164E-2</v>
      </c>
      <c r="BD221" s="128">
        <v>0</v>
      </c>
      <c r="BE221" s="128">
        <v>0</v>
      </c>
      <c r="BF221" s="128">
        <v>0</v>
      </c>
      <c r="BG221" s="128">
        <v>0</v>
      </c>
      <c r="BH221" s="128">
        <v>0</v>
      </c>
      <c r="BI221" s="128">
        <v>0</v>
      </c>
      <c r="BJ221" s="128">
        <v>0</v>
      </c>
      <c r="BK221" s="128">
        <v>0</v>
      </c>
      <c r="BL221" s="128">
        <v>0</v>
      </c>
      <c r="BM221" s="128">
        <v>0</v>
      </c>
      <c r="BN221" s="109"/>
    </row>
    <row r="222" spans="1:66" s="108" customFormat="1" outlineLevel="2" x14ac:dyDescent="0.3">
      <c r="A222" s="130" t="s">
        <v>68</v>
      </c>
      <c r="B222" s="128">
        <v>1.7899466840243544E-2</v>
      </c>
      <c r="C222" s="128">
        <v>2.2744124834282847E-4</v>
      </c>
      <c r="D222" s="128">
        <v>0</v>
      </c>
      <c r="E222" s="128">
        <v>3.8474800021236089E-3</v>
      </c>
      <c r="F222" s="128">
        <v>3.8832024840291766E-3</v>
      </c>
      <c r="G222" s="128">
        <v>2.8989644717555816E-3</v>
      </c>
      <c r="H222" s="128">
        <v>1.9578084308318625E-3</v>
      </c>
      <c r="I222" s="128">
        <v>1.9147147663628791E-3</v>
      </c>
      <c r="J222" s="128">
        <v>1.8927642589426127E-3</v>
      </c>
      <c r="K222" s="128">
        <v>9.3775781082630475E-4</v>
      </c>
      <c r="L222" s="128">
        <v>9.7585187320190891E-4</v>
      </c>
      <c r="M222" s="128">
        <v>9.8320147446743621E-4</v>
      </c>
      <c r="N222" s="128">
        <v>9.739094586012283E-4</v>
      </c>
      <c r="O222" s="128">
        <v>9.8234145786482317E-4</v>
      </c>
      <c r="P222" s="128">
        <v>1.9048995771962936E-3</v>
      </c>
      <c r="Q222" s="128">
        <v>1.9289895979530795E-3</v>
      </c>
      <c r="R222" s="128">
        <v>0</v>
      </c>
      <c r="S222" s="128">
        <v>0</v>
      </c>
      <c r="T222" s="128">
        <v>0</v>
      </c>
      <c r="U222" s="128">
        <v>0</v>
      </c>
      <c r="V222" s="128">
        <v>0</v>
      </c>
      <c r="W222" s="128">
        <v>0</v>
      </c>
      <c r="X222" s="128">
        <v>0</v>
      </c>
      <c r="Y222" s="128">
        <v>0</v>
      </c>
      <c r="Z222" s="128">
        <v>0</v>
      </c>
      <c r="AA222" s="128">
        <v>0</v>
      </c>
      <c r="AB222" s="128">
        <v>0</v>
      </c>
      <c r="AC222" s="128">
        <v>0</v>
      </c>
      <c r="AD222" s="128">
        <v>0</v>
      </c>
      <c r="AE222" s="128">
        <v>0</v>
      </c>
      <c r="AF222" s="128">
        <v>0</v>
      </c>
      <c r="AG222" s="128">
        <v>0</v>
      </c>
      <c r="AH222" s="128">
        <v>0</v>
      </c>
      <c r="AI222" s="128">
        <v>0</v>
      </c>
      <c r="AJ222" s="128">
        <v>0</v>
      </c>
      <c r="AK222" s="128">
        <v>0</v>
      </c>
      <c r="AL222" s="128">
        <v>0</v>
      </c>
      <c r="AM222" s="128">
        <v>0</v>
      </c>
      <c r="AN222" s="128"/>
      <c r="AO222" s="128">
        <v>0</v>
      </c>
      <c r="AP222" s="128">
        <v>0</v>
      </c>
      <c r="AQ222" s="128">
        <v>0</v>
      </c>
      <c r="AR222" s="128">
        <v>0</v>
      </c>
      <c r="AS222" s="128">
        <v>0</v>
      </c>
      <c r="AT222" s="128">
        <v>0</v>
      </c>
      <c r="AU222" s="128">
        <v>0</v>
      </c>
      <c r="AV222" s="128">
        <v>0</v>
      </c>
      <c r="AW222" s="128">
        <v>0</v>
      </c>
      <c r="AX222" s="128">
        <v>0</v>
      </c>
      <c r="AY222" s="128">
        <v>0</v>
      </c>
      <c r="AZ222" s="128">
        <v>0</v>
      </c>
      <c r="BA222" s="128"/>
      <c r="BB222" s="128">
        <v>0</v>
      </c>
      <c r="BC222" s="128">
        <v>0</v>
      </c>
      <c r="BD222" s="128">
        <v>0</v>
      </c>
      <c r="BE222" s="128">
        <v>0</v>
      </c>
      <c r="BF222" s="128">
        <v>0</v>
      </c>
      <c r="BG222" s="128">
        <v>0</v>
      </c>
      <c r="BH222" s="128">
        <v>0</v>
      </c>
      <c r="BI222" s="128">
        <v>0</v>
      </c>
      <c r="BJ222" s="128">
        <v>0</v>
      </c>
      <c r="BK222" s="128">
        <v>0</v>
      </c>
      <c r="BL222" s="128">
        <v>0</v>
      </c>
      <c r="BM222" s="128">
        <v>0</v>
      </c>
      <c r="BN222" s="109"/>
    </row>
    <row r="223" spans="1:66" s="108" customFormat="1" outlineLevel="2" x14ac:dyDescent="0.3">
      <c r="A223" s="130" t="s">
        <v>69</v>
      </c>
      <c r="B223" s="128">
        <v>0.4098000548066093</v>
      </c>
      <c r="C223" s="128">
        <v>1.2110238823155362E-2</v>
      </c>
      <c r="D223" s="128">
        <v>0</v>
      </c>
      <c r="E223" s="128">
        <v>0.21270626480094709</v>
      </c>
      <c r="F223" s="128">
        <v>0.17422609937594591</v>
      </c>
      <c r="G223" s="128">
        <v>0.15912031150520281</v>
      </c>
      <c r="H223" s="128">
        <v>0.16671587108642094</v>
      </c>
      <c r="I223" s="128">
        <v>0.15166423969958193</v>
      </c>
      <c r="J223" s="128">
        <v>0.12699950566648152</v>
      </c>
      <c r="K223" s="128">
        <v>0.13501977578293561</v>
      </c>
      <c r="L223" s="128">
        <v>0.11941215263598549</v>
      </c>
      <c r="M223" s="128">
        <v>0.11080881661366446</v>
      </c>
      <c r="N223" s="128">
        <v>0.1025364499714863</v>
      </c>
      <c r="O223" s="128">
        <v>0.10195307819950904</v>
      </c>
      <c r="P223" s="128">
        <v>9.9851422968838061E-2</v>
      </c>
      <c r="Q223" s="128">
        <v>8.6781053456112131E-2</v>
      </c>
      <c r="R223" s="128">
        <v>0</v>
      </c>
      <c r="S223" s="128">
        <v>2.7466680662739523E-2</v>
      </c>
      <c r="T223" s="128">
        <v>8.1491662504338796E-3</v>
      </c>
      <c r="U223" s="128">
        <v>0</v>
      </c>
      <c r="V223" s="128">
        <v>7.7274847086995585E-2</v>
      </c>
      <c r="W223" s="128">
        <v>0.12126840468659303</v>
      </c>
      <c r="X223" s="128">
        <v>0.25000968772018339</v>
      </c>
      <c r="Y223" s="128">
        <v>5.8448230116331157E-2</v>
      </c>
      <c r="Z223" s="128">
        <v>5.9056260632849404E-2</v>
      </c>
      <c r="AA223" s="128">
        <v>6.0508118667162498E-2</v>
      </c>
      <c r="AB223" s="128">
        <v>3.4170942178779785E-2</v>
      </c>
      <c r="AC223" s="128">
        <v>1.3901693140346678E-2</v>
      </c>
      <c r="AD223" s="128">
        <v>0</v>
      </c>
      <c r="AE223" s="128">
        <v>0</v>
      </c>
      <c r="AF223" s="128">
        <v>0</v>
      </c>
      <c r="AG223" s="128">
        <v>0</v>
      </c>
      <c r="AH223" s="128">
        <v>0</v>
      </c>
      <c r="AI223" s="128">
        <v>0</v>
      </c>
      <c r="AJ223" s="128">
        <v>0</v>
      </c>
      <c r="AK223" s="128">
        <v>0</v>
      </c>
      <c r="AL223" s="128">
        <v>0</v>
      </c>
      <c r="AM223" s="128">
        <v>0</v>
      </c>
      <c r="AN223" s="128"/>
      <c r="AO223" s="128">
        <v>3.4086024372429129E-2</v>
      </c>
      <c r="AP223" s="128">
        <v>1.3832685124416558E-2</v>
      </c>
      <c r="AQ223" s="128">
        <v>0</v>
      </c>
      <c r="AR223" s="128">
        <v>0</v>
      </c>
      <c r="AS223" s="128">
        <v>0</v>
      </c>
      <c r="AT223" s="128">
        <v>0</v>
      </c>
      <c r="AU223" s="128">
        <v>0</v>
      </c>
      <c r="AV223" s="128">
        <v>0</v>
      </c>
      <c r="AW223" s="128">
        <v>0</v>
      </c>
      <c r="AX223" s="128">
        <v>0</v>
      </c>
      <c r="AY223" s="128">
        <v>0</v>
      </c>
      <c r="AZ223" s="128">
        <v>0</v>
      </c>
      <c r="BA223" s="128"/>
      <c r="BB223" s="128">
        <v>2.9757031067829381E-2</v>
      </c>
      <c r="BC223" s="128">
        <v>9.7762549478386529E-3</v>
      </c>
      <c r="BD223" s="128">
        <v>0</v>
      </c>
      <c r="BE223" s="128">
        <v>0</v>
      </c>
      <c r="BF223" s="128">
        <v>0</v>
      </c>
      <c r="BG223" s="128">
        <v>0</v>
      </c>
      <c r="BH223" s="128">
        <v>0</v>
      </c>
      <c r="BI223" s="128">
        <v>0</v>
      </c>
      <c r="BJ223" s="128">
        <v>0</v>
      </c>
      <c r="BK223" s="128">
        <v>0</v>
      </c>
      <c r="BL223" s="128">
        <v>0</v>
      </c>
      <c r="BM223" s="128">
        <v>0</v>
      </c>
      <c r="BN223" s="109"/>
    </row>
    <row r="224" spans="1:66" s="108" customFormat="1" outlineLevel="2" x14ac:dyDescent="0.3">
      <c r="A224" s="135" t="s">
        <v>70</v>
      </c>
      <c r="B224" s="128">
        <v>0.29256366108568221</v>
      </c>
      <c r="C224" s="128">
        <v>0.31203510525544498</v>
      </c>
      <c r="D224" s="128">
        <v>0.34625357697474712</v>
      </c>
      <c r="E224" s="128">
        <v>0.41181331640342345</v>
      </c>
      <c r="F224" s="128">
        <v>0.35439862632741481</v>
      </c>
      <c r="G224" s="128">
        <v>0.38850656188520361</v>
      </c>
      <c r="H224" s="128">
        <v>0.52294356552262999</v>
      </c>
      <c r="I224" s="128">
        <v>0.42287892027314444</v>
      </c>
      <c r="J224" s="128">
        <v>0.40181197625883747</v>
      </c>
      <c r="K224" s="128">
        <v>0.34655854377196726</v>
      </c>
      <c r="L224" s="128">
        <v>0.33270889210209531</v>
      </c>
      <c r="M224" s="128">
        <v>0.33556568346975668</v>
      </c>
      <c r="N224" s="128">
        <v>0.35424253669517736</v>
      </c>
      <c r="O224" s="128">
        <v>0.43753434248750478</v>
      </c>
      <c r="P224" s="128">
        <v>0.43619210765940442</v>
      </c>
      <c r="Q224" s="128">
        <v>0.46530157691595253</v>
      </c>
      <c r="R224" s="128">
        <v>0.56284073472412777</v>
      </c>
      <c r="S224" s="128">
        <v>0.50409422818546146</v>
      </c>
      <c r="T224" s="128">
        <v>0.49075759394092522</v>
      </c>
      <c r="U224" s="128">
        <v>0.50307282297581901</v>
      </c>
      <c r="V224" s="128">
        <v>0.50318786297761853</v>
      </c>
      <c r="W224" s="128">
        <v>0.39746036304722276</v>
      </c>
      <c r="X224" s="128">
        <v>0.41807010694651769</v>
      </c>
      <c r="Y224" s="128">
        <v>0.44376190934269288</v>
      </c>
      <c r="Z224" s="128">
        <v>0.4483783157319321</v>
      </c>
      <c r="AA224" s="128">
        <v>0.45940139191608653</v>
      </c>
      <c r="AB224" s="128">
        <v>0.38995528985205219</v>
      </c>
      <c r="AC224" s="128">
        <v>0.31799530064629222</v>
      </c>
      <c r="AD224" s="128">
        <v>0.24333688944844925</v>
      </c>
      <c r="AE224" s="128">
        <v>0.18804851655306706</v>
      </c>
      <c r="AF224" s="128">
        <v>0.12917526135323176</v>
      </c>
      <c r="AG224" s="128">
        <v>6.655030488222527E-2</v>
      </c>
      <c r="AH224" s="128">
        <v>0</v>
      </c>
      <c r="AI224" s="128">
        <v>0</v>
      </c>
      <c r="AJ224" s="128">
        <v>0</v>
      </c>
      <c r="AK224" s="128">
        <v>0</v>
      </c>
      <c r="AL224" s="128">
        <v>0</v>
      </c>
      <c r="AM224" s="128">
        <v>0</v>
      </c>
      <c r="AN224" s="128"/>
      <c r="AO224" s="128">
        <v>0.35778892869100642</v>
      </c>
      <c r="AP224" s="128">
        <v>0.2477580794397303</v>
      </c>
      <c r="AQ224" s="128">
        <v>0.12881453498221704</v>
      </c>
      <c r="AR224" s="128">
        <v>9.4570770457846565E-2</v>
      </c>
      <c r="AS224" s="128">
        <v>6.1856077271382127E-2</v>
      </c>
      <c r="AT224" s="128">
        <v>3.0406561901364589E-2</v>
      </c>
      <c r="AU224" s="128">
        <v>0</v>
      </c>
      <c r="AV224" s="128">
        <v>0</v>
      </c>
      <c r="AW224" s="128">
        <v>0</v>
      </c>
      <c r="AX224" s="128">
        <v>0</v>
      </c>
      <c r="AY224" s="128">
        <v>0</v>
      </c>
      <c r="AZ224" s="128">
        <v>0</v>
      </c>
      <c r="BA224" s="128"/>
      <c r="BB224" s="128">
        <v>0.37000344413646208</v>
      </c>
      <c r="BC224" s="128">
        <v>0.28727451259780268</v>
      </c>
      <c r="BD224" s="128">
        <v>0.20993193012587189</v>
      </c>
      <c r="BE224" s="128">
        <v>0.15842526816384347</v>
      </c>
      <c r="BF224" s="128">
        <v>0.10629170774852617</v>
      </c>
      <c r="BG224" s="128">
        <v>5.349521014892808E-2</v>
      </c>
      <c r="BH224" s="128">
        <v>0</v>
      </c>
      <c r="BI224" s="128">
        <v>0</v>
      </c>
      <c r="BJ224" s="128">
        <v>0</v>
      </c>
      <c r="BK224" s="128">
        <v>0</v>
      </c>
      <c r="BL224" s="128">
        <v>0</v>
      </c>
      <c r="BM224" s="128">
        <v>0</v>
      </c>
      <c r="BN224" s="109"/>
    </row>
    <row r="225" spans="1:66" s="108" customFormat="1" outlineLevel="2" x14ac:dyDescent="0.3">
      <c r="A225" s="135" t="s">
        <v>73</v>
      </c>
      <c r="B225" s="128">
        <v>13.316791561088557</v>
      </c>
      <c r="C225" s="128">
        <v>13.651500052125183</v>
      </c>
      <c r="D225" s="128">
        <v>14.157066013882488</v>
      </c>
      <c r="E225" s="128">
        <v>14.433059423406419</v>
      </c>
      <c r="F225" s="128">
        <v>14.516930168912669</v>
      </c>
      <c r="G225" s="128">
        <v>14.980338262348711</v>
      </c>
      <c r="H225" s="128">
        <v>15.179133957012436</v>
      </c>
      <c r="I225" s="128">
        <v>15.159798798871854</v>
      </c>
      <c r="J225" s="128">
        <v>15.118045133401409</v>
      </c>
      <c r="K225" s="128">
        <v>15.243954948011446</v>
      </c>
      <c r="L225" s="128">
        <v>15.347974666523328</v>
      </c>
      <c r="M225" s="128">
        <v>15.690902575326025</v>
      </c>
      <c r="N225" s="128">
        <v>15.789478926776214</v>
      </c>
      <c r="O225" s="128">
        <v>15.688119928061422</v>
      </c>
      <c r="P225" s="128">
        <v>16.008230645675134</v>
      </c>
      <c r="Q225" s="128">
        <v>16.135495076125018</v>
      </c>
      <c r="R225" s="128">
        <v>17.06203260425713</v>
      </c>
      <c r="S225" s="128">
        <v>17.515334826602501</v>
      </c>
      <c r="T225" s="128">
        <v>17.528527593458378</v>
      </c>
      <c r="U225" s="128">
        <v>17.050868956111842</v>
      </c>
      <c r="V225" s="128">
        <v>17.460491881215056</v>
      </c>
      <c r="W225" s="128">
        <v>17.132739475900124</v>
      </c>
      <c r="X225" s="128">
        <v>16.809980837765181</v>
      </c>
      <c r="Y225" s="128">
        <v>16.302830450725583</v>
      </c>
      <c r="Z225" s="128">
        <v>16.472427004803176</v>
      </c>
      <c r="AA225" s="128">
        <v>16.877390428414465</v>
      </c>
      <c r="AB225" s="128">
        <v>17.581067719743533</v>
      </c>
      <c r="AC225" s="128">
        <v>18.314067862461631</v>
      </c>
      <c r="AD225" s="128">
        <v>19.077612132758421</v>
      </c>
      <c r="AE225" s="128">
        <v>19.607191992599798</v>
      </c>
      <c r="AF225" s="128">
        <v>20.151340771104156</v>
      </c>
      <c r="AG225" s="128">
        <v>20.710454879348511</v>
      </c>
      <c r="AH225" s="128">
        <v>21.284941367326077</v>
      </c>
      <c r="AI225" s="128">
        <v>21.9317433161191</v>
      </c>
      <c r="AJ225" s="128">
        <v>22.598200135167243</v>
      </c>
      <c r="AK225" s="128">
        <v>23.284909092189718</v>
      </c>
      <c r="AL225" s="128">
        <v>23.992485604541113</v>
      </c>
      <c r="AM225" s="128">
        <v>24.721563790738404</v>
      </c>
      <c r="AN225" s="128"/>
      <c r="AO225" s="128">
        <v>17.447734006704291</v>
      </c>
      <c r="AP225" s="128">
        <v>18.037033080063789</v>
      </c>
      <c r="AQ225" s="128">
        <v>18.645903938675914</v>
      </c>
      <c r="AR225" s="128">
        <v>19.09029215154705</v>
      </c>
      <c r="AS225" s="128">
        <v>19.544974015824973</v>
      </c>
      <c r="AT225" s="128">
        <v>20.010178305264276</v>
      </c>
      <c r="AU225" s="128">
        <v>20.486138554968896</v>
      </c>
      <c r="AV225" s="128">
        <v>21.056209766730809</v>
      </c>
      <c r="AW225" s="128">
        <v>21.642144445666286</v>
      </c>
      <c r="AX225" s="128">
        <v>22.244384027135624</v>
      </c>
      <c r="AY225" s="128">
        <v>22.863382230394905</v>
      </c>
      <c r="AZ225" s="128">
        <v>23.499605400422016</v>
      </c>
      <c r="BA225" s="128"/>
      <c r="BB225" s="128">
        <v>17.16955755483259</v>
      </c>
      <c r="BC225" s="128">
        <v>17.463887384182257</v>
      </c>
      <c r="BD225" s="128">
        <v>17.760241288648757</v>
      </c>
      <c r="BE225" s="128">
        <v>17.684880664073042</v>
      </c>
      <c r="BF225" s="128">
        <v>17.599249510462222</v>
      </c>
      <c r="BG225" s="128">
        <v>17.502964070602413</v>
      </c>
      <c r="BH225" s="128">
        <v>17.395629282784288</v>
      </c>
      <c r="BI225" s="128">
        <v>17.74660146070347</v>
      </c>
      <c r="BJ225" s="128">
        <v>18.104654812156021</v>
      </c>
      <c r="BK225" s="128">
        <v>18.469932206069331</v>
      </c>
      <c r="BL225" s="128">
        <v>18.842579393877546</v>
      </c>
      <c r="BM225" s="128">
        <v>19.222745067678677</v>
      </c>
      <c r="BN225" s="109"/>
    </row>
    <row r="226" spans="1:66" s="108" customFormat="1" outlineLevel="2" x14ac:dyDescent="0.3">
      <c r="A226" s="135" t="s">
        <v>94</v>
      </c>
      <c r="B226" s="128">
        <v>0</v>
      </c>
      <c r="C226" s="128">
        <v>0</v>
      </c>
      <c r="D226" s="128">
        <v>0</v>
      </c>
      <c r="E226" s="128">
        <v>0</v>
      </c>
      <c r="F226" s="128">
        <v>0</v>
      </c>
      <c r="G226" s="128">
        <v>0</v>
      </c>
      <c r="H226" s="128">
        <v>0</v>
      </c>
      <c r="I226" s="128">
        <v>3.5955027574141596E-6</v>
      </c>
      <c r="J226" s="128">
        <v>0</v>
      </c>
      <c r="K226" s="128">
        <v>0</v>
      </c>
      <c r="L226" s="128">
        <v>0</v>
      </c>
      <c r="M226" s="128">
        <v>0</v>
      </c>
      <c r="N226" s="128">
        <v>0</v>
      </c>
      <c r="O226" s="128">
        <v>0</v>
      </c>
      <c r="P226" s="128">
        <v>0</v>
      </c>
      <c r="Q226" s="128">
        <v>0</v>
      </c>
      <c r="R226" s="128">
        <v>0</v>
      </c>
      <c r="S226" s="128">
        <v>3.1945000855682082E-6</v>
      </c>
      <c r="T226" s="128">
        <v>0</v>
      </c>
      <c r="U226" s="128">
        <v>0</v>
      </c>
      <c r="V226" s="128">
        <v>0</v>
      </c>
      <c r="W226" s="128">
        <v>0</v>
      </c>
      <c r="X226" s="128">
        <v>0</v>
      </c>
      <c r="Y226" s="128">
        <v>0</v>
      </c>
      <c r="Z226" s="128">
        <v>0</v>
      </c>
      <c r="AA226" s="128">
        <v>0</v>
      </c>
      <c r="AB226" s="128">
        <v>0</v>
      </c>
      <c r="AC226" s="128">
        <v>0</v>
      </c>
      <c r="AD226" s="128">
        <v>0</v>
      </c>
      <c r="AE226" s="128">
        <v>0</v>
      </c>
      <c r="AF226" s="128">
        <v>0</v>
      </c>
      <c r="AG226" s="128">
        <v>0</v>
      </c>
      <c r="AH226" s="128">
        <v>0</v>
      </c>
      <c r="AI226" s="128">
        <v>0</v>
      </c>
      <c r="AJ226" s="128">
        <v>0</v>
      </c>
      <c r="AK226" s="128">
        <v>0</v>
      </c>
      <c r="AL226" s="128">
        <v>0</v>
      </c>
      <c r="AM226" s="128">
        <v>0</v>
      </c>
      <c r="AN226" s="128"/>
      <c r="AO226" s="128">
        <v>0</v>
      </c>
      <c r="AP226" s="128">
        <v>0</v>
      </c>
      <c r="AQ226" s="128">
        <v>0</v>
      </c>
      <c r="AR226" s="128">
        <v>0</v>
      </c>
      <c r="AS226" s="128">
        <v>0</v>
      </c>
      <c r="AT226" s="128">
        <v>0</v>
      </c>
      <c r="AU226" s="128">
        <v>0</v>
      </c>
      <c r="AV226" s="128">
        <v>0</v>
      </c>
      <c r="AW226" s="128">
        <v>0</v>
      </c>
      <c r="AX226" s="128">
        <v>0</v>
      </c>
      <c r="AY226" s="128">
        <v>0</v>
      </c>
      <c r="AZ226" s="128">
        <v>0</v>
      </c>
      <c r="BA226" s="128"/>
      <c r="BB226" s="128">
        <v>0</v>
      </c>
      <c r="BC226" s="128">
        <v>0</v>
      </c>
      <c r="BD226" s="128">
        <v>0</v>
      </c>
      <c r="BE226" s="128">
        <v>0</v>
      </c>
      <c r="BF226" s="128">
        <v>0</v>
      </c>
      <c r="BG226" s="128">
        <v>0</v>
      </c>
      <c r="BH226" s="128">
        <v>0</v>
      </c>
      <c r="BI226" s="128">
        <v>0</v>
      </c>
      <c r="BJ226" s="128">
        <v>0</v>
      </c>
      <c r="BK226" s="128">
        <v>0</v>
      </c>
      <c r="BL226" s="128">
        <v>0</v>
      </c>
      <c r="BM226" s="128">
        <v>0</v>
      </c>
      <c r="BN226" s="109"/>
    </row>
    <row r="227" spans="1:66" s="112" customFormat="1" outlineLevel="2" x14ac:dyDescent="0.3">
      <c r="A227" s="130" t="s">
        <v>78</v>
      </c>
      <c r="B227" s="128">
        <v>0</v>
      </c>
      <c r="C227" s="128">
        <v>0</v>
      </c>
      <c r="D227" s="128">
        <v>0</v>
      </c>
      <c r="E227" s="128">
        <v>0</v>
      </c>
      <c r="F227" s="128">
        <v>0</v>
      </c>
      <c r="G227" s="128">
        <v>0</v>
      </c>
      <c r="H227" s="128">
        <v>0</v>
      </c>
      <c r="I227" s="128">
        <v>3.5955027574141596E-6</v>
      </c>
      <c r="J227" s="128">
        <v>0</v>
      </c>
      <c r="K227" s="128">
        <v>0</v>
      </c>
      <c r="L227" s="128">
        <v>0</v>
      </c>
      <c r="M227" s="128">
        <v>0</v>
      </c>
      <c r="N227" s="128">
        <v>0</v>
      </c>
      <c r="O227" s="128">
        <v>0</v>
      </c>
      <c r="P227" s="128">
        <v>0</v>
      </c>
      <c r="Q227" s="128">
        <v>0</v>
      </c>
      <c r="R227" s="128">
        <v>0</v>
      </c>
      <c r="S227" s="128">
        <v>3.1945000855682082E-6</v>
      </c>
      <c r="T227" s="128">
        <v>0</v>
      </c>
      <c r="U227" s="128">
        <v>0</v>
      </c>
      <c r="V227" s="128">
        <v>0</v>
      </c>
      <c r="W227" s="128">
        <v>0</v>
      </c>
      <c r="X227" s="128">
        <v>0</v>
      </c>
      <c r="Y227" s="128">
        <v>0</v>
      </c>
      <c r="Z227" s="128">
        <v>0</v>
      </c>
      <c r="AA227" s="128">
        <v>0</v>
      </c>
      <c r="AB227" s="128">
        <v>0</v>
      </c>
      <c r="AC227" s="128">
        <v>0</v>
      </c>
      <c r="AD227" s="128">
        <v>0</v>
      </c>
      <c r="AE227" s="128">
        <v>0</v>
      </c>
      <c r="AF227" s="128">
        <v>0</v>
      </c>
      <c r="AG227" s="128">
        <v>0</v>
      </c>
      <c r="AH227" s="128">
        <v>0</v>
      </c>
      <c r="AI227" s="128">
        <v>0</v>
      </c>
      <c r="AJ227" s="128">
        <v>0</v>
      </c>
      <c r="AK227" s="128">
        <v>0</v>
      </c>
      <c r="AL227" s="128">
        <v>0</v>
      </c>
      <c r="AM227" s="128">
        <v>0</v>
      </c>
      <c r="AN227" s="128"/>
      <c r="AO227" s="128">
        <v>0</v>
      </c>
      <c r="AP227" s="128">
        <v>0</v>
      </c>
      <c r="AQ227" s="128">
        <v>0</v>
      </c>
      <c r="AR227" s="128">
        <v>0</v>
      </c>
      <c r="AS227" s="128">
        <v>0</v>
      </c>
      <c r="AT227" s="128">
        <v>0</v>
      </c>
      <c r="AU227" s="128">
        <v>0</v>
      </c>
      <c r="AV227" s="128">
        <v>0</v>
      </c>
      <c r="AW227" s="128">
        <v>0</v>
      </c>
      <c r="AX227" s="128">
        <v>0</v>
      </c>
      <c r="AY227" s="128">
        <v>0</v>
      </c>
      <c r="AZ227" s="128">
        <v>0</v>
      </c>
      <c r="BA227" s="128"/>
      <c r="BB227" s="128">
        <v>0</v>
      </c>
      <c r="BC227" s="128">
        <v>0</v>
      </c>
      <c r="BD227" s="128">
        <v>0</v>
      </c>
      <c r="BE227" s="128">
        <v>0</v>
      </c>
      <c r="BF227" s="128">
        <v>0</v>
      </c>
      <c r="BG227" s="128">
        <v>0</v>
      </c>
      <c r="BH227" s="128">
        <v>0</v>
      </c>
      <c r="BI227" s="128">
        <v>0</v>
      </c>
      <c r="BJ227" s="128">
        <v>0</v>
      </c>
      <c r="BK227" s="128">
        <v>0</v>
      </c>
      <c r="BL227" s="128">
        <v>0</v>
      </c>
      <c r="BM227" s="128">
        <v>0</v>
      </c>
      <c r="BN227" s="109"/>
    </row>
    <row r="228" spans="1:66" s="112" customFormat="1" outlineLevel="2" x14ac:dyDescent="0.3">
      <c r="A228" s="130" t="s">
        <v>79</v>
      </c>
      <c r="B228" s="128">
        <v>0</v>
      </c>
      <c r="C228" s="128">
        <v>0</v>
      </c>
      <c r="D228" s="128">
        <v>0</v>
      </c>
      <c r="E228" s="128">
        <v>0</v>
      </c>
      <c r="F228" s="128">
        <v>0</v>
      </c>
      <c r="G228" s="128">
        <v>0</v>
      </c>
      <c r="H228" s="128">
        <v>0</v>
      </c>
      <c r="I228" s="128">
        <v>0</v>
      </c>
      <c r="J228" s="128">
        <v>0</v>
      </c>
      <c r="K228" s="128">
        <v>0</v>
      </c>
      <c r="L228" s="128">
        <v>0</v>
      </c>
      <c r="M228" s="128">
        <v>0</v>
      </c>
      <c r="N228" s="128">
        <v>0</v>
      </c>
      <c r="O228" s="128">
        <v>0</v>
      </c>
      <c r="P228" s="128">
        <v>0</v>
      </c>
      <c r="Q228" s="128">
        <v>0</v>
      </c>
      <c r="R228" s="128">
        <v>0</v>
      </c>
      <c r="S228" s="128">
        <v>0</v>
      </c>
      <c r="T228" s="128">
        <v>0</v>
      </c>
      <c r="U228" s="128">
        <v>0</v>
      </c>
      <c r="V228" s="128">
        <v>0</v>
      </c>
      <c r="W228" s="128">
        <v>0</v>
      </c>
      <c r="X228" s="128">
        <v>0</v>
      </c>
      <c r="Y228" s="128">
        <v>0</v>
      </c>
      <c r="Z228" s="128">
        <v>0</v>
      </c>
      <c r="AA228" s="128">
        <v>0</v>
      </c>
      <c r="AB228" s="128">
        <v>0</v>
      </c>
      <c r="AC228" s="128">
        <v>0</v>
      </c>
      <c r="AD228" s="128">
        <v>0</v>
      </c>
      <c r="AE228" s="128">
        <v>0</v>
      </c>
      <c r="AF228" s="128">
        <v>0</v>
      </c>
      <c r="AG228" s="128">
        <v>0</v>
      </c>
      <c r="AH228" s="128">
        <v>0</v>
      </c>
      <c r="AI228" s="128">
        <v>0</v>
      </c>
      <c r="AJ228" s="128">
        <v>0</v>
      </c>
      <c r="AK228" s="128">
        <v>0</v>
      </c>
      <c r="AL228" s="128">
        <v>0</v>
      </c>
      <c r="AM228" s="128">
        <v>0</v>
      </c>
      <c r="AN228" s="128"/>
      <c r="AO228" s="128">
        <v>0</v>
      </c>
      <c r="AP228" s="128">
        <v>0</v>
      </c>
      <c r="AQ228" s="128">
        <v>0</v>
      </c>
      <c r="AR228" s="128">
        <v>0</v>
      </c>
      <c r="AS228" s="128">
        <v>0</v>
      </c>
      <c r="AT228" s="128">
        <v>0</v>
      </c>
      <c r="AU228" s="128">
        <v>0</v>
      </c>
      <c r="AV228" s="128">
        <v>0</v>
      </c>
      <c r="AW228" s="128">
        <v>0</v>
      </c>
      <c r="AX228" s="128">
        <v>0</v>
      </c>
      <c r="AY228" s="128">
        <v>0</v>
      </c>
      <c r="AZ228" s="128">
        <v>0</v>
      </c>
      <c r="BA228" s="128"/>
      <c r="BB228" s="128">
        <v>0</v>
      </c>
      <c r="BC228" s="128">
        <v>0</v>
      </c>
      <c r="BD228" s="128">
        <v>0</v>
      </c>
      <c r="BE228" s="128">
        <v>0</v>
      </c>
      <c r="BF228" s="128">
        <v>0</v>
      </c>
      <c r="BG228" s="128">
        <v>0</v>
      </c>
      <c r="BH228" s="128">
        <v>0</v>
      </c>
      <c r="BI228" s="128">
        <v>0</v>
      </c>
      <c r="BJ228" s="128">
        <v>0</v>
      </c>
      <c r="BK228" s="128">
        <v>0</v>
      </c>
      <c r="BL228" s="128">
        <v>0</v>
      </c>
      <c r="BM228" s="128">
        <v>0</v>
      </c>
      <c r="BN228" s="109"/>
    </row>
    <row r="229" spans="1:66" s="108" customFormat="1" outlineLevel="1" x14ac:dyDescent="0.3">
      <c r="A229" s="135" t="s">
        <v>80</v>
      </c>
      <c r="B229" s="128">
        <v>6.5270227719534418E-2</v>
      </c>
      <c r="C229" s="128">
        <v>6.8961735790737028E-2</v>
      </c>
      <c r="D229" s="128">
        <v>7.348301209446384E-2</v>
      </c>
      <c r="E229" s="128">
        <v>7.9855421394256845E-2</v>
      </c>
      <c r="F229" s="128">
        <v>6.3359188215682205E-2</v>
      </c>
      <c r="G229" s="128">
        <v>6.519808937766948E-2</v>
      </c>
      <c r="H229" s="128">
        <v>7.3751112444787659E-2</v>
      </c>
      <c r="I229" s="128">
        <v>7.6966284968059712E-2</v>
      </c>
      <c r="J229" s="128">
        <v>7.8936007738803299E-2</v>
      </c>
      <c r="K229" s="128">
        <v>7.7828651389829417E-2</v>
      </c>
      <c r="L229" s="128">
        <v>9.6803885008980101E-2</v>
      </c>
      <c r="M229" s="128">
        <v>9.4077606823473006E-2</v>
      </c>
      <c r="N229" s="128">
        <v>9.4611171295448104E-2</v>
      </c>
      <c r="O229" s="128">
        <v>8.5613041290153569E-2</v>
      </c>
      <c r="P229" s="128">
        <v>7.9467677956085087E-2</v>
      </c>
      <c r="Q229" s="128">
        <v>8.0847459759836093E-2</v>
      </c>
      <c r="R229" s="128">
        <v>8.2363824462866872E-2</v>
      </c>
      <c r="S229" s="128">
        <v>8.4753606762592387E-2</v>
      </c>
      <c r="T229" s="128">
        <v>9.1164132834115966E-2</v>
      </c>
      <c r="U229" s="128">
        <v>0.10554911561022751</v>
      </c>
      <c r="V229" s="128">
        <v>0.1012116661192462</v>
      </c>
      <c r="W229" s="128">
        <v>0.10026889200221517</v>
      </c>
      <c r="X229" s="128">
        <v>0.11026779676120052</v>
      </c>
      <c r="Y229" s="128">
        <v>2.5518316665307239E-7</v>
      </c>
      <c r="Z229" s="128">
        <v>2.5783780910020911E-7</v>
      </c>
      <c r="AA229" s="128">
        <v>2.6417657641599137E-7</v>
      </c>
      <c r="AB229" s="128">
        <v>5.9911206474514964E-2</v>
      </c>
      <c r="AC229" s="128">
        <v>0.12470160362957117</v>
      </c>
      <c r="AD229" s="128">
        <v>0.19466951155875942</v>
      </c>
      <c r="AE229" s="128">
        <v>0.30087762648490729</v>
      </c>
      <c r="AF229" s="128">
        <v>0.41336083633034165</v>
      </c>
      <c r="AG229" s="128">
        <v>0.53240243905780238</v>
      </c>
      <c r="AH229" s="128">
        <v>0.65829715569049718</v>
      </c>
      <c r="AI229" s="128">
        <v>0.67830133967378647</v>
      </c>
      <c r="AJ229" s="128">
        <v>0.69891340624228593</v>
      </c>
      <c r="AK229" s="128">
        <v>0.7201518275934965</v>
      </c>
      <c r="AL229" s="128">
        <v>0.74203563725384902</v>
      </c>
      <c r="AM229" s="128">
        <v>0.7645844471362393</v>
      </c>
      <c r="AN229" s="128"/>
      <c r="AO229" s="128">
        <v>0.17928659985228856</v>
      </c>
      <c r="AP229" s="128">
        <v>0.37224756449975144</v>
      </c>
      <c r="AQ229" s="128">
        <v>0.57966540741997652</v>
      </c>
      <c r="AR229" s="128">
        <v>0.69509516286517237</v>
      </c>
      <c r="AS229" s="128">
        <v>0.81650021998224442</v>
      </c>
      <c r="AT229" s="128">
        <v>0.94412374703737101</v>
      </c>
      <c r="AU229" s="128">
        <v>1.0782178186825735</v>
      </c>
      <c r="AV229" s="128">
        <v>1.1082215666700423</v>
      </c>
      <c r="AW229" s="128">
        <v>1.1390602339824363</v>
      </c>
      <c r="AX229" s="128">
        <v>1.1707570540597698</v>
      </c>
      <c r="AY229" s="128">
        <v>1.2033359068628899</v>
      </c>
      <c r="AZ229" s="128">
        <v>1.2368213368643168</v>
      </c>
      <c r="BA229" s="128"/>
      <c r="BB229" s="128">
        <v>0.29658648916793784</v>
      </c>
      <c r="BC229" s="128">
        <v>0.61121005426176511</v>
      </c>
      <c r="BD229" s="128">
        <v>0.94469368556642364</v>
      </c>
      <c r="BE229" s="128">
        <v>1.4456305719950713</v>
      </c>
      <c r="BF229" s="128">
        <v>1.9663965933477339</v>
      </c>
      <c r="BG229" s="128">
        <v>2.507587975731004</v>
      </c>
      <c r="BH229" s="128">
        <v>3.0698169322560505</v>
      </c>
      <c r="BI229" s="128">
        <v>3.131753198947671</v>
      </c>
      <c r="BJ229" s="128">
        <v>3.1949390844981211</v>
      </c>
      <c r="BK229" s="128">
        <v>3.2593998010710585</v>
      </c>
      <c r="BL229" s="128">
        <v>3.3251610695078022</v>
      </c>
      <c r="BM229" s="128">
        <v>3.3922491295903541</v>
      </c>
      <c r="BN229" s="109"/>
    </row>
    <row r="230" spans="1:66" s="108" customFormat="1" x14ac:dyDescent="0.3">
      <c r="A230" s="114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O230" s="115"/>
      <c r="AP230" s="115"/>
      <c r="AQ230" s="115"/>
      <c r="AR230" s="115"/>
      <c r="AS230" s="115"/>
      <c r="AT230" s="115"/>
      <c r="AU230" s="115"/>
      <c r="AV230" s="115"/>
      <c r="AW230" s="115"/>
      <c r="AX230" s="115"/>
      <c r="AY230" s="115"/>
      <c r="AZ230" s="115"/>
      <c r="BA230" s="109"/>
      <c r="BB230" s="115"/>
      <c r="BC230" s="115"/>
      <c r="BD230" s="115"/>
      <c r="BE230" s="115"/>
      <c r="BF230" s="115"/>
      <c r="BG230" s="115"/>
      <c r="BH230" s="115"/>
      <c r="BI230" s="115"/>
      <c r="BJ230" s="115"/>
      <c r="BK230" s="115"/>
      <c r="BL230" s="115"/>
      <c r="BM230" s="115"/>
      <c r="BN230" s="109"/>
    </row>
    <row r="231" spans="1:66" s="145" customFormat="1" ht="18.600000000000001" x14ac:dyDescent="0.4">
      <c r="A231" s="144" t="s">
        <v>98</v>
      </c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  <c r="AO231" s="146"/>
      <c r="AP231" s="146"/>
      <c r="AQ231" s="146"/>
      <c r="AR231" s="146"/>
      <c r="AS231" s="146"/>
      <c r="AT231" s="146"/>
      <c r="AU231" s="146"/>
      <c r="AV231" s="146"/>
      <c r="AW231" s="146"/>
      <c r="AX231" s="146"/>
      <c r="AY231" s="146"/>
      <c r="AZ231" s="146"/>
      <c r="BA231" s="147"/>
      <c r="BB231" s="147"/>
      <c r="BC231" s="147"/>
      <c r="BD231" s="147"/>
      <c r="BE231" s="147"/>
      <c r="BF231" s="147"/>
      <c r="BG231" s="147"/>
      <c r="BH231" s="147"/>
      <c r="BI231" s="147"/>
      <c r="BJ231" s="147"/>
      <c r="BK231" s="147"/>
      <c r="BL231" s="147"/>
      <c r="BM231" s="147"/>
    </row>
    <row r="232" spans="1:66" x14ac:dyDescent="0.3"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</row>
    <row r="233" spans="1:66" s="95" customFormat="1" ht="15.6" x14ac:dyDescent="0.3">
      <c r="A233" s="91" t="s">
        <v>99</v>
      </c>
      <c r="B233" s="92" t="e">
        <f ca="1">B236+B237</f>
        <v>#N/A</v>
      </c>
      <c r="C233" s="92" t="e">
        <f t="shared" ref="C233:AM233" ca="1" si="176">C236+C237</f>
        <v>#N/A</v>
      </c>
      <c r="D233" s="92" t="e">
        <f t="shared" ca="1" si="176"/>
        <v>#N/A</v>
      </c>
      <c r="E233" s="92" t="e">
        <f t="shared" ca="1" si="176"/>
        <v>#N/A</v>
      </c>
      <c r="F233" s="92" t="e">
        <f t="shared" ca="1" si="176"/>
        <v>#N/A</v>
      </c>
      <c r="G233" s="92" t="e">
        <f t="shared" ca="1" si="176"/>
        <v>#N/A</v>
      </c>
      <c r="H233" s="92" t="e">
        <f t="shared" ca="1" si="176"/>
        <v>#N/A</v>
      </c>
      <c r="I233" s="92" t="e">
        <f t="shared" ca="1" si="176"/>
        <v>#N/A</v>
      </c>
      <c r="J233" s="92" t="e">
        <f t="shared" ca="1" si="176"/>
        <v>#N/A</v>
      </c>
      <c r="K233" s="92" t="e">
        <f t="shared" ca="1" si="176"/>
        <v>#N/A</v>
      </c>
      <c r="L233" s="92" t="e">
        <f t="shared" ca="1" si="176"/>
        <v>#N/A</v>
      </c>
      <c r="M233" s="92" t="e">
        <f t="shared" ca="1" si="176"/>
        <v>#N/A</v>
      </c>
      <c r="N233" s="92" t="e">
        <f t="shared" ca="1" si="176"/>
        <v>#N/A</v>
      </c>
      <c r="O233" s="92" t="e">
        <f t="shared" ca="1" si="176"/>
        <v>#N/A</v>
      </c>
      <c r="P233" s="92" t="e">
        <f t="shared" ca="1" si="176"/>
        <v>#N/A</v>
      </c>
      <c r="Q233" s="92" t="e">
        <f t="shared" ca="1" si="176"/>
        <v>#N/A</v>
      </c>
      <c r="R233" s="92" t="e">
        <f t="shared" ca="1" si="176"/>
        <v>#N/A</v>
      </c>
      <c r="S233" s="92" t="e">
        <f t="shared" ca="1" si="176"/>
        <v>#N/A</v>
      </c>
      <c r="T233" s="92" t="e">
        <f t="shared" ca="1" si="176"/>
        <v>#N/A</v>
      </c>
      <c r="U233" s="92" t="e">
        <f t="shared" ca="1" si="176"/>
        <v>#N/A</v>
      </c>
      <c r="V233" s="92" t="e">
        <f t="shared" ca="1" si="176"/>
        <v>#N/A</v>
      </c>
      <c r="W233" s="92" t="e">
        <f t="shared" ca="1" si="176"/>
        <v>#N/A</v>
      </c>
      <c r="X233" s="92" t="e">
        <f t="shared" ca="1" si="176"/>
        <v>#N/A</v>
      </c>
      <c r="Y233" s="92" t="e">
        <f t="shared" ca="1" si="176"/>
        <v>#N/A</v>
      </c>
      <c r="Z233" s="92" t="e">
        <f t="shared" ca="1" si="176"/>
        <v>#N/A</v>
      </c>
      <c r="AA233" s="92" t="e">
        <f t="shared" ca="1" si="176"/>
        <v>#N/A</v>
      </c>
      <c r="AB233" s="92" t="e">
        <f t="shared" ca="1" si="176"/>
        <v>#N/A</v>
      </c>
      <c r="AC233" s="92" t="e">
        <f t="shared" ca="1" si="176"/>
        <v>#N/A</v>
      </c>
      <c r="AD233" s="92" t="e">
        <f t="shared" ca="1" si="176"/>
        <v>#N/A</v>
      </c>
      <c r="AE233" s="92" t="e">
        <f t="shared" ca="1" si="176"/>
        <v>#N/A</v>
      </c>
      <c r="AF233" s="92" t="e">
        <f t="shared" ca="1" si="176"/>
        <v>#N/A</v>
      </c>
      <c r="AG233" s="92" t="e">
        <f t="shared" ca="1" si="176"/>
        <v>#N/A</v>
      </c>
      <c r="AH233" s="92" t="e">
        <f t="shared" ca="1" si="176"/>
        <v>#N/A</v>
      </c>
      <c r="AI233" s="92" t="e">
        <f t="shared" ca="1" si="176"/>
        <v>#N/A</v>
      </c>
      <c r="AJ233" s="92" t="e">
        <f t="shared" ca="1" si="176"/>
        <v>#N/A</v>
      </c>
      <c r="AK233" s="92" t="e">
        <f t="shared" ca="1" si="176"/>
        <v>#N/A</v>
      </c>
      <c r="AL233" s="92" t="e">
        <f t="shared" ca="1" si="176"/>
        <v>#N/A</v>
      </c>
      <c r="AM233" s="92" t="e">
        <f t="shared" ca="1" si="176"/>
        <v>#N/A</v>
      </c>
      <c r="AN233" s="93"/>
      <c r="AO233" s="92" t="e">
        <f t="shared" ref="AO233:AZ233" ca="1" si="177">AO236+AO237</f>
        <v>#N/A</v>
      </c>
      <c r="AP233" s="92" t="e">
        <f t="shared" ca="1" si="177"/>
        <v>#N/A</v>
      </c>
      <c r="AQ233" s="92" t="e">
        <f t="shared" ca="1" si="177"/>
        <v>#N/A</v>
      </c>
      <c r="AR233" s="92" t="e">
        <f t="shared" ca="1" si="177"/>
        <v>#N/A</v>
      </c>
      <c r="AS233" s="92" t="e">
        <f t="shared" ca="1" si="177"/>
        <v>#N/A</v>
      </c>
      <c r="AT233" s="92" t="e">
        <f t="shared" ca="1" si="177"/>
        <v>#N/A</v>
      </c>
      <c r="AU233" s="92" t="e">
        <f t="shared" ca="1" si="177"/>
        <v>#N/A</v>
      </c>
      <c r="AV233" s="92" t="e">
        <f t="shared" ca="1" si="177"/>
        <v>#N/A</v>
      </c>
      <c r="AW233" s="92" t="e">
        <f t="shared" ca="1" si="177"/>
        <v>#N/A</v>
      </c>
      <c r="AX233" s="92" t="e">
        <f t="shared" ca="1" si="177"/>
        <v>#N/A</v>
      </c>
      <c r="AY233" s="92" t="e">
        <f t="shared" ca="1" si="177"/>
        <v>#N/A</v>
      </c>
      <c r="AZ233" s="92" t="e">
        <f t="shared" ca="1" si="177"/>
        <v>#N/A</v>
      </c>
      <c r="BA233" s="94"/>
      <c r="BB233" s="92" t="e">
        <f t="shared" ref="BB233:BM233" ca="1" si="178">BB236+BB237</f>
        <v>#N/A</v>
      </c>
      <c r="BC233" s="92" t="e">
        <f t="shared" ca="1" si="178"/>
        <v>#N/A</v>
      </c>
      <c r="BD233" s="92" t="e">
        <f t="shared" ca="1" si="178"/>
        <v>#N/A</v>
      </c>
      <c r="BE233" s="92" t="e">
        <f t="shared" ca="1" si="178"/>
        <v>#N/A</v>
      </c>
      <c r="BF233" s="92" t="e">
        <f t="shared" ca="1" si="178"/>
        <v>#N/A</v>
      </c>
      <c r="BG233" s="92" t="e">
        <f t="shared" ca="1" si="178"/>
        <v>#N/A</v>
      </c>
      <c r="BH233" s="92" t="e">
        <f t="shared" ca="1" si="178"/>
        <v>#N/A</v>
      </c>
      <c r="BI233" s="92" t="e">
        <f t="shared" ca="1" si="178"/>
        <v>#N/A</v>
      </c>
      <c r="BJ233" s="92" t="e">
        <f t="shared" ca="1" si="178"/>
        <v>#N/A</v>
      </c>
      <c r="BK233" s="92" t="e">
        <f t="shared" ca="1" si="178"/>
        <v>#N/A</v>
      </c>
      <c r="BL233" s="92" t="e">
        <f t="shared" ca="1" si="178"/>
        <v>#N/A</v>
      </c>
      <c r="BM233" s="92" t="e">
        <f t="shared" ca="1" si="178"/>
        <v>#N/A</v>
      </c>
    </row>
    <row r="234" spans="1:66" x14ac:dyDescent="0.3"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</row>
    <row r="235" spans="1:66" x14ac:dyDescent="0.3">
      <c r="A235" s="96" t="s">
        <v>64</v>
      </c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</row>
    <row r="236" spans="1:66" x14ac:dyDescent="0.3">
      <c r="A236" s="148" t="s">
        <v>100</v>
      </c>
      <c r="B236" s="90">
        <f t="shared" ref="B236:AM237" si="179">B265+B295</f>
        <v>6.2583524839672089</v>
      </c>
      <c r="C236" s="90">
        <f t="shared" si="179"/>
        <v>6.4104014799613491</v>
      </c>
      <c r="D236" s="90">
        <f t="shared" si="179"/>
        <v>5.741804073160413</v>
      </c>
      <c r="E236" s="90">
        <f t="shared" si="179"/>
        <v>6.5202222923392288</v>
      </c>
      <c r="F236" s="90">
        <f t="shared" si="179"/>
        <v>5.8158108594164197</v>
      </c>
      <c r="G236" s="90">
        <f t="shared" si="179"/>
        <v>5.8483058573221616</v>
      </c>
      <c r="H236" s="90">
        <f t="shared" si="179"/>
        <v>6.346395312865365</v>
      </c>
      <c r="I236" s="90">
        <f t="shared" si="179"/>
        <v>5.6259325035606231</v>
      </c>
      <c r="J236" s="90">
        <f t="shared" si="179"/>
        <v>5.4213723569830865</v>
      </c>
      <c r="K236" s="90">
        <f t="shared" si="179"/>
        <v>5.1996152052681133</v>
      </c>
      <c r="L236" s="90">
        <f t="shared" si="179"/>
        <v>4.6398985691964532</v>
      </c>
      <c r="M236" s="90">
        <f t="shared" si="179"/>
        <v>4.8003485558615537</v>
      </c>
      <c r="N236" s="90">
        <f t="shared" si="179"/>
        <v>4.5394936226829481</v>
      </c>
      <c r="O236" s="90">
        <f t="shared" si="179"/>
        <v>4.6092715442597516</v>
      </c>
      <c r="P236" s="90">
        <f t="shared" si="179"/>
        <v>4.4721822348365983</v>
      </c>
      <c r="Q236" s="90">
        <f t="shared" si="179"/>
        <v>4.3546842917570894</v>
      </c>
      <c r="R236" s="90">
        <f t="shared" si="179"/>
        <v>4.1795539599674534</v>
      </c>
      <c r="S236" s="90">
        <f t="shared" si="179"/>
        <v>3.8274499026144531</v>
      </c>
      <c r="T236" s="90">
        <f t="shared" si="179"/>
        <v>3.7229827893655703</v>
      </c>
      <c r="U236" s="90">
        <f t="shared" si="179"/>
        <v>3.6611758485982788</v>
      </c>
      <c r="V236" s="90">
        <f t="shared" si="179"/>
        <v>3.9854096180939251</v>
      </c>
      <c r="W236" s="90">
        <f t="shared" si="179"/>
        <v>3.3558338238371173</v>
      </c>
      <c r="X236" s="90">
        <f t="shared" si="179"/>
        <v>3.2805810859227469</v>
      </c>
      <c r="Y236" s="90">
        <f t="shared" si="179"/>
        <v>3.2125645862172618</v>
      </c>
      <c r="Z236" s="90">
        <f t="shared" si="179"/>
        <v>3.1772471023786126</v>
      </c>
      <c r="AA236" s="90">
        <f t="shared" si="179"/>
        <v>3.1420646163954227</v>
      </c>
      <c r="AB236" s="90">
        <f t="shared" si="179"/>
        <v>3.1115550974208595</v>
      </c>
      <c r="AC236" s="90">
        <f t="shared" si="179"/>
        <v>3.0460971297958399</v>
      </c>
      <c r="AD236" s="90">
        <f t="shared" si="179"/>
        <v>2.9608083648728893</v>
      </c>
      <c r="AE236" s="90">
        <f t="shared" si="179"/>
        <v>2.8850138236489942</v>
      </c>
      <c r="AF236" s="90">
        <f t="shared" si="179"/>
        <v>2.7983465849708757</v>
      </c>
      <c r="AG236" s="90">
        <f t="shared" si="179"/>
        <v>2.7044921948407659</v>
      </c>
      <c r="AH236" s="90">
        <f t="shared" si="179"/>
        <v>2.6051533915794804</v>
      </c>
      <c r="AI236" s="90">
        <f t="shared" si="179"/>
        <v>2.5934115476638437</v>
      </c>
      <c r="AJ236" s="90">
        <f t="shared" si="179"/>
        <v>2.5721892828129715</v>
      </c>
      <c r="AK236" s="90">
        <f t="shared" si="179"/>
        <v>2.5482917863479106</v>
      </c>
      <c r="AL236" s="90">
        <f t="shared" si="179"/>
        <v>2.5200760373540496</v>
      </c>
      <c r="AM236" s="90">
        <f t="shared" si="179"/>
        <v>2.4893428413770198</v>
      </c>
      <c r="AN236" s="90"/>
      <c r="AO236" s="90">
        <f t="shared" ref="AO236:AZ237" si="180">AO265+AO295</f>
        <v>3.0655228497389437</v>
      </c>
      <c r="AP236" s="90">
        <f t="shared" si="180"/>
        <v>2.6971046399562661</v>
      </c>
      <c r="AQ236" s="90">
        <f t="shared" si="180"/>
        <v>2.326467826046954</v>
      </c>
      <c r="AR236" s="90">
        <f t="shared" si="180"/>
        <v>2.1725197431232557</v>
      </c>
      <c r="AS236" s="90">
        <f t="shared" si="180"/>
        <v>2.0133671862298561</v>
      </c>
      <c r="AT236" s="90">
        <f t="shared" si="180"/>
        <v>1.8525910208496008</v>
      </c>
      <c r="AU236" s="90">
        <f t="shared" si="180"/>
        <v>1.6925612469521389</v>
      </c>
      <c r="AV236" s="90">
        <f t="shared" si="180"/>
        <v>1.6604525371649057</v>
      </c>
      <c r="AW236" s="90">
        <f t="shared" si="180"/>
        <v>1.6232826154325788</v>
      </c>
      <c r="AX236" s="90">
        <f t="shared" si="180"/>
        <v>1.5852411274931608</v>
      </c>
      <c r="AY236" s="90">
        <f t="shared" si="180"/>
        <v>1.5452398913623488</v>
      </c>
      <c r="AZ236" s="90">
        <f t="shared" si="180"/>
        <v>1.525805951200355</v>
      </c>
      <c r="BA236" s="90"/>
      <c r="BB236" s="90">
        <f t="shared" ref="BB236:BM237" si="181">BB265+BB295</f>
        <v>2.4358446455865166</v>
      </c>
      <c r="BC236" s="90">
        <f t="shared" si="181"/>
        <v>1.4625605917787059</v>
      </c>
      <c r="BD236" s="90">
        <f t="shared" si="181"/>
        <v>0.59901793368725331</v>
      </c>
      <c r="BE236" s="90">
        <f t="shared" si="181"/>
        <v>0.43757400670640423</v>
      </c>
      <c r="BF236" s="90">
        <f t="shared" si="181"/>
        <v>0.28439399215767353</v>
      </c>
      <c r="BG236" s="90">
        <f t="shared" si="181"/>
        <v>0.14334447079946286</v>
      </c>
      <c r="BH236" s="90">
        <f t="shared" si="181"/>
        <v>1.8356306114487818E-2</v>
      </c>
      <c r="BI236" s="90">
        <f t="shared" si="181"/>
        <v>1.8356214333140792E-2</v>
      </c>
      <c r="BJ236" s="90">
        <f t="shared" si="181"/>
        <v>1.835612255225268E-2</v>
      </c>
      <c r="BK236" s="90">
        <f t="shared" si="181"/>
        <v>1.8356030771823472E-2</v>
      </c>
      <c r="BL236" s="90">
        <f t="shared" si="181"/>
        <v>1.8355938991853157E-2</v>
      </c>
      <c r="BM236" s="90">
        <f t="shared" si="181"/>
        <v>1.8355847212341743E-2</v>
      </c>
    </row>
    <row r="237" spans="1:66" s="149" customFormat="1" x14ac:dyDescent="0.3">
      <c r="A237" s="98" t="s">
        <v>101</v>
      </c>
      <c r="B237" s="85" t="e">
        <f t="shared" ca="1" si="179"/>
        <v>#N/A</v>
      </c>
      <c r="C237" s="85" t="e">
        <f t="shared" ca="1" si="179"/>
        <v>#N/A</v>
      </c>
      <c r="D237" s="85" t="e">
        <f t="shared" ca="1" si="179"/>
        <v>#N/A</v>
      </c>
      <c r="E237" s="85" t="e">
        <f t="shared" ca="1" si="179"/>
        <v>#N/A</v>
      </c>
      <c r="F237" s="85" t="e">
        <f t="shared" ca="1" si="179"/>
        <v>#N/A</v>
      </c>
      <c r="G237" s="85" t="e">
        <f t="shared" ca="1" si="179"/>
        <v>#N/A</v>
      </c>
      <c r="H237" s="85" t="e">
        <f t="shared" ca="1" si="179"/>
        <v>#N/A</v>
      </c>
      <c r="I237" s="85" t="e">
        <f t="shared" ca="1" si="179"/>
        <v>#N/A</v>
      </c>
      <c r="J237" s="85" t="e">
        <f t="shared" ca="1" si="179"/>
        <v>#N/A</v>
      </c>
      <c r="K237" s="85" t="e">
        <f t="shared" ca="1" si="179"/>
        <v>#N/A</v>
      </c>
      <c r="L237" s="85" t="e">
        <f t="shared" ca="1" si="179"/>
        <v>#N/A</v>
      </c>
      <c r="M237" s="85" t="e">
        <f t="shared" ca="1" si="179"/>
        <v>#N/A</v>
      </c>
      <c r="N237" s="85" t="e">
        <f t="shared" ca="1" si="179"/>
        <v>#N/A</v>
      </c>
      <c r="O237" s="85" t="e">
        <f t="shared" ca="1" si="179"/>
        <v>#N/A</v>
      </c>
      <c r="P237" s="85" t="e">
        <f t="shared" ca="1" si="179"/>
        <v>#N/A</v>
      </c>
      <c r="Q237" s="85" t="e">
        <f t="shared" ca="1" si="179"/>
        <v>#N/A</v>
      </c>
      <c r="R237" s="85" t="e">
        <f t="shared" ca="1" si="179"/>
        <v>#N/A</v>
      </c>
      <c r="S237" s="85" t="e">
        <f t="shared" ca="1" si="179"/>
        <v>#N/A</v>
      </c>
      <c r="T237" s="85" t="e">
        <f t="shared" ca="1" si="179"/>
        <v>#N/A</v>
      </c>
      <c r="U237" s="85" t="e">
        <f t="shared" ca="1" si="179"/>
        <v>#N/A</v>
      </c>
      <c r="V237" s="85" t="e">
        <f t="shared" ca="1" si="179"/>
        <v>#N/A</v>
      </c>
      <c r="W237" s="85" t="e">
        <f t="shared" ca="1" si="179"/>
        <v>#N/A</v>
      </c>
      <c r="X237" s="85" t="e">
        <f t="shared" ca="1" si="179"/>
        <v>#N/A</v>
      </c>
      <c r="Y237" s="85" t="e">
        <f t="shared" ca="1" si="179"/>
        <v>#N/A</v>
      </c>
      <c r="Z237" s="85" t="e">
        <f t="shared" ca="1" si="179"/>
        <v>#N/A</v>
      </c>
      <c r="AA237" s="85" t="e">
        <f t="shared" ca="1" si="179"/>
        <v>#N/A</v>
      </c>
      <c r="AB237" s="85" t="e">
        <f t="shared" ca="1" si="179"/>
        <v>#N/A</v>
      </c>
      <c r="AC237" s="85" t="e">
        <f t="shared" ca="1" si="179"/>
        <v>#N/A</v>
      </c>
      <c r="AD237" s="85" t="e">
        <f t="shared" ca="1" si="179"/>
        <v>#N/A</v>
      </c>
      <c r="AE237" s="85" t="e">
        <f t="shared" ca="1" si="179"/>
        <v>#N/A</v>
      </c>
      <c r="AF237" s="85" t="e">
        <f t="shared" ca="1" si="179"/>
        <v>#N/A</v>
      </c>
      <c r="AG237" s="85" t="e">
        <f t="shared" ca="1" si="179"/>
        <v>#N/A</v>
      </c>
      <c r="AH237" s="85" t="e">
        <f t="shared" ca="1" si="179"/>
        <v>#N/A</v>
      </c>
      <c r="AI237" s="85" t="e">
        <f t="shared" ca="1" si="179"/>
        <v>#N/A</v>
      </c>
      <c r="AJ237" s="85" t="e">
        <f t="shared" ca="1" si="179"/>
        <v>#N/A</v>
      </c>
      <c r="AK237" s="85" t="e">
        <f t="shared" ca="1" si="179"/>
        <v>#N/A</v>
      </c>
      <c r="AL237" s="85" t="e">
        <f t="shared" ca="1" si="179"/>
        <v>#N/A</v>
      </c>
      <c r="AM237" s="85" t="e">
        <f t="shared" ca="1" si="179"/>
        <v>#N/A</v>
      </c>
      <c r="AN237" s="85"/>
      <c r="AO237" s="85" t="e">
        <f t="shared" ca="1" si="180"/>
        <v>#N/A</v>
      </c>
      <c r="AP237" s="85" t="e">
        <f t="shared" ca="1" si="180"/>
        <v>#N/A</v>
      </c>
      <c r="AQ237" s="85" t="e">
        <f t="shared" ca="1" si="180"/>
        <v>#N/A</v>
      </c>
      <c r="AR237" s="85" t="e">
        <f t="shared" ca="1" si="180"/>
        <v>#N/A</v>
      </c>
      <c r="AS237" s="85" t="e">
        <f t="shared" ca="1" si="180"/>
        <v>#N/A</v>
      </c>
      <c r="AT237" s="85" t="e">
        <f t="shared" ca="1" si="180"/>
        <v>#N/A</v>
      </c>
      <c r="AU237" s="85" t="e">
        <f t="shared" ca="1" si="180"/>
        <v>#N/A</v>
      </c>
      <c r="AV237" s="85" t="e">
        <f t="shared" ca="1" si="180"/>
        <v>#N/A</v>
      </c>
      <c r="AW237" s="85" t="e">
        <f t="shared" ca="1" si="180"/>
        <v>#N/A</v>
      </c>
      <c r="AX237" s="85" t="e">
        <f t="shared" ca="1" si="180"/>
        <v>#N/A</v>
      </c>
      <c r="AY237" s="85" t="e">
        <f t="shared" ca="1" si="180"/>
        <v>#N/A</v>
      </c>
      <c r="AZ237" s="85" t="e">
        <f t="shared" ca="1" si="180"/>
        <v>#N/A</v>
      </c>
      <c r="BA237" s="85"/>
      <c r="BB237" s="85" t="e">
        <f t="shared" ca="1" si="181"/>
        <v>#N/A</v>
      </c>
      <c r="BC237" s="85" t="e">
        <f t="shared" ca="1" si="181"/>
        <v>#N/A</v>
      </c>
      <c r="BD237" s="85" t="e">
        <f t="shared" ca="1" si="181"/>
        <v>#N/A</v>
      </c>
      <c r="BE237" s="85" t="e">
        <f t="shared" ca="1" si="181"/>
        <v>#N/A</v>
      </c>
      <c r="BF237" s="85" t="e">
        <f t="shared" ca="1" si="181"/>
        <v>#N/A</v>
      </c>
      <c r="BG237" s="85" t="e">
        <f t="shared" ca="1" si="181"/>
        <v>#N/A</v>
      </c>
      <c r="BH237" s="85" t="e">
        <f t="shared" ca="1" si="181"/>
        <v>#N/A</v>
      </c>
      <c r="BI237" s="85" t="e">
        <f t="shared" ca="1" si="181"/>
        <v>#N/A</v>
      </c>
      <c r="BJ237" s="85" t="e">
        <f t="shared" ca="1" si="181"/>
        <v>#N/A</v>
      </c>
      <c r="BK237" s="85" t="e">
        <f t="shared" ca="1" si="181"/>
        <v>#N/A</v>
      </c>
      <c r="BL237" s="85" t="e">
        <f t="shared" ca="1" si="181"/>
        <v>#N/A</v>
      </c>
      <c r="BM237" s="85" t="e">
        <f t="shared" ca="1" si="181"/>
        <v>#N/A</v>
      </c>
    </row>
    <row r="238" spans="1:66" x14ac:dyDescent="0.3">
      <c r="A238" s="97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</row>
    <row r="239" spans="1:66" x14ac:dyDescent="0.3">
      <c r="A239" s="96" t="s">
        <v>82</v>
      </c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</row>
    <row r="240" spans="1:66" s="152" customFormat="1" x14ac:dyDescent="0.3">
      <c r="A240" s="150" t="s">
        <v>83</v>
      </c>
      <c r="B240" s="151" t="e">
        <f ca="1">B269+B299</f>
        <v>#N/A</v>
      </c>
      <c r="C240" s="151" t="e">
        <f t="shared" ref="C240:BM242" ca="1" si="182">C269+C299</f>
        <v>#N/A</v>
      </c>
      <c r="D240" s="151" t="e">
        <f t="shared" ca="1" si="182"/>
        <v>#N/A</v>
      </c>
      <c r="E240" s="151" t="e">
        <f t="shared" ca="1" si="182"/>
        <v>#N/A</v>
      </c>
      <c r="F240" s="151" t="e">
        <f t="shared" ca="1" si="182"/>
        <v>#N/A</v>
      </c>
      <c r="G240" s="151" t="e">
        <f t="shared" ca="1" si="182"/>
        <v>#N/A</v>
      </c>
      <c r="H240" s="151" t="e">
        <f t="shared" ca="1" si="182"/>
        <v>#N/A</v>
      </c>
      <c r="I240" s="151" t="e">
        <f t="shared" ca="1" si="182"/>
        <v>#N/A</v>
      </c>
      <c r="J240" s="151" t="e">
        <f t="shared" ca="1" si="182"/>
        <v>#N/A</v>
      </c>
      <c r="K240" s="151" t="e">
        <f t="shared" ca="1" si="182"/>
        <v>#N/A</v>
      </c>
      <c r="L240" s="151" t="e">
        <f t="shared" ca="1" si="182"/>
        <v>#N/A</v>
      </c>
      <c r="M240" s="151" t="e">
        <f t="shared" ca="1" si="182"/>
        <v>#N/A</v>
      </c>
      <c r="N240" s="151" t="e">
        <f t="shared" ca="1" si="182"/>
        <v>#N/A</v>
      </c>
      <c r="O240" s="151" t="e">
        <f t="shared" ca="1" si="182"/>
        <v>#N/A</v>
      </c>
      <c r="P240" s="151" t="e">
        <f t="shared" ca="1" si="182"/>
        <v>#N/A</v>
      </c>
      <c r="Q240" s="151" t="e">
        <f t="shared" ca="1" si="182"/>
        <v>#N/A</v>
      </c>
      <c r="R240" s="151" t="e">
        <f t="shared" ca="1" si="182"/>
        <v>#N/A</v>
      </c>
      <c r="S240" s="151" t="e">
        <f t="shared" ca="1" si="182"/>
        <v>#N/A</v>
      </c>
      <c r="T240" s="151" t="e">
        <f t="shared" ca="1" si="182"/>
        <v>#N/A</v>
      </c>
      <c r="U240" s="151" t="e">
        <f t="shared" ca="1" si="182"/>
        <v>#N/A</v>
      </c>
      <c r="V240" s="151" t="e">
        <f t="shared" ca="1" si="182"/>
        <v>#N/A</v>
      </c>
      <c r="W240" s="151" t="e">
        <f t="shared" ca="1" si="182"/>
        <v>#N/A</v>
      </c>
      <c r="X240" s="151" t="e">
        <f t="shared" ca="1" si="182"/>
        <v>#N/A</v>
      </c>
      <c r="Y240" s="151" t="e">
        <f t="shared" ca="1" si="182"/>
        <v>#N/A</v>
      </c>
      <c r="Z240" s="151" t="e">
        <f t="shared" ca="1" si="182"/>
        <v>#N/A</v>
      </c>
      <c r="AA240" s="151" t="e">
        <f t="shared" ca="1" si="182"/>
        <v>#N/A</v>
      </c>
      <c r="AB240" s="151" t="e">
        <f t="shared" ca="1" si="182"/>
        <v>#N/A</v>
      </c>
      <c r="AC240" s="151" t="e">
        <f t="shared" ca="1" si="182"/>
        <v>#N/A</v>
      </c>
      <c r="AD240" s="151" t="e">
        <f t="shared" ca="1" si="182"/>
        <v>#N/A</v>
      </c>
      <c r="AE240" s="151" t="e">
        <f t="shared" ca="1" si="182"/>
        <v>#N/A</v>
      </c>
      <c r="AF240" s="151" t="e">
        <f t="shared" ca="1" si="182"/>
        <v>#N/A</v>
      </c>
      <c r="AG240" s="151" t="e">
        <f t="shared" ca="1" si="182"/>
        <v>#N/A</v>
      </c>
      <c r="AH240" s="151" t="e">
        <f t="shared" ca="1" si="182"/>
        <v>#N/A</v>
      </c>
      <c r="AI240" s="151" t="e">
        <f t="shared" ca="1" si="182"/>
        <v>#N/A</v>
      </c>
      <c r="AJ240" s="151" t="e">
        <f t="shared" ca="1" si="182"/>
        <v>#N/A</v>
      </c>
      <c r="AK240" s="151" t="e">
        <f t="shared" ca="1" si="182"/>
        <v>#N/A</v>
      </c>
      <c r="AL240" s="151" t="e">
        <f t="shared" ca="1" si="182"/>
        <v>#N/A</v>
      </c>
      <c r="AM240" s="151" t="e">
        <f t="shared" ca="1" si="182"/>
        <v>#N/A</v>
      </c>
      <c r="AN240" s="151"/>
      <c r="AO240" s="151" t="e">
        <f t="shared" ca="1" si="182"/>
        <v>#N/A</v>
      </c>
      <c r="AP240" s="151" t="e">
        <f t="shared" ca="1" si="182"/>
        <v>#N/A</v>
      </c>
      <c r="AQ240" s="151" t="e">
        <f t="shared" ca="1" si="182"/>
        <v>#N/A</v>
      </c>
      <c r="AR240" s="151" t="e">
        <f t="shared" ca="1" si="182"/>
        <v>#N/A</v>
      </c>
      <c r="AS240" s="151" t="e">
        <f t="shared" ca="1" si="182"/>
        <v>#N/A</v>
      </c>
      <c r="AT240" s="151" t="e">
        <f t="shared" ca="1" si="182"/>
        <v>#N/A</v>
      </c>
      <c r="AU240" s="151" t="e">
        <f t="shared" ca="1" si="182"/>
        <v>#N/A</v>
      </c>
      <c r="AV240" s="151" t="e">
        <f t="shared" ca="1" si="182"/>
        <v>#N/A</v>
      </c>
      <c r="AW240" s="151" t="e">
        <f t="shared" ca="1" si="182"/>
        <v>#N/A</v>
      </c>
      <c r="AX240" s="151" t="e">
        <f t="shared" ca="1" si="182"/>
        <v>#N/A</v>
      </c>
      <c r="AY240" s="151" t="e">
        <f t="shared" ca="1" si="182"/>
        <v>#N/A</v>
      </c>
      <c r="AZ240" s="151" t="e">
        <f t="shared" ca="1" si="182"/>
        <v>#N/A</v>
      </c>
      <c r="BA240" s="151"/>
      <c r="BB240" s="151" t="e">
        <f t="shared" ca="1" si="182"/>
        <v>#N/A</v>
      </c>
      <c r="BC240" s="151" t="e">
        <f t="shared" ca="1" si="182"/>
        <v>#N/A</v>
      </c>
      <c r="BD240" s="151" t="e">
        <f t="shared" ca="1" si="182"/>
        <v>#N/A</v>
      </c>
      <c r="BE240" s="151" t="e">
        <f t="shared" ca="1" si="182"/>
        <v>#N/A</v>
      </c>
      <c r="BF240" s="151" t="e">
        <f t="shared" ca="1" si="182"/>
        <v>#N/A</v>
      </c>
      <c r="BG240" s="151" t="e">
        <f t="shared" ca="1" si="182"/>
        <v>#N/A</v>
      </c>
      <c r="BH240" s="151" t="e">
        <f t="shared" ca="1" si="182"/>
        <v>#N/A</v>
      </c>
      <c r="BI240" s="151" t="e">
        <f t="shared" ca="1" si="182"/>
        <v>#N/A</v>
      </c>
      <c r="BJ240" s="151" t="e">
        <f t="shared" ca="1" si="182"/>
        <v>#N/A</v>
      </c>
      <c r="BK240" s="151" t="e">
        <f t="shared" ca="1" si="182"/>
        <v>#N/A</v>
      </c>
      <c r="BL240" s="151" t="e">
        <f t="shared" ca="1" si="182"/>
        <v>#N/A</v>
      </c>
      <c r="BM240" s="151" t="e">
        <f t="shared" ca="1" si="182"/>
        <v>#N/A</v>
      </c>
    </row>
    <row r="241" spans="1:65" x14ac:dyDescent="0.3">
      <c r="A241" s="153" t="s">
        <v>100</v>
      </c>
      <c r="B241" s="90">
        <f t="shared" ref="B241:Q242" si="183">B270+B300</f>
        <v>5.1946949841699892</v>
      </c>
      <c r="C241" s="90">
        <f t="shared" si="183"/>
        <v>5.4146854378441365</v>
      </c>
      <c r="D241" s="90">
        <f t="shared" si="183"/>
        <v>4.8074578446636469</v>
      </c>
      <c r="E241" s="90">
        <f t="shared" si="183"/>
        <v>5.5534501438543433</v>
      </c>
      <c r="F241" s="90">
        <f t="shared" si="183"/>
        <v>4.9124244707341393</v>
      </c>
      <c r="G241" s="90">
        <f t="shared" si="183"/>
        <v>4.9466134839892755</v>
      </c>
      <c r="H241" s="90">
        <f t="shared" si="183"/>
        <v>5.4229746151034623</v>
      </c>
      <c r="I241" s="90">
        <f t="shared" si="183"/>
        <v>4.7621038058276195</v>
      </c>
      <c r="J241" s="90">
        <f t="shared" si="183"/>
        <v>4.5962100751145627</v>
      </c>
      <c r="K241" s="90">
        <f t="shared" si="183"/>
        <v>4.3624511394244259</v>
      </c>
      <c r="L241" s="90">
        <f t="shared" si="183"/>
        <v>3.8898622248939536</v>
      </c>
      <c r="M241" s="90">
        <f t="shared" si="183"/>
        <v>4.0288104280751664</v>
      </c>
      <c r="N241" s="90">
        <f t="shared" si="183"/>
        <v>3.8118271434337618</v>
      </c>
      <c r="O241" s="90">
        <f t="shared" si="183"/>
        <v>3.8693503042279671</v>
      </c>
      <c r="P241" s="90">
        <f t="shared" si="183"/>
        <v>3.7520898465775168</v>
      </c>
      <c r="Q241" s="90">
        <f t="shared" si="183"/>
        <v>3.6550502103664919</v>
      </c>
      <c r="R241" s="90">
        <f t="shared" si="182"/>
        <v>3.5160039621567245</v>
      </c>
      <c r="S241" s="90">
        <f t="shared" si="182"/>
        <v>3.2175786793255026</v>
      </c>
      <c r="T241" s="90">
        <f t="shared" si="182"/>
        <v>3.1312210218935341</v>
      </c>
      <c r="U241" s="90">
        <f t="shared" si="182"/>
        <v>3.079960993831202</v>
      </c>
      <c r="V241" s="90">
        <f t="shared" si="182"/>
        <v>3.3794812802965208</v>
      </c>
      <c r="W241" s="90">
        <f t="shared" si="182"/>
        <v>2.8113636020504971</v>
      </c>
      <c r="X241" s="90">
        <f t="shared" si="182"/>
        <v>2.7354792865342166</v>
      </c>
      <c r="Y241" s="90">
        <f t="shared" si="182"/>
        <v>2.7251871495895084</v>
      </c>
      <c r="Z241" s="90">
        <f t="shared" si="182"/>
        <v>2.7131159313256892</v>
      </c>
      <c r="AA241" s="90">
        <f t="shared" si="182"/>
        <v>2.6975500928841964</v>
      </c>
      <c r="AB241" s="90">
        <f t="shared" si="182"/>
        <v>2.7353826489384199</v>
      </c>
      <c r="AC241" s="90">
        <f t="shared" si="182"/>
        <v>2.7099066440589294</v>
      </c>
      <c r="AD241" s="90">
        <f t="shared" si="182"/>
        <v>2.6651639747781264</v>
      </c>
      <c r="AE241" s="90">
        <f t="shared" si="182"/>
        <v>2.6112034299234823</v>
      </c>
      <c r="AF241" s="90">
        <f t="shared" si="182"/>
        <v>2.5470564220172474</v>
      </c>
      <c r="AG241" s="90">
        <f t="shared" si="182"/>
        <v>2.4760890311787955</v>
      </c>
      <c r="AH241" s="90">
        <f t="shared" si="182"/>
        <v>2.3997546515528803</v>
      </c>
      <c r="AI241" s="90">
        <f t="shared" si="182"/>
        <v>2.3851703481951265</v>
      </c>
      <c r="AJ241" s="90">
        <f t="shared" si="182"/>
        <v>2.3610481291032683</v>
      </c>
      <c r="AK241" s="90">
        <f t="shared" si="182"/>
        <v>2.3342459962380264</v>
      </c>
      <c r="AL241" s="90">
        <f t="shared" si="182"/>
        <v>2.303181839733067</v>
      </c>
      <c r="AM241" s="90">
        <f t="shared" si="182"/>
        <v>2.2697581779703828</v>
      </c>
      <c r="AN241" s="90"/>
      <c r="AO241" s="90">
        <f t="shared" si="182"/>
        <v>2.6956805716508896</v>
      </c>
      <c r="AP241" s="90">
        <f t="shared" si="182"/>
        <v>2.3972515168466506</v>
      </c>
      <c r="AQ241" s="90">
        <f t="shared" si="182"/>
        <v>2.094272550457462</v>
      </c>
      <c r="AR241" s="90">
        <f t="shared" si="182"/>
        <v>1.963407662692473</v>
      </c>
      <c r="AS241" s="90">
        <f t="shared" si="182"/>
        <v>1.8278147399697098</v>
      </c>
      <c r="AT241" s="90">
        <f t="shared" si="182"/>
        <v>1.6907927208630209</v>
      </c>
      <c r="AU241" s="90">
        <f t="shared" si="182"/>
        <v>1.5545176590087786</v>
      </c>
      <c r="AV241" s="90">
        <f t="shared" si="182"/>
        <v>1.5206755578279467</v>
      </c>
      <c r="AW241" s="90">
        <f t="shared" si="182"/>
        <v>1.4817379296917081</v>
      </c>
      <c r="AX241" s="90">
        <f t="shared" si="182"/>
        <v>1.4419303844327502</v>
      </c>
      <c r="AY241" s="90">
        <f t="shared" si="182"/>
        <v>1.4002062068159706</v>
      </c>
      <c r="AZ241" s="90">
        <f t="shared" si="182"/>
        <v>1.3791616253527825</v>
      </c>
      <c r="BA241" s="90"/>
      <c r="BB241" s="90">
        <f t="shared" si="182"/>
        <v>2.1206350172036652</v>
      </c>
      <c r="BC241" s="90">
        <f t="shared" si="182"/>
        <v>1.2480617882474383</v>
      </c>
      <c r="BD241" s="90">
        <f t="shared" si="182"/>
        <v>0.47787418137273185</v>
      </c>
      <c r="BE241" s="90">
        <f t="shared" si="182"/>
        <v>0.34137311995724429</v>
      </c>
      <c r="BF241" s="90">
        <f t="shared" si="182"/>
        <v>0.21372717759909304</v>
      </c>
      <c r="BG241" s="90">
        <f t="shared" si="182"/>
        <v>9.8644019439163871E-2</v>
      </c>
      <c r="BH241" s="90">
        <f t="shared" si="182"/>
        <v>0</v>
      </c>
      <c r="BI241" s="90">
        <f t="shared" si="182"/>
        <v>0</v>
      </c>
      <c r="BJ241" s="90">
        <f t="shared" si="182"/>
        <v>0</v>
      </c>
      <c r="BK241" s="90">
        <f t="shared" si="182"/>
        <v>0</v>
      </c>
      <c r="BL241" s="90">
        <f t="shared" si="182"/>
        <v>0</v>
      </c>
      <c r="BM241" s="90">
        <f t="shared" si="182"/>
        <v>0</v>
      </c>
    </row>
    <row r="242" spans="1:65" s="155" customFormat="1" x14ac:dyDescent="0.3">
      <c r="A242" s="154" t="s">
        <v>101</v>
      </c>
      <c r="B242" s="85" t="e">
        <f t="shared" ca="1" si="183"/>
        <v>#N/A</v>
      </c>
      <c r="C242" s="85" t="e">
        <f t="shared" ca="1" si="182"/>
        <v>#N/A</v>
      </c>
      <c r="D242" s="85" t="e">
        <f t="shared" ca="1" si="182"/>
        <v>#N/A</v>
      </c>
      <c r="E242" s="85" t="e">
        <f t="shared" ca="1" si="182"/>
        <v>#N/A</v>
      </c>
      <c r="F242" s="85" t="e">
        <f t="shared" ca="1" si="182"/>
        <v>#N/A</v>
      </c>
      <c r="G242" s="85" t="e">
        <f t="shared" ca="1" si="182"/>
        <v>#N/A</v>
      </c>
      <c r="H242" s="85" t="e">
        <f t="shared" ca="1" si="182"/>
        <v>#N/A</v>
      </c>
      <c r="I242" s="85" t="e">
        <f t="shared" ca="1" si="182"/>
        <v>#N/A</v>
      </c>
      <c r="J242" s="85" t="e">
        <f t="shared" ca="1" si="182"/>
        <v>#N/A</v>
      </c>
      <c r="K242" s="85" t="e">
        <f t="shared" ca="1" si="182"/>
        <v>#N/A</v>
      </c>
      <c r="L242" s="85" t="e">
        <f t="shared" ca="1" si="182"/>
        <v>#N/A</v>
      </c>
      <c r="M242" s="85" t="e">
        <f t="shared" ca="1" si="182"/>
        <v>#N/A</v>
      </c>
      <c r="N242" s="85" t="e">
        <f t="shared" ca="1" si="182"/>
        <v>#N/A</v>
      </c>
      <c r="O242" s="85" t="e">
        <f t="shared" ca="1" si="182"/>
        <v>#N/A</v>
      </c>
      <c r="P242" s="85" t="e">
        <f t="shared" ca="1" si="182"/>
        <v>#N/A</v>
      </c>
      <c r="Q242" s="85" t="e">
        <f t="shared" ca="1" si="182"/>
        <v>#N/A</v>
      </c>
      <c r="R242" s="85" t="e">
        <f t="shared" ca="1" si="182"/>
        <v>#N/A</v>
      </c>
      <c r="S242" s="85" t="e">
        <f t="shared" ca="1" si="182"/>
        <v>#N/A</v>
      </c>
      <c r="T242" s="85" t="e">
        <f t="shared" ca="1" si="182"/>
        <v>#N/A</v>
      </c>
      <c r="U242" s="85" t="e">
        <f t="shared" ca="1" si="182"/>
        <v>#N/A</v>
      </c>
      <c r="V242" s="85" t="e">
        <f t="shared" ca="1" si="182"/>
        <v>#N/A</v>
      </c>
      <c r="W242" s="85" t="e">
        <f t="shared" ca="1" si="182"/>
        <v>#N/A</v>
      </c>
      <c r="X242" s="85" t="e">
        <f t="shared" ca="1" si="182"/>
        <v>#N/A</v>
      </c>
      <c r="Y242" s="85" t="e">
        <f t="shared" ca="1" si="182"/>
        <v>#N/A</v>
      </c>
      <c r="Z242" s="85" t="e">
        <f t="shared" ca="1" si="182"/>
        <v>#N/A</v>
      </c>
      <c r="AA242" s="85" t="e">
        <f t="shared" ca="1" si="182"/>
        <v>#N/A</v>
      </c>
      <c r="AB242" s="85" t="e">
        <f t="shared" ca="1" si="182"/>
        <v>#N/A</v>
      </c>
      <c r="AC242" s="85" t="e">
        <f t="shared" ca="1" si="182"/>
        <v>#N/A</v>
      </c>
      <c r="AD242" s="85" t="e">
        <f t="shared" ca="1" si="182"/>
        <v>#N/A</v>
      </c>
      <c r="AE242" s="85" t="e">
        <f t="shared" ca="1" si="182"/>
        <v>#N/A</v>
      </c>
      <c r="AF242" s="85" t="e">
        <f t="shared" ca="1" si="182"/>
        <v>#N/A</v>
      </c>
      <c r="AG242" s="85" t="e">
        <f t="shared" ca="1" si="182"/>
        <v>#N/A</v>
      </c>
      <c r="AH242" s="85" t="e">
        <f t="shared" ca="1" si="182"/>
        <v>#N/A</v>
      </c>
      <c r="AI242" s="85" t="e">
        <f t="shared" ca="1" si="182"/>
        <v>#N/A</v>
      </c>
      <c r="AJ242" s="85" t="e">
        <f t="shared" ca="1" si="182"/>
        <v>#N/A</v>
      </c>
      <c r="AK242" s="85" t="e">
        <f t="shared" ca="1" si="182"/>
        <v>#N/A</v>
      </c>
      <c r="AL242" s="85" t="e">
        <f t="shared" ca="1" si="182"/>
        <v>#N/A</v>
      </c>
      <c r="AM242" s="85" t="e">
        <f t="shared" ca="1" si="182"/>
        <v>#N/A</v>
      </c>
      <c r="AN242" s="85"/>
      <c r="AO242" s="85" t="e">
        <f t="shared" ca="1" si="182"/>
        <v>#N/A</v>
      </c>
      <c r="AP242" s="85" t="e">
        <f t="shared" ca="1" si="182"/>
        <v>#N/A</v>
      </c>
      <c r="AQ242" s="85" t="e">
        <f t="shared" ca="1" si="182"/>
        <v>#N/A</v>
      </c>
      <c r="AR242" s="85" t="e">
        <f t="shared" ca="1" si="182"/>
        <v>#N/A</v>
      </c>
      <c r="AS242" s="85" t="e">
        <f t="shared" ca="1" si="182"/>
        <v>#N/A</v>
      </c>
      <c r="AT242" s="85" t="e">
        <f t="shared" ca="1" si="182"/>
        <v>#N/A</v>
      </c>
      <c r="AU242" s="85" t="e">
        <f t="shared" ca="1" si="182"/>
        <v>#N/A</v>
      </c>
      <c r="AV242" s="85" t="e">
        <f t="shared" ca="1" si="182"/>
        <v>#N/A</v>
      </c>
      <c r="AW242" s="85" t="e">
        <f t="shared" ca="1" si="182"/>
        <v>#N/A</v>
      </c>
      <c r="AX242" s="85" t="e">
        <f t="shared" ca="1" si="182"/>
        <v>#N/A</v>
      </c>
      <c r="AY242" s="85" t="e">
        <f t="shared" ca="1" si="182"/>
        <v>#N/A</v>
      </c>
      <c r="AZ242" s="85" t="e">
        <f t="shared" ca="1" si="182"/>
        <v>#N/A</v>
      </c>
      <c r="BA242" s="85"/>
      <c r="BB242" s="85" t="e">
        <f t="shared" ca="1" si="182"/>
        <v>#N/A</v>
      </c>
      <c r="BC242" s="85" t="e">
        <f t="shared" ca="1" si="182"/>
        <v>#N/A</v>
      </c>
      <c r="BD242" s="85" t="e">
        <f t="shared" ca="1" si="182"/>
        <v>#N/A</v>
      </c>
      <c r="BE242" s="85" t="e">
        <f t="shared" ca="1" si="182"/>
        <v>#N/A</v>
      </c>
      <c r="BF242" s="85" t="e">
        <f t="shared" ca="1" si="182"/>
        <v>#N/A</v>
      </c>
      <c r="BG242" s="85" t="e">
        <f t="shared" ca="1" si="182"/>
        <v>#N/A</v>
      </c>
      <c r="BH242" s="85" t="e">
        <f t="shared" ca="1" si="182"/>
        <v>#N/A</v>
      </c>
      <c r="BI242" s="85" t="e">
        <f t="shared" ca="1" si="182"/>
        <v>#N/A</v>
      </c>
      <c r="BJ242" s="85" t="e">
        <f t="shared" ca="1" si="182"/>
        <v>#N/A</v>
      </c>
      <c r="BK242" s="85" t="e">
        <f t="shared" ca="1" si="182"/>
        <v>#N/A</v>
      </c>
      <c r="BL242" s="85" t="e">
        <f t="shared" ca="1" si="182"/>
        <v>#N/A</v>
      </c>
      <c r="BM242" s="85" t="e">
        <f t="shared" ca="1" si="182"/>
        <v>#N/A</v>
      </c>
    </row>
    <row r="243" spans="1:65" s="152" customFormat="1" x14ac:dyDescent="0.3">
      <c r="A243" s="150" t="s">
        <v>84</v>
      </c>
      <c r="B243" s="151" t="e">
        <f ca="1">B273+B303</f>
        <v>#N/A</v>
      </c>
      <c r="C243" s="151" t="e">
        <f t="shared" ref="C243:BM245" ca="1" si="184">C273+C303</f>
        <v>#N/A</v>
      </c>
      <c r="D243" s="151" t="e">
        <f t="shared" ca="1" si="184"/>
        <v>#N/A</v>
      </c>
      <c r="E243" s="151" t="e">
        <f t="shared" ca="1" si="184"/>
        <v>#N/A</v>
      </c>
      <c r="F243" s="151" t="e">
        <f t="shared" ca="1" si="184"/>
        <v>#N/A</v>
      </c>
      <c r="G243" s="151" t="e">
        <f t="shared" ca="1" si="184"/>
        <v>#N/A</v>
      </c>
      <c r="H243" s="151" t="e">
        <f t="shared" ca="1" si="184"/>
        <v>#N/A</v>
      </c>
      <c r="I243" s="151" t="e">
        <f t="shared" ca="1" si="184"/>
        <v>#N/A</v>
      </c>
      <c r="J243" s="151" t="e">
        <f t="shared" ca="1" si="184"/>
        <v>#N/A</v>
      </c>
      <c r="K243" s="151" t="e">
        <f t="shared" ca="1" si="184"/>
        <v>#N/A</v>
      </c>
      <c r="L243" s="151" t="e">
        <f t="shared" ca="1" si="184"/>
        <v>#N/A</v>
      </c>
      <c r="M243" s="151" t="e">
        <f t="shared" ca="1" si="184"/>
        <v>#N/A</v>
      </c>
      <c r="N243" s="151" t="e">
        <f t="shared" ca="1" si="184"/>
        <v>#N/A</v>
      </c>
      <c r="O243" s="151" t="e">
        <f t="shared" ca="1" si="184"/>
        <v>#N/A</v>
      </c>
      <c r="P243" s="151" t="e">
        <f t="shared" ca="1" si="184"/>
        <v>#N/A</v>
      </c>
      <c r="Q243" s="151" t="e">
        <f t="shared" ca="1" si="184"/>
        <v>#N/A</v>
      </c>
      <c r="R243" s="151" t="e">
        <f t="shared" ca="1" si="184"/>
        <v>#N/A</v>
      </c>
      <c r="S243" s="151" t="e">
        <f t="shared" ca="1" si="184"/>
        <v>#N/A</v>
      </c>
      <c r="T243" s="151" t="e">
        <f t="shared" ca="1" si="184"/>
        <v>#N/A</v>
      </c>
      <c r="U243" s="151" t="e">
        <f t="shared" ca="1" si="184"/>
        <v>#N/A</v>
      </c>
      <c r="V243" s="151" t="e">
        <f t="shared" ca="1" si="184"/>
        <v>#N/A</v>
      </c>
      <c r="W243" s="151" t="e">
        <f t="shared" ca="1" si="184"/>
        <v>#N/A</v>
      </c>
      <c r="X243" s="151" t="e">
        <f t="shared" ca="1" si="184"/>
        <v>#N/A</v>
      </c>
      <c r="Y243" s="151" t="e">
        <f t="shared" ca="1" si="184"/>
        <v>#N/A</v>
      </c>
      <c r="Z243" s="151" t="e">
        <f t="shared" ca="1" si="184"/>
        <v>#N/A</v>
      </c>
      <c r="AA243" s="151" t="e">
        <f t="shared" ca="1" si="184"/>
        <v>#N/A</v>
      </c>
      <c r="AB243" s="151" t="e">
        <f t="shared" ca="1" si="184"/>
        <v>#N/A</v>
      </c>
      <c r="AC243" s="151" t="e">
        <f t="shared" ca="1" si="184"/>
        <v>#N/A</v>
      </c>
      <c r="AD243" s="151" t="e">
        <f t="shared" ca="1" si="184"/>
        <v>#N/A</v>
      </c>
      <c r="AE243" s="151" t="e">
        <f t="shared" ca="1" si="184"/>
        <v>#N/A</v>
      </c>
      <c r="AF243" s="151" t="e">
        <f t="shared" ca="1" si="184"/>
        <v>#N/A</v>
      </c>
      <c r="AG243" s="151" t="e">
        <f t="shared" ca="1" si="184"/>
        <v>#N/A</v>
      </c>
      <c r="AH243" s="151" t="e">
        <f t="shared" ca="1" si="184"/>
        <v>#N/A</v>
      </c>
      <c r="AI243" s="151" t="e">
        <f t="shared" ca="1" si="184"/>
        <v>#N/A</v>
      </c>
      <c r="AJ243" s="151" t="e">
        <f t="shared" ca="1" si="184"/>
        <v>#N/A</v>
      </c>
      <c r="AK243" s="151" t="e">
        <f t="shared" ca="1" si="184"/>
        <v>#N/A</v>
      </c>
      <c r="AL243" s="151" t="e">
        <f t="shared" ca="1" si="184"/>
        <v>#N/A</v>
      </c>
      <c r="AM243" s="151" t="e">
        <f t="shared" ca="1" si="184"/>
        <v>#N/A</v>
      </c>
      <c r="AN243" s="151"/>
      <c r="AO243" s="151" t="e">
        <f t="shared" ca="1" si="184"/>
        <v>#N/A</v>
      </c>
      <c r="AP243" s="151" t="e">
        <f t="shared" ca="1" si="184"/>
        <v>#N/A</v>
      </c>
      <c r="AQ243" s="151" t="e">
        <f t="shared" ca="1" si="184"/>
        <v>#N/A</v>
      </c>
      <c r="AR243" s="151" t="e">
        <f t="shared" ca="1" si="184"/>
        <v>#N/A</v>
      </c>
      <c r="AS243" s="151" t="e">
        <f t="shared" ca="1" si="184"/>
        <v>#N/A</v>
      </c>
      <c r="AT243" s="151" t="e">
        <f t="shared" ca="1" si="184"/>
        <v>#N/A</v>
      </c>
      <c r="AU243" s="151" t="e">
        <f t="shared" ca="1" si="184"/>
        <v>#N/A</v>
      </c>
      <c r="AV243" s="151" t="e">
        <f t="shared" ca="1" si="184"/>
        <v>#N/A</v>
      </c>
      <c r="AW243" s="151" t="e">
        <f t="shared" ca="1" si="184"/>
        <v>#N/A</v>
      </c>
      <c r="AX243" s="151" t="e">
        <f t="shared" ca="1" si="184"/>
        <v>#N/A</v>
      </c>
      <c r="AY243" s="151" t="e">
        <f t="shared" ca="1" si="184"/>
        <v>#N/A</v>
      </c>
      <c r="AZ243" s="151" t="e">
        <f t="shared" ca="1" si="184"/>
        <v>#N/A</v>
      </c>
      <c r="BA243" s="151"/>
      <c r="BB243" s="151" t="e">
        <f t="shared" ca="1" si="184"/>
        <v>#N/A</v>
      </c>
      <c r="BC243" s="151" t="e">
        <f t="shared" ca="1" si="184"/>
        <v>#N/A</v>
      </c>
      <c r="BD243" s="151" t="e">
        <f t="shared" ca="1" si="184"/>
        <v>#N/A</v>
      </c>
      <c r="BE243" s="151" t="e">
        <f t="shared" ca="1" si="184"/>
        <v>#N/A</v>
      </c>
      <c r="BF243" s="151" t="e">
        <f t="shared" ca="1" si="184"/>
        <v>#N/A</v>
      </c>
      <c r="BG243" s="151" t="e">
        <f t="shared" ca="1" si="184"/>
        <v>#N/A</v>
      </c>
      <c r="BH243" s="151" t="e">
        <f t="shared" ca="1" si="184"/>
        <v>#N/A</v>
      </c>
      <c r="BI243" s="151" t="e">
        <f t="shared" ca="1" si="184"/>
        <v>#N/A</v>
      </c>
      <c r="BJ243" s="151" t="e">
        <f t="shared" ca="1" si="184"/>
        <v>#N/A</v>
      </c>
      <c r="BK243" s="151" t="e">
        <f t="shared" ca="1" si="184"/>
        <v>#N/A</v>
      </c>
      <c r="BL243" s="151" t="e">
        <f t="shared" ca="1" si="184"/>
        <v>#N/A</v>
      </c>
      <c r="BM243" s="151" t="e">
        <f t="shared" ca="1" si="184"/>
        <v>#N/A</v>
      </c>
    </row>
    <row r="244" spans="1:65" x14ac:dyDescent="0.3">
      <c r="A244" s="153" t="s">
        <v>100</v>
      </c>
      <c r="B244" s="90">
        <f t="shared" ref="B244:Q245" si="185">B274+B304</f>
        <v>0</v>
      </c>
      <c r="C244" s="90">
        <f t="shared" si="185"/>
        <v>0</v>
      </c>
      <c r="D244" s="90">
        <f t="shared" si="185"/>
        <v>0</v>
      </c>
      <c r="E244" s="90">
        <f t="shared" si="185"/>
        <v>0</v>
      </c>
      <c r="F244" s="90">
        <f t="shared" si="185"/>
        <v>0</v>
      </c>
      <c r="G244" s="90">
        <f t="shared" si="185"/>
        <v>0</v>
      </c>
      <c r="H244" s="90">
        <f t="shared" si="185"/>
        <v>0</v>
      </c>
      <c r="I244" s="90">
        <f t="shared" si="185"/>
        <v>0</v>
      </c>
      <c r="J244" s="90">
        <f t="shared" si="185"/>
        <v>0</v>
      </c>
      <c r="K244" s="90">
        <f t="shared" si="185"/>
        <v>0</v>
      </c>
      <c r="L244" s="90">
        <f t="shared" si="185"/>
        <v>0</v>
      </c>
      <c r="M244" s="90">
        <f t="shared" si="185"/>
        <v>0</v>
      </c>
      <c r="N244" s="90">
        <f t="shared" si="185"/>
        <v>0</v>
      </c>
      <c r="O244" s="90">
        <f t="shared" si="185"/>
        <v>0</v>
      </c>
      <c r="P244" s="90">
        <f t="shared" si="185"/>
        <v>0</v>
      </c>
      <c r="Q244" s="90">
        <f t="shared" si="185"/>
        <v>0</v>
      </c>
      <c r="R244" s="90">
        <f t="shared" si="184"/>
        <v>0</v>
      </c>
      <c r="S244" s="90">
        <f t="shared" si="184"/>
        <v>0</v>
      </c>
      <c r="T244" s="90">
        <f t="shared" si="184"/>
        <v>0</v>
      </c>
      <c r="U244" s="90">
        <f t="shared" si="184"/>
        <v>0</v>
      </c>
      <c r="V244" s="90">
        <f t="shared" si="184"/>
        <v>0</v>
      </c>
      <c r="W244" s="90">
        <f t="shared" si="184"/>
        <v>0</v>
      </c>
      <c r="X244" s="90">
        <f t="shared" si="184"/>
        <v>0</v>
      </c>
      <c r="Y244" s="90">
        <f t="shared" si="184"/>
        <v>0</v>
      </c>
      <c r="Z244" s="90">
        <f t="shared" si="184"/>
        <v>0</v>
      </c>
      <c r="AA244" s="90">
        <f t="shared" si="184"/>
        <v>0</v>
      </c>
      <c r="AB244" s="90">
        <f t="shared" si="184"/>
        <v>0</v>
      </c>
      <c r="AC244" s="90">
        <f t="shared" si="184"/>
        <v>0</v>
      </c>
      <c r="AD244" s="90">
        <f t="shared" si="184"/>
        <v>0</v>
      </c>
      <c r="AE244" s="90">
        <f t="shared" si="184"/>
        <v>0</v>
      </c>
      <c r="AF244" s="90">
        <f t="shared" si="184"/>
        <v>0</v>
      </c>
      <c r="AG244" s="90">
        <f t="shared" si="184"/>
        <v>0</v>
      </c>
      <c r="AH244" s="90">
        <f t="shared" si="184"/>
        <v>0</v>
      </c>
      <c r="AI244" s="90">
        <f t="shared" si="184"/>
        <v>0</v>
      </c>
      <c r="AJ244" s="90">
        <f t="shared" si="184"/>
        <v>0</v>
      </c>
      <c r="AK244" s="90">
        <f t="shared" si="184"/>
        <v>0</v>
      </c>
      <c r="AL244" s="90">
        <f t="shared" si="184"/>
        <v>0</v>
      </c>
      <c r="AM244" s="90">
        <f t="shared" si="184"/>
        <v>0</v>
      </c>
      <c r="AN244" s="90"/>
      <c r="AO244" s="90">
        <f t="shared" si="184"/>
        <v>0</v>
      </c>
      <c r="AP244" s="90">
        <f t="shared" si="184"/>
        <v>0</v>
      </c>
      <c r="AQ244" s="90">
        <f t="shared" si="184"/>
        <v>0</v>
      </c>
      <c r="AR244" s="90">
        <f t="shared" si="184"/>
        <v>0</v>
      </c>
      <c r="AS244" s="90">
        <f t="shared" si="184"/>
        <v>0</v>
      </c>
      <c r="AT244" s="90">
        <f t="shared" si="184"/>
        <v>0</v>
      </c>
      <c r="AU244" s="90">
        <f t="shared" si="184"/>
        <v>0</v>
      </c>
      <c r="AV244" s="90">
        <f t="shared" si="184"/>
        <v>0</v>
      </c>
      <c r="AW244" s="90">
        <f t="shared" si="184"/>
        <v>0</v>
      </c>
      <c r="AX244" s="90">
        <f t="shared" si="184"/>
        <v>0</v>
      </c>
      <c r="AY244" s="90">
        <f t="shared" si="184"/>
        <v>0</v>
      </c>
      <c r="AZ244" s="90">
        <f t="shared" si="184"/>
        <v>0</v>
      </c>
      <c r="BA244" s="90"/>
      <c r="BB244" s="90">
        <f t="shared" si="184"/>
        <v>0</v>
      </c>
      <c r="BC244" s="90">
        <f t="shared" si="184"/>
        <v>0</v>
      </c>
      <c r="BD244" s="90">
        <f t="shared" si="184"/>
        <v>0</v>
      </c>
      <c r="BE244" s="90">
        <f t="shared" si="184"/>
        <v>0</v>
      </c>
      <c r="BF244" s="90">
        <f t="shared" si="184"/>
        <v>0</v>
      </c>
      <c r="BG244" s="90">
        <f t="shared" si="184"/>
        <v>0</v>
      </c>
      <c r="BH244" s="90">
        <f t="shared" si="184"/>
        <v>0</v>
      </c>
      <c r="BI244" s="90">
        <f t="shared" si="184"/>
        <v>0</v>
      </c>
      <c r="BJ244" s="90">
        <f t="shared" si="184"/>
        <v>0</v>
      </c>
      <c r="BK244" s="90">
        <f t="shared" si="184"/>
        <v>0</v>
      </c>
      <c r="BL244" s="90">
        <f t="shared" si="184"/>
        <v>0</v>
      </c>
      <c r="BM244" s="90">
        <f t="shared" si="184"/>
        <v>0</v>
      </c>
    </row>
    <row r="245" spans="1:65" s="155" customFormat="1" x14ac:dyDescent="0.3">
      <c r="A245" s="154" t="s">
        <v>101</v>
      </c>
      <c r="B245" s="85" t="e">
        <f t="shared" ca="1" si="185"/>
        <v>#N/A</v>
      </c>
      <c r="C245" s="85" t="e">
        <f t="shared" ca="1" si="184"/>
        <v>#N/A</v>
      </c>
      <c r="D245" s="85" t="e">
        <f t="shared" ca="1" si="184"/>
        <v>#N/A</v>
      </c>
      <c r="E245" s="85" t="e">
        <f t="shared" ca="1" si="184"/>
        <v>#N/A</v>
      </c>
      <c r="F245" s="85" t="e">
        <f t="shared" ca="1" si="184"/>
        <v>#N/A</v>
      </c>
      <c r="G245" s="85" t="e">
        <f t="shared" ca="1" si="184"/>
        <v>#N/A</v>
      </c>
      <c r="H245" s="85" t="e">
        <f t="shared" ca="1" si="184"/>
        <v>#N/A</v>
      </c>
      <c r="I245" s="85" t="e">
        <f t="shared" ca="1" si="184"/>
        <v>#N/A</v>
      </c>
      <c r="J245" s="85" t="e">
        <f t="shared" ca="1" si="184"/>
        <v>#N/A</v>
      </c>
      <c r="K245" s="85" t="e">
        <f t="shared" ca="1" si="184"/>
        <v>#N/A</v>
      </c>
      <c r="L245" s="85" t="e">
        <f t="shared" ca="1" si="184"/>
        <v>#N/A</v>
      </c>
      <c r="M245" s="85" t="e">
        <f t="shared" ca="1" si="184"/>
        <v>#N/A</v>
      </c>
      <c r="N245" s="85" t="e">
        <f t="shared" ca="1" si="184"/>
        <v>#N/A</v>
      </c>
      <c r="O245" s="85" t="e">
        <f t="shared" ca="1" si="184"/>
        <v>#N/A</v>
      </c>
      <c r="P245" s="85" t="e">
        <f t="shared" ca="1" si="184"/>
        <v>#N/A</v>
      </c>
      <c r="Q245" s="85" t="e">
        <f t="shared" ca="1" si="184"/>
        <v>#N/A</v>
      </c>
      <c r="R245" s="85" t="e">
        <f t="shared" ca="1" si="184"/>
        <v>#N/A</v>
      </c>
      <c r="S245" s="85" t="e">
        <f t="shared" ca="1" si="184"/>
        <v>#N/A</v>
      </c>
      <c r="T245" s="85" t="e">
        <f t="shared" ca="1" si="184"/>
        <v>#N/A</v>
      </c>
      <c r="U245" s="85" t="e">
        <f t="shared" ca="1" si="184"/>
        <v>#N/A</v>
      </c>
      <c r="V245" s="85" t="e">
        <f t="shared" ca="1" si="184"/>
        <v>#N/A</v>
      </c>
      <c r="W245" s="85" t="e">
        <f t="shared" ca="1" si="184"/>
        <v>#N/A</v>
      </c>
      <c r="X245" s="85" t="e">
        <f t="shared" ca="1" si="184"/>
        <v>#N/A</v>
      </c>
      <c r="Y245" s="85" t="e">
        <f t="shared" ca="1" si="184"/>
        <v>#N/A</v>
      </c>
      <c r="Z245" s="85" t="e">
        <f t="shared" ca="1" si="184"/>
        <v>#N/A</v>
      </c>
      <c r="AA245" s="85" t="e">
        <f t="shared" ca="1" si="184"/>
        <v>#N/A</v>
      </c>
      <c r="AB245" s="85" t="e">
        <f t="shared" ca="1" si="184"/>
        <v>#N/A</v>
      </c>
      <c r="AC245" s="85" t="e">
        <f t="shared" ca="1" si="184"/>
        <v>#N/A</v>
      </c>
      <c r="AD245" s="85" t="e">
        <f t="shared" ca="1" si="184"/>
        <v>#N/A</v>
      </c>
      <c r="AE245" s="85" t="e">
        <f t="shared" ca="1" si="184"/>
        <v>#N/A</v>
      </c>
      <c r="AF245" s="85" t="e">
        <f t="shared" ca="1" si="184"/>
        <v>#N/A</v>
      </c>
      <c r="AG245" s="85" t="e">
        <f t="shared" ca="1" si="184"/>
        <v>#N/A</v>
      </c>
      <c r="AH245" s="85" t="e">
        <f t="shared" ca="1" si="184"/>
        <v>#N/A</v>
      </c>
      <c r="AI245" s="85" t="e">
        <f t="shared" ca="1" si="184"/>
        <v>#N/A</v>
      </c>
      <c r="AJ245" s="85" t="e">
        <f t="shared" ca="1" si="184"/>
        <v>#N/A</v>
      </c>
      <c r="AK245" s="85" t="e">
        <f t="shared" ca="1" si="184"/>
        <v>#N/A</v>
      </c>
      <c r="AL245" s="85" t="e">
        <f t="shared" ca="1" si="184"/>
        <v>#N/A</v>
      </c>
      <c r="AM245" s="85" t="e">
        <f t="shared" ca="1" si="184"/>
        <v>#N/A</v>
      </c>
      <c r="AN245" s="85"/>
      <c r="AO245" s="85" t="e">
        <f t="shared" ca="1" si="184"/>
        <v>#N/A</v>
      </c>
      <c r="AP245" s="85" t="e">
        <f t="shared" ca="1" si="184"/>
        <v>#N/A</v>
      </c>
      <c r="AQ245" s="85" t="e">
        <f t="shared" ca="1" si="184"/>
        <v>#N/A</v>
      </c>
      <c r="AR245" s="85" t="e">
        <f t="shared" ca="1" si="184"/>
        <v>#N/A</v>
      </c>
      <c r="AS245" s="85" t="e">
        <f t="shared" ca="1" si="184"/>
        <v>#N/A</v>
      </c>
      <c r="AT245" s="85" t="e">
        <f t="shared" ca="1" si="184"/>
        <v>#N/A</v>
      </c>
      <c r="AU245" s="85" t="e">
        <f t="shared" ca="1" si="184"/>
        <v>#N/A</v>
      </c>
      <c r="AV245" s="85" t="e">
        <f t="shared" ca="1" si="184"/>
        <v>#N/A</v>
      </c>
      <c r="AW245" s="85" t="e">
        <f t="shared" ca="1" si="184"/>
        <v>#N/A</v>
      </c>
      <c r="AX245" s="85" t="e">
        <f t="shared" ca="1" si="184"/>
        <v>#N/A</v>
      </c>
      <c r="AY245" s="85" t="e">
        <f t="shared" ca="1" si="184"/>
        <v>#N/A</v>
      </c>
      <c r="AZ245" s="85" t="e">
        <f t="shared" ca="1" si="184"/>
        <v>#N/A</v>
      </c>
      <c r="BA245" s="85"/>
      <c r="BB245" s="85" t="e">
        <f t="shared" ca="1" si="184"/>
        <v>#N/A</v>
      </c>
      <c r="BC245" s="85" t="e">
        <f t="shared" ca="1" si="184"/>
        <v>#N/A</v>
      </c>
      <c r="BD245" s="85" t="e">
        <f t="shared" ca="1" si="184"/>
        <v>#N/A</v>
      </c>
      <c r="BE245" s="85" t="e">
        <f t="shared" ca="1" si="184"/>
        <v>#N/A</v>
      </c>
      <c r="BF245" s="85" t="e">
        <f t="shared" ca="1" si="184"/>
        <v>#N/A</v>
      </c>
      <c r="BG245" s="85" t="e">
        <f t="shared" ca="1" si="184"/>
        <v>#N/A</v>
      </c>
      <c r="BH245" s="85" t="e">
        <f t="shared" ca="1" si="184"/>
        <v>#N/A</v>
      </c>
      <c r="BI245" s="85" t="e">
        <f t="shared" ca="1" si="184"/>
        <v>#N/A</v>
      </c>
      <c r="BJ245" s="85" t="e">
        <f t="shared" ca="1" si="184"/>
        <v>#N/A</v>
      </c>
      <c r="BK245" s="85" t="e">
        <f t="shared" ca="1" si="184"/>
        <v>#N/A</v>
      </c>
      <c r="BL245" s="85" t="e">
        <f t="shared" ca="1" si="184"/>
        <v>#N/A</v>
      </c>
      <c r="BM245" s="85" t="e">
        <f t="shared" ca="1" si="184"/>
        <v>#N/A</v>
      </c>
    </row>
    <row r="246" spans="1:65" s="152" customFormat="1" x14ac:dyDescent="0.3">
      <c r="A246" s="150" t="s">
        <v>85</v>
      </c>
      <c r="B246" s="151" t="e">
        <f ca="1">B277+B307</f>
        <v>#N/A</v>
      </c>
      <c r="C246" s="151" t="e">
        <f t="shared" ref="C246:BM248" ca="1" si="186">C277+C307</f>
        <v>#N/A</v>
      </c>
      <c r="D246" s="151" t="e">
        <f t="shared" ca="1" si="186"/>
        <v>#N/A</v>
      </c>
      <c r="E246" s="151" t="e">
        <f t="shared" ca="1" si="186"/>
        <v>#N/A</v>
      </c>
      <c r="F246" s="151" t="e">
        <f t="shared" ca="1" si="186"/>
        <v>#N/A</v>
      </c>
      <c r="G246" s="151" t="e">
        <f t="shared" ca="1" si="186"/>
        <v>#N/A</v>
      </c>
      <c r="H246" s="151" t="e">
        <f t="shared" ca="1" si="186"/>
        <v>#N/A</v>
      </c>
      <c r="I246" s="151" t="e">
        <f t="shared" ca="1" si="186"/>
        <v>#N/A</v>
      </c>
      <c r="J246" s="151" t="e">
        <f t="shared" ca="1" si="186"/>
        <v>#N/A</v>
      </c>
      <c r="K246" s="151" t="e">
        <f t="shared" ca="1" si="186"/>
        <v>#N/A</v>
      </c>
      <c r="L246" s="151" t="e">
        <f t="shared" ca="1" si="186"/>
        <v>#N/A</v>
      </c>
      <c r="M246" s="151" t="e">
        <f t="shared" ca="1" si="186"/>
        <v>#N/A</v>
      </c>
      <c r="N246" s="151" t="e">
        <f t="shared" ca="1" si="186"/>
        <v>#N/A</v>
      </c>
      <c r="O246" s="151" t="e">
        <f t="shared" ca="1" si="186"/>
        <v>#N/A</v>
      </c>
      <c r="P246" s="151" t="e">
        <f t="shared" ca="1" si="186"/>
        <v>#N/A</v>
      </c>
      <c r="Q246" s="151" t="e">
        <f t="shared" ca="1" si="186"/>
        <v>#N/A</v>
      </c>
      <c r="R246" s="151" t="e">
        <f t="shared" ca="1" si="186"/>
        <v>#N/A</v>
      </c>
      <c r="S246" s="151" t="e">
        <f t="shared" ca="1" si="186"/>
        <v>#N/A</v>
      </c>
      <c r="T246" s="151" t="e">
        <f t="shared" ca="1" si="186"/>
        <v>#N/A</v>
      </c>
      <c r="U246" s="151" t="e">
        <f t="shared" ca="1" si="186"/>
        <v>#N/A</v>
      </c>
      <c r="V246" s="151" t="e">
        <f t="shared" ca="1" si="186"/>
        <v>#N/A</v>
      </c>
      <c r="W246" s="151" t="e">
        <f t="shared" ca="1" si="186"/>
        <v>#N/A</v>
      </c>
      <c r="X246" s="151" t="e">
        <f t="shared" ca="1" si="186"/>
        <v>#N/A</v>
      </c>
      <c r="Y246" s="151" t="e">
        <f t="shared" ca="1" si="186"/>
        <v>#N/A</v>
      </c>
      <c r="Z246" s="151" t="e">
        <f t="shared" ca="1" si="186"/>
        <v>#N/A</v>
      </c>
      <c r="AA246" s="151" t="e">
        <f t="shared" ca="1" si="186"/>
        <v>#N/A</v>
      </c>
      <c r="AB246" s="151" t="e">
        <f t="shared" ca="1" si="186"/>
        <v>#N/A</v>
      </c>
      <c r="AC246" s="151" t="e">
        <f t="shared" ca="1" si="186"/>
        <v>#N/A</v>
      </c>
      <c r="AD246" s="151" t="e">
        <f t="shared" ca="1" si="186"/>
        <v>#N/A</v>
      </c>
      <c r="AE246" s="151" t="e">
        <f t="shared" ca="1" si="186"/>
        <v>#N/A</v>
      </c>
      <c r="AF246" s="151" t="e">
        <f t="shared" ca="1" si="186"/>
        <v>#N/A</v>
      </c>
      <c r="AG246" s="151" t="e">
        <f t="shared" ca="1" si="186"/>
        <v>#N/A</v>
      </c>
      <c r="AH246" s="151" t="e">
        <f t="shared" ca="1" si="186"/>
        <v>#N/A</v>
      </c>
      <c r="AI246" s="151" t="e">
        <f t="shared" ca="1" si="186"/>
        <v>#N/A</v>
      </c>
      <c r="AJ246" s="151" t="e">
        <f t="shared" ca="1" si="186"/>
        <v>#N/A</v>
      </c>
      <c r="AK246" s="151" t="e">
        <f t="shared" ca="1" si="186"/>
        <v>#N/A</v>
      </c>
      <c r="AL246" s="151" t="e">
        <f t="shared" ca="1" si="186"/>
        <v>#N/A</v>
      </c>
      <c r="AM246" s="151" t="e">
        <f t="shared" ca="1" si="186"/>
        <v>#N/A</v>
      </c>
      <c r="AN246" s="151"/>
      <c r="AO246" s="151" t="e">
        <f t="shared" ca="1" si="186"/>
        <v>#N/A</v>
      </c>
      <c r="AP246" s="151" t="e">
        <f t="shared" ca="1" si="186"/>
        <v>#N/A</v>
      </c>
      <c r="AQ246" s="151" t="e">
        <f t="shared" ca="1" si="186"/>
        <v>#N/A</v>
      </c>
      <c r="AR246" s="151" t="e">
        <f t="shared" ca="1" si="186"/>
        <v>#N/A</v>
      </c>
      <c r="AS246" s="151" t="e">
        <f t="shared" ca="1" si="186"/>
        <v>#N/A</v>
      </c>
      <c r="AT246" s="151" t="e">
        <f t="shared" ca="1" si="186"/>
        <v>#N/A</v>
      </c>
      <c r="AU246" s="151" t="e">
        <f t="shared" ca="1" si="186"/>
        <v>#N/A</v>
      </c>
      <c r="AV246" s="151" t="e">
        <f t="shared" ca="1" si="186"/>
        <v>#N/A</v>
      </c>
      <c r="AW246" s="151" t="e">
        <f t="shared" ca="1" si="186"/>
        <v>#N/A</v>
      </c>
      <c r="AX246" s="151" t="e">
        <f t="shared" ca="1" si="186"/>
        <v>#N/A</v>
      </c>
      <c r="AY246" s="151" t="e">
        <f t="shared" ca="1" si="186"/>
        <v>#N/A</v>
      </c>
      <c r="AZ246" s="151" t="e">
        <f t="shared" ca="1" si="186"/>
        <v>#N/A</v>
      </c>
      <c r="BA246" s="151"/>
      <c r="BB246" s="151" t="e">
        <f t="shared" ca="1" si="186"/>
        <v>#N/A</v>
      </c>
      <c r="BC246" s="151" t="e">
        <f t="shared" ca="1" si="186"/>
        <v>#N/A</v>
      </c>
      <c r="BD246" s="151" t="e">
        <f t="shared" ca="1" si="186"/>
        <v>#N/A</v>
      </c>
      <c r="BE246" s="151" t="e">
        <f t="shared" ca="1" si="186"/>
        <v>#N/A</v>
      </c>
      <c r="BF246" s="151" t="e">
        <f t="shared" ca="1" si="186"/>
        <v>#N/A</v>
      </c>
      <c r="BG246" s="151" t="e">
        <f t="shared" ca="1" si="186"/>
        <v>#N/A</v>
      </c>
      <c r="BH246" s="151" t="e">
        <f t="shared" ca="1" si="186"/>
        <v>#N/A</v>
      </c>
      <c r="BI246" s="151" t="e">
        <f t="shared" ca="1" si="186"/>
        <v>#N/A</v>
      </c>
      <c r="BJ246" s="151" t="e">
        <f t="shared" ca="1" si="186"/>
        <v>#N/A</v>
      </c>
      <c r="BK246" s="151" t="e">
        <f t="shared" ca="1" si="186"/>
        <v>#N/A</v>
      </c>
      <c r="BL246" s="151" t="e">
        <f t="shared" ca="1" si="186"/>
        <v>#N/A</v>
      </c>
      <c r="BM246" s="151" t="e">
        <f t="shared" ca="1" si="186"/>
        <v>#N/A</v>
      </c>
    </row>
    <row r="247" spans="1:65" x14ac:dyDescent="0.3">
      <c r="A247" s="153" t="s">
        <v>100</v>
      </c>
      <c r="B247" s="90">
        <f t="shared" ref="B247:Q248" si="187">B278+B308</f>
        <v>0.97723406646015476</v>
      </c>
      <c r="C247" s="90">
        <f t="shared" si="187"/>
        <v>0.9374822537800942</v>
      </c>
      <c r="D247" s="90">
        <f t="shared" si="187"/>
        <v>0.87708087971162751</v>
      </c>
      <c r="E247" s="90">
        <f t="shared" si="187"/>
        <v>0.88378297144708162</v>
      </c>
      <c r="F247" s="90">
        <f t="shared" si="187"/>
        <v>0.83282988848076711</v>
      </c>
      <c r="G247" s="90">
        <f t="shared" si="187"/>
        <v>0.83307607551340723</v>
      </c>
      <c r="H247" s="90">
        <f t="shared" si="187"/>
        <v>0.84776336574450306</v>
      </c>
      <c r="I247" s="90">
        <f t="shared" si="187"/>
        <v>0.79963906993547496</v>
      </c>
      <c r="J247" s="90">
        <f t="shared" si="187"/>
        <v>0.76771462731131512</v>
      </c>
      <c r="K247" s="90">
        <f t="shared" si="187"/>
        <v>0.78301235762283039</v>
      </c>
      <c r="L247" s="90">
        <f t="shared" si="187"/>
        <v>0.69716284605629708</v>
      </c>
      <c r="M247" s="90">
        <f t="shared" si="187"/>
        <v>0.71970101168739031</v>
      </c>
      <c r="N247" s="90">
        <f t="shared" si="187"/>
        <v>0.67870406620441059</v>
      </c>
      <c r="O247" s="90">
        <f t="shared" si="187"/>
        <v>0.6848784222821781</v>
      </c>
      <c r="P247" s="90">
        <f t="shared" si="187"/>
        <v>0.66457793574350199</v>
      </c>
      <c r="Q247" s="90">
        <f t="shared" si="187"/>
        <v>0.64324935365526592</v>
      </c>
      <c r="R247" s="90">
        <f t="shared" si="186"/>
        <v>0.60885813229415642</v>
      </c>
      <c r="S247" s="90">
        <f t="shared" si="186"/>
        <v>0.55786044171119598</v>
      </c>
      <c r="T247" s="90">
        <f t="shared" si="186"/>
        <v>0.54333519919649642</v>
      </c>
      <c r="U247" s="90">
        <f t="shared" si="186"/>
        <v>0.53290239312627707</v>
      </c>
      <c r="V247" s="90">
        <f t="shared" si="186"/>
        <v>0.54924986105188378</v>
      </c>
      <c r="W247" s="90">
        <f t="shared" si="186"/>
        <v>0.48975229396527997</v>
      </c>
      <c r="X247" s="90">
        <f t="shared" si="186"/>
        <v>0.47979606357123517</v>
      </c>
      <c r="Y247" s="90">
        <f t="shared" si="186"/>
        <v>0.4424555433535311</v>
      </c>
      <c r="Z247" s="90">
        <f t="shared" si="186"/>
        <v>0.41947810199650848</v>
      </c>
      <c r="AA247" s="90">
        <f t="shared" si="186"/>
        <v>0.39970069056564456</v>
      </c>
      <c r="AB247" s="90">
        <f t="shared" si="186"/>
        <v>0.33562835877244551</v>
      </c>
      <c r="AC247" s="90">
        <f t="shared" si="186"/>
        <v>0.29998208733539278</v>
      </c>
      <c r="AD247" s="90">
        <f t="shared" si="186"/>
        <v>0.26368952190498546</v>
      </c>
      <c r="AE247" s="90">
        <f t="shared" si="186"/>
        <v>0.24537777919628631</v>
      </c>
      <c r="AF247" s="90">
        <f t="shared" si="186"/>
        <v>0.22664010400288753</v>
      </c>
      <c r="AG247" s="90">
        <f t="shared" si="186"/>
        <v>0.20777808450418955</v>
      </c>
      <c r="AH247" s="90">
        <f t="shared" si="186"/>
        <v>0.18902531358712107</v>
      </c>
      <c r="AI247" s="90">
        <f t="shared" si="186"/>
        <v>0.19164840019198409</v>
      </c>
      <c r="AJ247" s="90">
        <f t="shared" si="186"/>
        <v>0.19432410161244817</v>
      </c>
      <c r="AK247" s="90">
        <f t="shared" si="186"/>
        <v>0.19700530522403512</v>
      </c>
      <c r="AL247" s="90">
        <f t="shared" si="186"/>
        <v>0.19963767132479904</v>
      </c>
      <c r="AM247" s="90">
        <f t="shared" si="186"/>
        <v>0.20213044721057161</v>
      </c>
      <c r="AN247" s="90"/>
      <c r="AO247" s="90">
        <f t="shared" si="186"/>
        <v>0.33202471591397686</v>
      </c>
      <c r="AP247" s="90">
        <f t="shared" si="186"/>
        <v>0.26946049830148011</v>
      </c>
      <c r="AQ247" s="90">
        <f t="shared" si="186"/>
        <v>0.20970953031106027</v>
      </c>
      <c r="AR247" s="90">
        <f t="shared" si="186"/>
        <v>0.19042430534826743</v>
      </c>
      <c r="AS247" s="90">
        <f t="shared" si="186"/>
        <v>0.17064611950521708</v>
      </c>
      <c r="AT247" s="90">
        <f t="shared" si="186"/>
        <v>0.15064377740353685</v>
      </c>
      <c r="AU247" s="90">
        <f t="shared" si="186"/>
        <v>0.13060611367857927</v>
      </c>
      <c r="AV247" s="90">
        <f t="shared" si="186"/>
        <v>0.13223985703347915</v>
      </c>
      <c r="AW247" s="90">
        <f t="shared" si="186"/>
        <v>0.13390569871239866</v>
      </c>
      <c r="AX247" s="90">
        <f t="shared" si="186"/>
        <v>0.13557026379870191</v>
      </c>
      <c r="AY247" s="90">
        <f t="shared" si="186"/>
        <v>0.13719507051517435</v>
      </c>
      <c r="AZ247" s="90">
        <f t="shared" si="186"/>
        <v>0.13871591304711212</v>
      </c>
      <c r="BA247" s="90"/>
      <c r="BB247" s="90">
        <f t="shared" si="186"/>
        <v>0.27925871312808359</v>
      </c>
      <c r="BC247" s="90">
        <f t="shared" si="186"/>
        <v>0.18691418104029894</v>
      </c>
      <c r="BD247" s="90">
        <f t="shared" si="186"/>
        <v>0.10153257251352116</v>
      </c>
      <c r="BE247" s="90">
        <f t="shared" si="186"/>
        <v>8.1419293209122667E-2</v>
      </c>
      <c r="BF247" s="90">
        <f t="shared" si="186"/>
        <v>6.0772014208250541E-2</v>
      </c>
      <c r="BG247" s="90">
        <f t="shared" si="186"/>
        <v>3.9734305300658412E-2</v>
      </c>
      <c r="BH247" s="90">
        <f t="shared" si="186"/>
        <v>1.8356306114487818E-2</v>
      </c>
      <c r="BI247" s="90">
        <f t="shared" si="186"/>
        <v>1.8356214333140792E-2</v>
      </c>
      <c r="BJ247" s="90">
        <f t="shared" si="186"/>
        <v>1.835612255225268E-2</v>
      </c>
      <c r="BK247" s="90">
        <f t="shared" si="186"/>
        <v>1.8356030771823472E-2</v>
      </c>
      <c r="BL247" s="90">
        <f t="shared" si="186"/>
        <v>1.8355938991853157E-2</v>
      </c>
      <c r="BM247" s="90">
        <f t="shared" si="186"/>
        <v>1.8355847212341743E-2</v>
      </c>
    </row>
    <row r="248" spans="1:65" s="155" customFormat="1" x14ac:dyDescent="0.3">
      <c r="A248" s="154" t="s">
        <v>101</v>
      </c>
      <c r="B248" s="85" t="e">
        <f t="shared" ca="1" si="187"/>
        <v>#N/A</v>
      </c>
      <c r="C248" s="85" t="e">
        <f t="shared" ca="1" si="186"/>
        <v>#N/A</v>
      </c>
      <c r="D248" s="85" t="e">
        <f t="shared" ca="1" si="186"/>
        <v>#N/A</v>
      </c>
      <c r="E248" s="85" t="e">
        <f t="shared" ca="1" si="186"/>
        <v>#N/A</v>
      </c>
      <c r="F248" s="85" t="e">
        <f t="shared" ca="1" si="186"/>
        <v>#N/A</v>
      </c>
      <c r="G248" s="85" t="e">
        <f t="shared" ca="1" si="186"/>
        <v>#N/A</v>
      </c>
      <c r="H248" s="85" t="e">
        <f t="shared" ca="1" si="186"/>
        <v>#N/A</v>
      </c>
      <c r="I248" s="85" t="e">
        <f t="shared" ca="1" si="186"/>
        <v>#N/A</v>
      </c>
      <c r="J248" s="85" t="e">
        <f t="shared" ca="1" si="186"/>
        <v>#N/A</v>
      </c>
      <c r="K248" s="85" t="e">
        <f t="shared" ca="1" si="186"/>
        <v>#N/A</v>
      </c>
      <c r="L248" s="85" t="e">
        <f t="shared" ca="1" si="186"/>
        <v>#N/A</v>
      </c>
      <c r="M248" s="85" t="e">
        <f t="shared" ca="1" si="186"/>
        <v>#N/A</v>
      </c>
      <c r="N248" s="85" t="e">
        <f t="shared" ca="1" si="186"/>
        <v>#N/A</v>
      </c>
      <c r="O248" s="85" t="e">
        <f t="shared" ca="1" si="186"/>
        <v>#N/A</v>
      </c>
      <c r="P248" s="85" t="e">
        <f t="shared" ca="1" si="186"/>
        <v>#N/A</v>
      </c>
      <c r="Q248" s="85" t="e">
        <f t="shared" ca="1" si="186"/>
        <v>#N/A</v>
      </c>
      <c r="R248" s="85" t="e">
        <f t="shared" ca="1" si="186"/>
        <v>#N/A</v>
      </c>
      <c r="S248" s="85" t="e">
        <f t="shared" ca="1" si="186"/>
        <v>#N/A</v>
      </c>
      <c r="T248" s="85" t="e">
        <f t="shared" ca="1" si="186"/>
        <v>#N/A</v>
      </c>
      <c r="U248" s="85" t="e">
        <f t="shared" ca="1" si="186"/>
        <v>#N/A</v>
      </c>
      <c r="V248" s="85" t="e">
        <f t="shared" ca="1" si="186"/>
        <v>#N/A</v>
      </c>
      <c r="W248" s="85" t="e">
        <f t="shared" ca="1" si="186"/>
        <v>#N/A</v>
      </c>
      <c r="X248" s="85" t="e">
        <f t="shared" ca="1" si="186"/>
        <v>#N/A</v>
      </c>
      <c r="Y248" s="85" t="e">
        <f t="shared" ca="1" si="186"/>
        <v>#N/A</v>
      </c>
      <c r="Z248" s="85" t="e">
        <f t="shared" ca="1" si="186"/>
        <v>#N/A</v>
      </c>
      <c r="AA248" s="85" t="e">
        <f t="shared" ca="1" si="186"/>
        <v>#N/A</v>
      </c>
      <c r="AB248" s="85" t="e">
        <f t="shared" ca="1" si="186"/>
        <v>#N/A</v>
      </c>
      <c r="AC248" s="85" t="e">
        <f t="shared" ca="1" si="186"/>
        <v>#N/A</v>
      </c>
      <c r="AD248" s="85" t="e">
        <f t="shared" ca="1" si="186"/>
        <v>#N/A</v>
      </c>
      <c r="AE248" s="85" t="e">
        <f t="shared" ca="1" si="186"/>
        <v>#N/A</v>
      </c>
      <c r="AF248" s="85" t="e">
        <f t="shared" ca="1" si="186"/>
        <v>#N/A</v>
      </c>
      <c r="AG248" s="85" t="e">
        <f t="shared" ca="1" si="186"/>
        <v>#N/A</v>
      </c>
      <c r="AH248" s="85" t="e">
        <f t="shared" ca="1" si="186"/>
        <v>#N/A</v>
      </c>
      <c r="AI248" s="85" t="e">
        <f t="shared" ca="1" si="186"/>
        <v>#N/A</v>
      </c>
      <c r="AJ248" s="85" t="e">
        <f t="shared" ca="1" si="186"/>
        <v>#N/A</v>
      </c>
      <c r="AK248" s="85" t="e">
        <f t="shared" ca="1" si="186"/>
        <v>#N/A</v>
      </c>
      <c r="AL248" s="85" t="e">
        <f t="shared" ca="1" si="186"/>
        <v>#N/A</v>
      </c>
      <c r="AM248" s="85" t="e">
        <f t="shared" ca="1" si="186"/>
        <v>#N/A</v>
      </c>
      <c r="AN248" s="85"/>
      <c r="AO248" s="85" t="e">
        <f t="shared" ca="1" si="186"/>
        <v>#N/A</v>
      </c>
      <c r="AP248" s="85" t="e">
        <f t="shared" ca="1" si="186"/>
        <v>#N/A</v>
      </c>
      <c r="AQ248" s="85" t="e">
        <f t="shared" ca="1" si="186"/>
        <v>#N/A</v>
      </c>
      <c r="AR248" s="85" t="e">
        <f t="shared" ca="1" si="186"/>
        <v>#N/A</v>
      </c>
      <c r="AS248" s="85" t="e">
        <f t="shared" ca="1" si="186"/>
        <v>#N/A</v>
      </c>
      <c r="AT248" s="85" t="e">
        <f t="shared" ca="1" si="186"/>
        <v>#N/A</v>
      </c>
      <c r="AU248" s="85" t="e">
        <f t="shared" ca="1" si="186"/>
        <v>#N/A</v>
      </c>
      <c r="AV248" s="85" t="e">
        <f t="shared" ca="1" si="186"/>
        <v>#N/A</v>
      </c>
      <c r="AW248" s="85" t="e">
        <f t="shared" ca="1" si="186"/>
        <v>#N/A</v>
      </c>
      <c r="AX248" s="85" t="e">
        <f t="shared" ca="1" si="186"/>
        <v>#N/A</v>
      </c>
      <c r="AY248" s="85" t="e">
        <f t="shared" ca="1" si="186"/>
        <v>#N/A</v>
      </c>
      <c r="AZ248" s="85" t="e">
        <f t="shared" ca="1" si="186"/>
        <v>#N/A</v>
      </c>
      <c r="BA248" s="85"/>
      <c r="BB248" s="85" t="e">
        <f t="shared" ca="1" si="186"/>
        <v>#N/A</v>
      </c>
      <c r="BC248" s="85" t="e">
        <f t="shared" ca="1" si="186"/>
        <v>#N/A</v>
      </c>
      <c r="BD248" s="85" t="e">
        <f t="shared" ca="1" si="186"/>
        <v>#N/A</v>
      </c>
      <c r="BE248" s="85" t="e">
        <f t="shared" ca="1" si="186"/>
        <v>#N/A</v>
      </c>
      <c r="BF248" s="85" t="e">
        <f t="shared" ca="1" si="186"/>
        <v>#N/A</v>
      </c>
      <c r="BG248" s="85" t="e">
        <f t="shared" ca="1" si="186"/>
        <v>#N/A</v>
      </c>
      <c r="BH248" s="85" t="e">
        <f t="shared" ca="1" si="186"/>
        <v>#N/A</v>
      </c>
      <c r="BI248" s="85" t="e">
        <f t="shared" ca="1" si="186"/>
        <v>#N/A</v>
      </c>
      <c r="BJ248" s="85" t="e">
        <f t="shared" ca="1" si="186"/>
        <v>#N/A</v>
      </c>
      <c r="BK248" s="85" t="e">
        <f t="shared" ca="1" si="186"/>
        <v>#N/A</v>
      </c>
      <c r="BL248" s="85" t="e">
        <f t="shared" ca="1" si="186"/>
        <v>#N/A</v>
      </c>
      <c r="BM248" s="85" t="e">
        <f t="shared" ca="1" si="186"/>
        <v>#N/A</v>
      </c>
    </row>
    <row r="249" spans="1:65" s="152" customFormat="1" x14ac:dyDescent="0.3">
      <c r="A249" s="150" t="s">
        <v>33</v>
      </c>
      <c r="B249" s="151" t="e">
        <f ca="1">B281+B311</f>
        <v>#N/A</v>
      </c>
      <c r="C249" s="151" t="e">
        <f t="shared" ref="C249:BM251" ca="1" si="188">C281+C311</f>
        <v>#N/A</v>
      </c>
      <c r="D249" s="151" t="e">
        <f t="shared" ca="1" si="188"/>
        <v>#N/A</v>
      </c>
      <c r="E249" s="151" t="e">
        <f t="shared" ca="1" si="188"/>
        <v>#N/A</v>
      </c>
      <c r="F249" s="151" t="e">
        <f t="shared" ca="1" si="188"/>
        <v>#N/A</v>
      </c>
      <c r="G249" s="151" t="e">
        <f t="shared" ca="1" si="188"/>
        <v>#N/A</v>
      </c>
      <c r="H249" s="151" t="e">
        <f t="shared" ca="1" si="188"/>
        <v>#N/A</v>
      </c>
      <c r="I249" s="151" t="e">
        <f t="shared" ca="1" si="188"/>
        <v>#N/A</v>
      </c>
      <c r="J249" s="151" t="e">
        <f t="shared" ca="1" si="188"/>
        <v>#N/A</v>
      </c>
      <c r="K249" s="151" t="e">
        <f t="shared" ca="1" si="188"/>
        <v>#N/A</v>
      </c>
      <c r="L249" s="151" t="e">
        <f t="shared" ca="1" si="188"/>
        <v>#N/A</v>
      </c>
      <c r="M249" s="151" t="e">
        <f t="shared" ca="1" si="188"/>
        <v>#N/A</v>
      </c>
      <c r="N249" s="151" t="e">
        <f t="shared" ca="1" si="188"/>
        <v>#N/A</v>
      </c>
      <c r="O249" s="151" t="e">
        <f t="shared" ca="1" si="188"/>
        <v>#N/A</v>
      </c>
      <c r="P249" s="151" t="e">
        <f t="shared" ca="1" si="188"/>
        <v>#N/A</v>
      </c>
      <c r="Q249" s="151" t="e">
        <f t="shared" ca="1" si="188"/>
        <v>#N/A</v>
      </c>
      <c r="R249" s="151" t="e">
        <f t="shared" ca="1" si="188"/>
        <v>#N/A</v>
      </c>
      <c r="S249" s="151" t="e">
        <f t="shared" ca="1" si="188"/>
        <v>#N/A</v>
      </c>
      <c r="T249" s="151" t="e">
        <f t="shared" ca="1" si="188"/>
        <v>#N/A</v>
      </c>
      <c r="U249" s="151" t="e">
        <f t="shared" ca="1" si="188"/>
        <v>#N/A</v>
      </c>
      <c r="V249" s="151" t="e">
        <f t="shared" ca="1" si="188"/>
        <v>#N/A</v>
      </c>
      <c r="W249" s="151" t="e">
        <f t="shared" ca="1" si="188"/>
        <v>#N/A</v>
      </c>
      <c r="X249" s="151" t="e">
        <f t="shared" ca="1" si="188"/>
        <v>#N/A</v>
      </c>
      <c r="Y249" s="151" t="e">
        <f t="shared" ca="1" si="188"/>
        <v>#N/A</v>
      </c>
      <c r="Z249" s="151" t="e">
        <f t="shared" ca="1" si="188"/>
        <v>#N/A</v>
      </c>
      <c r="AA249" s="151" t="e">
        <f t="shared" ca="1" si="188"/>
        <v>#N/A</v>
      </c>
      <c r="AB249" s="151" t="e">
        <f t="shared" ca="1" si="188"/>
        <v>#N/A</v>
      </c>
      <c r="AC249" s="151" t="e">
        <f t="shared" ca="1" si="188"/>
        <v>#N/A</v>
      </c>
      <c r="AD249" s="151" t="e">
        <f t="shared" ca="1" si="188"/>
        <v>#N/A</v>
      </c>
      <c r="AE249" s="151" t="e">
        <f t="shared" ca="1" si="188"/>
        <v>#N/A</v>
      </c>
      <c r="AF249" s="151" t="e">
        <f t="shared" ca="1" si="188"/>
        <v>#N/A</v>
      </c>
      <c r="AG249" s="151" t="e">
        <f t="shared" ca="1" si="188"/>
        <v>#N/A</v>
      </c>
      <c r="AH249" s="151" t="e">
        <f t="shared" ca="1" si="188"/>
        <v>#N/A</v>
      </c>
      <c r="AI249" s="151" t="e">
        <f t="shared" ca="1" si="188"/>
        <v>#N/A</v>
      </c>
      <c r="AJ249" s="151" t="e">
        <f t="shared" ca="1" si="188"/>
        <v>#N/A</v>
      </c>
      <c r="AK249" s="151" t="e">
        <f t="shared" ca="1" si="188"/>
        <v>#N/A</v>
      </c>
      <c r="AL249" s="151" t="e">
        <f t="shared" ca="1" si="188"/>
        <v>#N/A</v>
      </c>
      <c r="AM249" s="151" t="e">
        <f t="shared" ca="1" si="188"/>
        <v>#N/A</v>
      </c>
      <c r="AN249" s="151"/>
      <c r="AO249" s="151" t="e">
        <f t="shared" ca="1" si="188"/>
        <v>#N/A</v>
      </c>
      <c r="AP249" s="151" t="e">
        <f t="shared" ca="1" si="188"/>
        <v>#N/A</v>
      </c>
      <c r="AQ249" s="151" t="e">
        <f t="shared" ca="1" si="188"/>
        <v>#N/A</v>
      </c>
      <c r="AR249" s="151" t="e">
        <f t="shared" ca="1" si="188"/>
        <v>#N/A</v>
      </c>
      <c r="AS249" s="151" t="e">
        <f t="shared" ca="1" si="188"/>
        <v>#N/A</v>
      </c>
      <c r="AT249" s="151" t="e">
        <f t="shared" ca="1" si="188"/>
        <v>#N/A</v>
      </c>
      <c r="AU249" s="151" t="e">
        <f t="shared" ca="1" si="188"/>
        <v>#N/A</v>
      </c>
      <c r="AV249" s="151" t="e">
        <f t="shared" ca="1" si="188"/>
        <v>#N/A</v>
      </c>
      <c r="AW249" s="151" t="e">
        <f t="shared" ca="1" si="188"/>
        <v>#N/A</v>
      </c>
      <c r="AX249" s="151" t="e">
        <f t="shared" ca="1" si="188"/>
        <v>#N/A</v>
      </c>
      <c r="AY249" s="151" t="e">
        <f t="shared" ca="1" si="188"/>
        <v>#N/A</v>
      </c>
      <c r="AZ249" s="151" t="e">
        <f t="shared" ca="1" si="188"/>
        <v>#N/A</v>
      </c>
      <c r="BA249" s="151"/>
      <c r="BB249" s="151" t="e">
        <f t="shared" ca="1" si="188"/>
        <v>#N/A</v>
      </c>
      <c r="BC249" s="151" t="e">
        <f t="shared" ca="1" si="188"/>
        <v>#N/A</v>
      </c>
      <c r="BD249" s="151" t="e">
        <f t="shared" ca="1" si="188"/>
        <v>#N/A</v>
      </c>
      <c r="BE249" s="151" t="e">
        <f t="shared" ca="1" si="188"/>
        <v>#N/A</v>
      </c>
      <c r="BF249" s="151" t="e">
        <f t="shared" ca="1" si="188"/>
        <v>#N/A</v>
      </c>
      <c r="BG249" s="151" t="e">
        <f t="shared" ca="1" si="188"/>
        <v>#N/A</v>
      </c>
      <c r="BH249" s="151" t="e">
        <f t="shared" ca="1" si="188"/>
        <v>#N/A</v>
      </c>
      <c r="BI249" s="151" t="e">
        <f t="shared" ca="1" si="188"/>
        <v>#N/A</v>
      </c>
      <c r="BJ249" s="151" t="e">
        <f t="shared" ca="1" si="188"/>
        <v>#N/A</v>
      </c>
      <c r="BK249" s="151" t="e">
        <f t="shared" ca="1" si="188"/>
        <v>#N/A</v>
      </c>
      <c r="BL249" s="151" t="e">
        <f t="shared" ca="1" si="188"/>
        <v>#N/A</v>
      </c>
      <c r="BM249" s="151" t="e">
        <f t="shared" ca="1" si="188"/>
        <v>#N/A</v>
      </c>
    </row>
    <row r="250" spans="1:65" x14ac:dyDescent="0.3">
      <c r="A250" s="153" t="s">
        <v>100</v>
      </c>
      <c r="B250" s="90">
        <f>B282+B312</f>
        <v>0</v>
      </c>
      <c r="C250" s="90">
        <f t="shared" si="188"/>
        <v>0</v>
      </c>
      <c r="D250" s="90">
        <f t="shared" si="188"/>
        <v>0</v>
      </c>
      <c r="E250" s="90">
        <f t="shared" si="188"/>
        <v>0</v>
      </c>
      <c r="F250" s="90">
        <f t="shared" si="188"/>
        <v>0</v>
      </c>
      <c r="G250" s="90">
        <f t="shared" si="188"/>
        <v>0</v>
      </c>
      <c r="H250" s="90">
        <f t="shared" si="188"/>
        <v>0</v>
      </c>
      <c r="I250" s="90">
        <f t="shared" si="188"/>
        <v>0</v>
      </c>
      <c r="J250" s="90">
        <f t="shared" si="188"/>
        <v>0</v>
      </c>
      <c r="K250" s="90">
        <f t="shared" si="188"/>
        <v>0</v>
      </c>
      <c r="L250" s="90">
        <f t="shared" si="188"/>
        <v>0</v>
      </c>
      <c r="M250" s="90">
        <f t="shared" si="188"/>
        <v>0</v>
      </c>
      <c r="N250" s="90">
        <f t="shared" si="188"/>
        <v>0</v>
      </c>
      <c r="O250" s="90">
        <f t="shared" si="188"/>
        <v>0</v>
      </c>
      <c r="P250" s="90">
        <f t="shared" si="188"/>
        <v>0</v>
      </c>
      <c r="Q250" s="90">
        <f t="shared" si="188"/>
        <v>0</v>
      </c>
      <c r="R250" s="90">
        <f t="shared" si="188"/>
        <v>0</v>
      </c>
      <c r="S250" s="90">
        <f t="shared" si="188"/>
        <v>0</v>
      </c>
      <c r="T250" s="90">
        <f t="shared" si="188"/>
        <v>0</v>
      </c>
      <c r="U250" s="90">
        <f t="shared" si="188"/>
        <v>0</v>
      </c>
      <c r="V250" s="90">
        <f t="shared" si="188"/>
        <v>0</v>
      </c>
      <c r="W250" s="90">
        <f t="shared" si="188"/>
        <v>0</v>
      </c>
      <c r="X250" s="90">
        <f t="shared" si="188"/>
        <v>0</v>
      </c>
      <c r="Y250" s="90">
        <f t="shared" si="188"/>
        <v>0</v>
      </c>
      <c r="Z250" s="90">
        <f t="shared" si="188"/>
        <v>0</v>
      </c>
      <c r="AA250" s="90">
        <f t="shared" si="188"/>
        <v>0</v>
      </c>
      <c r="AB250" s="90">
        <f t="shared" si="188"/>
        <v>0</v>
      </c>
      <c r="AC250" s="90">
        <f t="shared" si="188"/>
        <v>0</v>
      </c>
      <c r="AD250" s="90">
        <f t="shared" si="188"/>
        <v>0</v>
      </c>
      <c r="AE250" s="90">
        <f t="shared" si="188"/>
        <v>0</v>
      </c>
      <c r="AF250" s="90">
        <f t="shared" si="188"/>
        <v>0</v>
      </c>
      <c r="AG250" s="90">
        <f t="shared" si="188"/>
        <v>0</v>
      </c>
      <c r="AH250" s="90">
        <f t="shared" si="188"/>
        <v>0</v>
      </c>
      <c r="AI250" s="90">
        <f t="shared" si="188"/>
        <v>0</v>
      </c>
      <c r="AJ250" s="90">
        <f t="shared" si="188"/>
        <v>0</v>
      </c>
      <c r="AK250" s="90">
        <f t="shared" si="188"/>
        <v>0</v>
      </c>
      <c r="AL250" s="90">
        <f t="shared" si="188"/>
        <v>0</v>
      </c>
      <c r="AM250" s="90">
        <f t="shared" si="188"/>
        <v>0</v>
      </c>
      <c r="AN250" s="90"/>
      <c r="AO250" s="90">
        <f t="shared" si="188"/>
        <v>0</v>
      </c>
      <c r="AP250" s="90">
        <f t="shared" si="188"/>
        <v>0</v>
      </c>
      <c r="AQ250" s="90">
        <f t="shared" si="188"/>
        <v>0</v>
      </c>
      <c r="AR250" s="90">
        <f t="shared" si="188"/>
        <v>0</v>
      </c>
      <c r="AS250" s="90">
        <f t="shared" si="188"/>
        <v>0</v>
      </c>
      <c r="AT250" s="90">
        <f t="shared" si="188"/>
        <v>0</v>
      </c>
      <c r="AU250" s="90">
        <f t="shared" si="188"/>
        <v>0</v>
      </c>
      <c r="AV250" s="90">
        <f t="shared" si="188"/>
        <v>0</v>
      </c>
      <c r="AW250" s="90">
        <f t="shared" si="188"/>
        <v>0</v>
      </c>
      <c r="AX250" s="90">
        <f t="shared" si="188"/>
        <v>0</v>
      </c>
      <c r="AY250" s="90">
        <f t="shared" si="188"/>
        <v>0</v>
      </c>
      <c r="AZ250" s="90">
        <f t="shared" si="188"/>
        <v>0</v>
      </c>
      <c r="BA250" s="90"/>
      <c r="BB250" s="90">
        <f t="shared" si="188"/>
        <v>0</v>
      </c>
      <c r="BC250" s="90">
        <f t="shared" si="188"/>
        <v>0</v>
      </c>
      <c r="BD250" s="90">
        <f t="shared" si="188"/>
        <v>0</v>
      </c>
      <c r="BE250" s="90">
        <f t="shared" si="188"/>
        <v>0</v>
      </c>
      <c r="BF250" s="90">
        <f t="shared" si="188"/>
        <v>0</v>
      </c>
      <c r="BG250" s="90">
        <f t="shared" si="188"/>
        <v>0</v>
      </c>
      <c r="BH250" s="90">
        <f t="shared" si="188"/>
        <v>0</v>
      </c>
      <c r="BI250" s="90">
        <f t="shared" si="188"/>
        <v>0</v>
      </c>
      <c r="BJ250" s="90">
        <f t="shared" si="188"/>
        <v>0</v>
      </c>
      <c r="BK250" s="90">
        <f t="shared" si="188"/>
        <v>0</v>
      </c>
      <c r="BL250" s="90">
        <f t="shared" si="188"/>
        <v>0</v>
      </c>
      <c r="BM250" s="90">
        <f t="shared" si="188"/>
        <v>0</v>
      </c>
    </row>
    <row r="251" spans="1:65" s="155" customFormat="1" x14ac:dyDescent="0.3">
      <c r="A251" s="154" t="s">
        <v>101</v>
      </c>
      <c r="B251" s="85" t="e">
        <f ca="1">B283+B313</f>
        <v>#N/A</v>
      </c>
      <c r="C251" s="85" t="e">
        <f t="shared" ca="1" si="188"/>
        <v>#N/A</v>
      </c>
      <c r="D251" s="85" t="e">
        <f t="shared" ca="1" si="188"/>
        <v>#N/A</v>
      </c>
      <c r="E251" s="85" t="e">
        <f t="shared" ca="1" si="188"/>
        <v>#N/A</v>
      </c>
      <c r="F251" s="85" t="e">
        <f t="shared" ca="1" si="188"/>
        <v>#N/A</v>
      </c>
      <c r="G251" s="85" t="e">
        <f t="shared" ca="1" si="188"/>
        <v>#N/A</v>
      </c>
      <c r="H251" s="85" t="e">
        <f t="shared" ca="1" si="188"/>
        <v>#N/A</v>
      </c>
      <c r="I251" s="85" t="e">
        <f t="shared" ca="1" si="188"/>
        <v>#N/A</v>
      </c>
      <c r="J251" s="85" t="e">
        <f t="shared" ca="1" si="188"/>
        <v>#N/A</v>
      </c>
      <c r="K251" s="85" t="e">
        <f t="shared" ca="1" si="188"/>
        <v>#N/A</v>
      </c>
      <c r="L251" s="85" t="e">
        <f t="shared" ca="1" si="188"/>
        <v>#N/A</v>
      </c>
      <c r="M251" s="85" t="e">
        <f t="shared" ca="1" si="188"/>
        <v>#N/A</v>
      </c>
      <c r="N251" s="85" t="e">
        <f t="shared" ca="1" si="188"/>
        <v>#N/A</v>
      </c>
      <c r="O251" s="85" t="e">
        <f t="shared" ca="1" si="188"/>
        <v>#N/A</v>
      </c>
      <c r="P251" s="85" t="e">
        <f t="shared" ca="1" si="188"/>
        <v>#N/A</v>
      </c>
      <c r="Q251" s="85" t="e">
        <f t="shared" ca="1" si="188"/>
        <v>#N/A</v>
      </c>
      <c r="R251" s="85" t="e">
        <f t="shared" ca="1" si="188"/>
        <v>#N/A</v>
      </c>
      <c r="S251" s="85" t="e">
        <f t="shared" ca="1" si="188"/>
        <v>#N/A</v>
      </c>
      <c r="T251" s="85" t="e">
        <f t="shared" ca="1" si="188"/>
        <v>#N/A</v>
      </c>
      <c r="U251" s="85" t="e">
        <f t="shared" ca="1" si="188"/>
        <v>#N/A</v>
      </c>
      <c r="V251" s="85" t="e">
        <f t="shared" ca="1" si="188"/>
        <v>#N/A</v>
      </c>
      <c r="W251" s="85" t="e">
        <f t="shared" ca="1" si="188"/>
        <v>#N/A</v>
      </c>
      <c r="X251" s="85" t="e">
        <f t="shared" ca="1" si="188"/>
        <v>#N/A</v>
      </c>
      <c r="Y251" s="85" t="e">
        <f t="shared" ca="1" si="188"/>
        <v>#N/A</v>
      </c>
      <c r="Z251" s="85" t="e">
        <f t="shared" ca="1" si="188"/>
        <v>#N/A</v>
      </c>
      <c r="AA251" s="85" t="e">
        <f t="shared" ca="1" si="188"/>
        <v>#N/A</v>
      </c>
      <c r="AB251" s="85" t="e">
        <f t="shared" ca="1" si="188"/>
        <v>#N/A</v>
      </c>
      <c r="AC251" s="85" t="e">
        <f t="shared" ca="1" si="188"/>
        <v>#N/A</v>
      </c>
      <c r="AD251" s="85" t="e">
        <f t="shared" ca="1" si="188"/>
        <v>#N/A</v>
      </c>
      <c r="AE251" s="85" t="e">
        <f t="shared" ca="1" si="188"/>
        <v>#N/A</v>
      </c>
      <c r="AF251" s="85" t="e">
        <f t="shared" ca="1" si="188"/>
        <v>#N/A</v>
      </c>
      <c r="AG251" s="85" t="e">
        <f t="shared" ca="1" si="188"/>
        <v>#N/A</v>
      </c>
      <c r="AH251" s="85" t="e">
        <f t="shared" ca="1" si="188"/>
        <v>#N/A</v>
      </c>
      <c r="AI251" s="85" t="e">
        <f t="shared" ca="1" si="188"/>
        <v>#N/A</v>
      </c>
      <c r="AJ251" s="85" t="e">
        <f t="shared" ca="1" si="188"/>
        <v>#N/A</v>
      </c>
      <c r="AK251" s="85" t="e">
        <f t="shared" ca="1" si="188"/>
        <v>#N/A</v>
      </c>
      <c r="AL251" s="85" t="e">
        <f t="shared" ca="1" si="188"/>
        <v>#N/A</v>
      </c>
      <c r="AM251" s="85" t="e">
        <f t="shared" ca="1" si="188"/>
        <v>#N/A</v>
      </c>
      <c r="AN251" s="85"/>
      <c r="AO251" s="85" t="e">
        <f t="shared" ca="1" si="188"/>
        <v>#N/A</v>
      </c>
      <c r="AP251" s="85" t="e">
        <f t="shared" ca="1" si="188"/>
        <v>#N/A</v>
      </c>
      <c r="AQ251" s="85" t="e">
        <f t="shared" ca="1" si="188"/>
        <v>#N/A</v>
      </c>
      <c r="AR251" s="85" t="e">
        <f t="shared" ca="1" si="188"/>
        <v>#N/A</v>
      </c>
      <c r="AS251" s="85" t="e">
        <f t="shared" ca="1" si="188"/>
        <v>#N/A</v>
      </c>
      <c r="AT251" s="85" t="e">
        <f t="shared" ca="1" si="188"/>
        <v>#N/A</v>
      </c>
      <c r="AU251" s="85" t="e">
        <f t="shared" ca="1" si="188"/>
        <v>#N/A</v>
      </c>
      <c r="AV251" s="85" t="e">
        <f t="shared" ca="1" si="188"/>
        <v>#N/A</v>
      </c>
      <c r="AW251" s="85" t="e">
        <f t="shared" ca="1" si="188"/>
        <v>#N/A</v>
      </c>
      <c r="AX251" s="85" t="e">
        <f t="shared" ca="1" si="188"/>
        <v>#N/A</v>
      </c>
      <c r="AY251" s="85" t="e">
        <f t="shared" ca="1" si="188"/>
        <v>#N/A</v>
      </c>
      <c r="AZ251" s="85" t="e">
        <f t="shared" ca="1" si="188"/>
        <v>#N/A</v>
      </c>
      <c r="BA251" s="85"/>
      <c r="BB251" s="85" t="e">
        <f t="shared" ca="1" si="188"/>
        <v>#N/A</v>
      </c>
      <c r="BC251" s="85" t="e">
        <f t="shared" ca="1" si="188"/>
        <v>#N/A</v>
      </c>
      <c r="BD251" s="85" t="e">
        <f t="shared" ca="1" si="188"/>
        <v>#N/A</v>
      </c>
      <c r="BE251" s="85" t="e">
        <f t="shared" ca="1" si="188"/>
        <v>#N/A</v>
      </c>
      <c r="BF251" s="85" t="e">
        <f t="shared" ca="1" si="188"/>
        <v>#N/A</v>
      </c>
      <c r="BG251" s="85" t="e">
        <f t="shared" ca="1" si="188"/>
        <v>#N/A</v>
      </c>
      <c r="BH251" s="85" t="e">
        <f t="shared" ca="1" si="188"/>
        <v>#N/A</v>
      </c>
      <c r="BI251" s="85" t="e">
        <f t="shared" ca="1" si="188"/>
        <v>#N/A</v>
      </c>
      <c r="BJ251" s="85" t="e">
        <f t="shared" ca="1" si="188"/>
        <v>#N/A</v>
      </c>
      <c r="BK251" s="85" t="e">
        <f t="shared" ca="1" si="188"/>
        <v>#N/A</v>
      </c>
      <c r="BL251" s="85" t="e">
        <f t="shared" ca="1" si="188"/>
        <v>#N/A</v>
      </c>
      <c r="BM251" s="85" t="e">
        <f t="shared" ca="1" si="188"/>
        <v>#N/A</v>
      </c>
    </row>
    <row r="252" spans="1:65" s="152" customFormat="1" x14ac:dyDescent="0.3">
      <c r="A252" s="150" t="s">
        <v>32</v>
      </c>
      <c r="B252" s="151" t="e">
        <f ca="1">B285</f>
        <v>#N/A</v>
      </c>
      <c r="C252" s="151" t="e">
        <f t="shared" ref="C252:BM254" ca="1" si="189">C285</f>
        <v>#N/A</v>
      </c>
      <c r="D252" s="151" t="e">
        <f t="shared" ca="1" si="189"/>
        <v>#N/A</v>
      </c>
      <c r="E252" s="151" t="e">
        <f t="shared" ca="1" si="189"/>
        <v>#N/A</v>
      </c>
      <c r="F252" s="151" t="e">
        <f t="shared" ca="1" si="189"/>
        <v>#N/A</v>
      </c>
      <c r="G252" s="151" t="e">
        <f t="shared" ca="1" si="189"/>
        <v>#N/A</v>
      </c>
      <c r="H252" s="151" t="e">
        <f t="shared" ca="1" si="189"/>
        <v>#N/A</v>
      </c>
      <c r="I252" s="151" t="e">
        <f t="shared" ca="1" si="189"/>
        <v>#N/A</v>
      </c>
      <c r="J252" s="151" t="e">
        <f t="shared" ca="1" si="189"/>
        <v>#N/A</v>
      </c>
      <c r="K252" s="151" t="e">
        <f t="shared" ca="1" si="189"/>
        <v>#N/A</v>
      </c>
      <c r="L252" s="151" t="e">
        <f t="shared" ca="1" si="189"/>
        <v>#N/A</v>
      </c>
      <c r="M252" s="151" t="e">
        <f t="shared" ca="1" si="189"/>
        <v>#N/A</v>
      </c>
      <c r="N252" s="151" t="e">
        <f t="shared" ca="1" si="189"/>
        <v>#N/A</v>
      </c>
      <c r="O252" s="151" t="e">
        <f t="shared" ca="1" si="189"/>
        <v>#N/A</v>
      </c>
      <c r="P252" s="151" t="e">
        <f t="shared" ca="1" si="189"/>
        <v>#N/A</v>
      </c>
      <c r="Q252" s="151" t="e">
        <f t="shared" ca="1" si="189"/>
        <v>#N/A</v>
      </c>
      <c r="R252" s="151" t="e">
        <f t="shared" ca="1" si="189"/>
        <v>#N/A</v>
      </c>
      <c r="S252" s="151" t="e">
        <f t="shared" ca="1" si="189"/>
        <v>#N/A</v>
      </c>
      <c r="T252" s="151" t="e">
        <f t="shared" ca="1" si="189"/>
        <v>#N/A</v>
      </c>
      <c r="U252" s="151" t="e">
        <f t="shared" ca="1" si="189"/>
        <v>#N/A</v>
      </c>
      <c r="V252" s="151" t="e">
        <f t="shared" ca="1" si="189"/>
        <v>#N/A</v>
      </c>
      <c r="W252" s="151" t="e">
        <f t="shared" ca="1" si="189"/>
        <v>#N/A</v>
      </c>
      <c r="X252" s="151" t="e">
        <f t="shared" ca="1" si="189"/>
        <v>#N/A</v>
      </c>
      <c r="Y252" s="151" t="e">
        <f t="shared" ca="1" si="189"/>
        <v>#N/A</v>
      </c>
      <c r="Z252" s="151" t="e">
        <f t="shared" ca="1" si="189"/>
        <v>#N/A</v>
      </c>
      <c r="AA252" s="151" t="e">
        <f t="shared" ca="1" si="189"/>
        <v>#N/A</v>
      </c>
      <c r="AB252" s="151" t="e">
        <f t="shared" ca="1" si="189"/>
        <v>#N/A</v>
      </c>
      <c r="AC252" s="151" t="e">
        <f t="shared" ca="1" si="189"/>
        <v>#N/A</v>
      </c>
      <c r="AD252" s="151" t="e">
        <f t="shared" ca="1" si="189"/>
        <v>#N/A</v>
      </c>
      <c r="AE252" s="151" t="e">
        <f t="shared" ca="1" si="189"/>
        <v>#N/A</v>
      </c>
      <c r="AF252" s="151" t="e">
        <f t="shared" ca="1" si="189"/>
        <v>#N/A</v>
      </c>
      <c r="AG252" s="151" t="e">
        <f t="shared" ca="1" si="189"/>
        <v>#N/A</v>
      </c>
      <c r="AH252" s="151" t="e">
        <f t="shared" ca="1" si="189"/>
        <v>#N/A</v>
      </c>
      <c r="AI252" s="151" t="e">
        <f t="shared" ca="1" si="189"/>
        <v>#N/A</v>
      </c>
      <c r="AJ252" s="151" t="e">
        <f t="shared" ca="1" si="189"/>
        <v>#N/A</v>
      </c>
      <c r="AK252" s="151" t="e">
        <f t="shared" ca="1" si="189"/>
        <v>#N/A</v>
      </c>
      <c r="AL252" s="151" t="e">
        <f t="shared" ca="1" si="189"/>
        <v>#N/A</v>
      </c>
      <c r="AM252" s="151" t="e">
        <f t="shared" ca="1" si="189"/>
        <v>#N/A</v>
      </c>
      <c r="AN252" s="151"/>
      <c r="AO252" s="151" t="e">
        <f t="shared" ca="1" si="189"/>
        <v>#N/A</v>
      </c>
      <c r="AP252" s="151" t="e">
        <f t="shared" ca="1" si="189"/>
        <v>#N/A</v>
      </c>
      <c r="AQ252" s="151" t="e">
        <f t="shared" ca="1" si="189"/>
        <v>#N/A</v>
      </c>
      <c r="AR252" s="151" t="e">
        <f t="shared" ca="1" si="189"/>
        <v>#N/A</v>
      </c>
      <c r="AS252" s="151" t="e">
        <f t="shared" ca="1" si="189"/>
        <v>#N/A</v>
      </c>
      <c r="AT252" s="151" t="e">
        <f t="shared" ca="1" si="189"/>
        <v>#N/A</v>
      </c>
      <c r="AU252" s="151" t="e">
        <f t="shared" ca="1" si="189"/>
        <v>#N/A</v>
      </c>
      <c r="AV252" s="151" t="e">
        <f t="shared" ca="1" si="189"/>
        <v>#N/A</v>
      </c>
      <c r="AW252" s="151" t="e">
        <f t="shared" ca="1" si="189"/>
        <v>#N/A</v>
      </c>
      <c r="AX252" s="151" t="e">
        <f t="shared" ca="1" si="189"/>
        <v>#N/A</v>
      </c>
      <c r="AY252" s="151" t="e">
        <f t="shared" ca="1" si="189"/>
        <v>#N/A</v>
      </c>
      <c r="AZ252" s="151" t="e">
        <f t="shared" ca="1" si="189"/>
        <v>#N/A</v>
      </c>
      <c r="BA252" s="151"/>
      <c r="BB252" s="151" t="e">
        <f t="shared" ca="1" si="189"/>
        <v>#N/A</v>
      </c>
      <c r="BC252" s="151" t="e">
        <f t="shared" ca="1" si="189"/>
        <v>#N/A</v>
      </c>
      <c r="BD252" s="151" t="e">
        <f t="shared" ca="1" si="189"/>
        <v>#N/A</v>
      </c>
      <c r="BE252" s="151" t="e">
        <f t="shared" ca="1" si="189"/>
        <v>#N/A</v>
      </c>
      <c r="BF252" s="151" t="e">
        <f t="shared" ca="1" si="189"/>
        <v>#N/A</v>
      </c>
      <c r="BG252" s="151" t="e">
        <f t="shared" ca="1" si="189"/>
        <v>#N/A</v>
      </c>
      <c r="BH252" s="151" t="e">
        <f t="shared" ca="1" si="189"/>
        <v>#N/A</v>
      </c>
      <c r="BI252" s="151" t="e">
        <f t="shared" ca="1" si="189"/>
        <v>#N/A</v>
      </c>
      <c r="BJ252" s="151" t="e">
        <f t="shared" ca="1" si="189"/>
        <v>#N/A</v>
      </c>
      <c r="BK252" s="151" t="e">
        <f t="shared" ca="1" si="189"/>
        <v>#N/A</v>
      </c>
      <c r="BL252" s="151" t="e">
        <f t="shared" ca="1" si="189"/>
        <v>#N/A</v>
      </c>
      <c r="BM252" s="151" t="e">
        <f t="shared" ca="1" si="189"/>
        <v>#N/A</v>
      </c>
    </row>
    <row r="253" spans="1:65" x14ac:dyDescent="0.3">
      <c r="A253" s="153" t="s">
        <v>100</v>
      </c>
      <c r="B253" s="90">
        <f t="shared" ref="B253:Q254" si="190">B286</f>
        <v>2.889237569085E-2</v>
      </c>
      <c r="C253" s="90">
        <f t="shared" si="190"/>
        <v>3.0120275407949999E-2</v>
      </c>
      <c r="D253" s="90">
        <f t="shared" si="190"/>
        <v>2.71455483528E-2</v>
      </c>
      <c r="E253" s="90">
        <f t="shared" si="190"/>
        <v>3.0832422392699999E-2</v>
      </c>
      <c r="F253" s="90">
        <f t="shared" si="190"/>
        <v>2.7450596731950001E-2</v>
      </c>
      <c r="G253" s="90">
        <f t="shared" si="190"/>
        <v>2.5966024433099998E-2</v>
      </c>
      <c r="H253" s="90">
        <f t="shared" si="190"/>
        <v>2.55526816599E-2</v>
      </c>
      <c r="I253" s="90">
        <f t="shared" si="190"/>
        <v>2.1127418299799999E-2</v>
      </c>
      <c r="J253" s="90">
        <f t="shared" si="190"/>
        <v>2.0044060171649999E-2</v>
      </c>
      <c r="K253" s="90">
        <f t="shared" si="190"/>
        <v>1.881616045455E-2</v>
      </c>
      <c r="L253" s="90">
        <f t="shared" si="190"/>
        <v>1.9680056883449999E-2</v>
      </c>
      <c r="M253" s="90">
        <f t="shared" si="190"/>
        <v>1.9886728270049999E-2</v>
      </c>
      <c r="N253" s="90">
        <f t="shared" si="190"/>
        <v>1.7152708595400003E-2</v>
      </c>
      <c r="O253" s="90">
        <f t="shared" si="190"/>
        <v>1.8436191965099998E-2</v>
      </c>
      <c r="P253" s="90">
        <f t="shared" si="190"/>
        <v>1.8982249702199999E-2</v>
      </c>
      <c r="Q253" s="90">
        <f t="shared" si="190"/>
        <v>1.95623434332E-2</v>
      </c>
      <c r="R253" s="90">
        <f t="shared" si="189"/>
        <v>1.9672849028249999E-2</v>
      </c>
      <c r="S253" s="90">
        <f t="shared" si="189"/>
        <v>1.8734996176649997E-2</v>
      </c>
      <c r="T253" s="90">
        <f t="shared" si="189"/>
        <v>1.7429965148250001E-2</v>
      </c>
      <c r="U253" s="90">
        <f t="shared" si="189"/>
        <v>1.6822079590950001E-2</v>
      </c>
      <c r="V253" s="90">
        <f t="shared" si="189"/>
        <v>1.8568906928999998E-2</v>
      </c>
      <c r="W253" s="90">
        <f t="shared" si="189"/>
        <v>1.8568906928999998E-2</v>
      </c>
      <c r="X253" s="90">
        <f t="shared" si="189"/>
        <v>1.8044396850599997E-2</v>
      </c>
      <c r="Y253" s="90">
        <f t="shared" si="189"/>
        <v>1.5369212451020832E-2</v>
      </c>
      <c r="Z253" s="90">
        <f t="shared" si="189"/>
        <v>1.4792954941398923E-2</v>
      </c>
      <c r="AA253" s="90">
        <f t="shared" si="189"/>
        <v>1.4219628217329472E-2</v>
      </c>
      <c r="AB253" s="90">
        <f t="shared" si="189"/>
        <v>1.5496057774120458E-2</v>
      </c>
      <c r="AC253" s="90">
        <f t="shared" si="189"/>
        <v>1.682683951263661E-2</v>
      </c>
      <c r="AD253" s="90">
        <f t="shared" si="189"/>
        <v>1.8370689876164376E-2</v>
      </c>
      <c r="AE253" s="90">
        <f t="shared" si="189"/>
        <v>1.7934886107294334E-2</v>
      </c>
      <c r="AF253" s="90">
        <f t="shared" si="189"/>
        <v>1.743890494977058E-2</v>
      </c>
      <c r="AG253" s="90">
        <f t="shared" si="189"/>
        <v>1.6909936704885158E-2</v>
      </c>
      <c r="AH253" s="90">
        <f t="shared" si="189"/>
        <v>1.6373426439478814E-2</v>
      </c>
      <c r="AI253" s="90">
        <f t="shared" si="189"/>
        <v>1.6592799276733065E-2</v>
      </c>
      <c r="AJ253" s="90">
        <f t="shared" si="189"/>
        <v>1.681705209725514E-2</v>
      </c>
      <c r="AK253" s="90">
        <f t="shared" si="189"/>
        <v>1.7040484885849232E-2</v>
      </c>
      <c r="AL253" s="90">
        <f t="shared" si="189"/>
        <v>1.7256526296183173E-2</v>
      </c>
      <c r="AM253" s="90">
        <f t="shared" si="189"/>
        <v>1.7454216196065148E-2</v>
      </c>
      <c r="AN253" s="90"/>
      <c r="AO253" s="90">
        <f t="shared" si="189"/>
        <v>1.4573352127903956E-2</v>
      </c>
      <c r="AP253" s="90">
        <f t="shared" si="189"/>
        <v>1.4940118275335217E-2</v>
      </c>
      <c r="AQ253" s="90">
        <f t="shared" si="189"/>
        <v>1.529472867363422E-2</v>
      </c>
      <c r="AR253" s="90">
        <f t="shared" si="189"/>
        <v>1.3408402061568889E-2</v>
      </c>
      <c r="AS253" s="90">
        <f t="shared" si="189"/>
        <v>1.1453237561015506E-2</v>
      </c>
      <c r="AT253" s="90">
        <f t="shared" si="189"/>
        <v>9.4570892028913514E-3</v>
      </c>
      <c r="AU253" s="90">
        <f t="shared" si="189"/>
        <v>7.4374742647811739E-3</v>
      </c>
      <c r="AV253" s="90">
        <f t="shared" si="189"/>
        <v>7.5371223034798145E-3</v>
      </c>
      <c r="AW253" s="90">
        <f t="shared" si="189"/>
        <v>7.6389870284720128E-3</v>
      </c>
      <c r="AX253" s="90">
        <f t="shared" si="189"/>
        <v>7.7404792617085487E-3</v>
      </c>
      <c r="AY253" s="90">
        <f t="shared" si="189"/>
        <v>7.8386140312038007E-3</v>
      </c>
      <c r="AZ253" s="90">
        <f t="shared" si="189"/>
        <v>7.9284128004604437E-3</v>
      </c>
      <c r="BA253" s="90"/>
      <c r="BB253" s="90">
        <f t="shared" si="189"/>
        <v>1.2158975494634981E-2</v>
      </c>
      <c r="BC253" s="90">
        <f t="shared" si="189"/>
        <v>1.0055125672820435E-2</v>
      </c>
      <c r="BD253" s="90">
        <f t="shared" si="189"/>
        <v>7.8918191277597624E-3</v>
      </c>
      <c r="BE253" s="90">
        <f t="shared" si="189"/>
        <v>5.9375703547422916E-3</v>
      </c>
      <c r="BF253" s="90">
        <f t="shared" si="189"/>
        <v>3.9611109923900906E-3</v>
      </c>
      <c r="BG253" s="90">
        <f t="shared" si="189"/>
        <v>1.9797987152885767E-3</v>
      </c>
      <c r="BH253" s="90">
        <f t="shared" si="189"/>
        <v>0</v>
      </c>
      <c r="BI253" s="90">
        <f t="shared" si="189"/>
        <v>0</v>
      </c>
      <c r="BJ253" s="90">
        <f t="shared" si="189"/>
        <v>0</v>
      </c>
      <c r="BK253" s="90">
        <f t="shared" si="189"/>
        <v>0</v>
      </c>
      <c r="BL253" s="90">
        <f t="shared" si="189"/>
        <v>0</v>
      </c>
      <c r="BM253" s="90">
        <f t="shared" si="189"/>
        <v>0</v>
      </c>
    </row>
    <row r="254" spans="1:65" s="155" customFormat="1" x14ac:dyDescent="0.3">
      <c r="A254" s="154" t="s">
        <v>101</v>
      </c>
      <c r="B254" s="85" t="e">
        <f t="shared" ca="1" si="190"/>
        <v>#N/A</v>
      </c>
      <c r="C254" s="85" t="e">
        <f t="shared" ca="1" si="189"/>
        <v>#N/A</v>
      </c>
      <c r="D254" s="85" t="e">
        <f t="shared" ca="1" si="189"/>
        <v>#N/A</v>
      </c>
      <c r="E254" s="85" t="e">
        <f t="shared" ca="1" si="189"/>
        <v>#N/A</v>
      </c>
      <c r="F254" s="85" t="e">
        <f t="shared" ca="1" si="189"/>
        <v>#N/A</v>
      </c>
      <c r="G254" s="85" t="e">
        <f t="shared" ca="1" si="189"/>
        <v>#N/A</v>
      </c>
      <c r="H254" s="85" t="e">
        <f t="shared" ca="1" si="189"/>
        <v>#N/A</v>
      </c>
      <c r="I254" s="85" t="e">
        <f t="shared" ca="1" si="189"/>
        <v>#N/A</v>
      </c>
      <c r="J254" s="85" t="e">
        <f t="shared" ca="1" si="189"/>
        <v>#N/A</v>
      </c>
      <c r="K254" s="85" t="e">
        <f t="shared" ca="1" si="189"/>
        <v>#N/A</v>
      </c>
      <c r="L254" s="85" t="e">
        <f t="shared" ca="1" si="189"/>
        <v>#N/A</v>
      </c>
      <c r="M254" s="85" t="e">
        <f t="shared" ca="1" si="189"/>
        <v>#N/A</v>
      </c>
      <c r="N254" s="85" t="e">
        <f t="shared" ca="1" si="189"/>
        <v>#N/A</v>
      </c>
      <c r="O254" s="85" t="e">
        <f t="shared" ca="1" si="189"/>
        <v>#N/A</v>
      </c>
      <c r="P254" s="85" t="e">
        <f t="shared" ca="1" si="189"/>
        <v>#N/A</v>
      </c>
      <c r="Q254" s="85" t="e">
        <f t="shared" ca="1" si="189"/>
        <v>#N/A</v>
      </c>
      <c r="R254" s="85" t="e">
        <f t="shared" ca="1" si="189"/>
        <v>#N/A</v>
      </c>
      <c r="S254" s="85" t="e">
        <f t="shared" ca="1" si="189"/>
        <v>#N/A</v>
      </c>
      <c r="T254" s="85" t="e">
        <f t="shared" ca="1" si="189"/>
        <v>#N/A</v>
      </c>
      <c r="U254" s="85" t="e">
        <f t="shared" ca="1" si="189"/>
        <v>#N/A</v>
      </c>
      <c r="V254" s="85" t="e">
        <f t="shared" ca="1" si="189"/>
        <v>#N/A</v>
      </c>
      <c r="W254" s="85" t="e">
        <f t="shared" ca="1" si="189"/>
        <v>#N/A</v>
      </c>
      <c r="X254" s="85" t="e">
        <f t="shared" ca="1" si="189"/>
        <v>#N/A</v>
      </c>
      <c r="Y254" s="85" t="e">
        <f t="shared" ca="1" si="189"/>
        <v>#N/A</v>
      </c>
      <c r="Z254" s="85" t="e">
        <f t="shared" ca="1" si="189"/>
        <v>#N/A</v>
      </c>
      <c r="AA254" s="85" t="e">
        <f t="shared" ca="1" si="189"/>
        <v>#N/A</v>
      </c>
      <c r="AB254" s="85" t="e">
        <f t="shared" ca="1" si="189"/>
        <v>#N/A</v>
      </c>
      <c r="AC254" s="85" t="e">
        <f t="shared" ca="1" si="189"/>
        <v>#N/A</v>
      </c>
      <c r="AD254" s="85" t="e">
        <f t="shared" ca="1" si="189"/>
        <v>#N/A</v>
      </c>
      <c r="AE254" s="85" t="e">
        <f t="shared" ca="1" si="189"/>
        <v>#N/A</v>
      </c>
      <c r="AF254" s="85" t="e">
        <f t="shared" ca="1" si="189"/>
        <v>#N/A</v>
      </c>
      <c r="AG254" s="85" t="e">
        <f t="shared" ca="1" si="189"/>
        <v>#N/A</v>
      </c>
      <c r="AH254" s="85" t="e">
        <f t="shared" ca="1" si="189"/>
        <v>#N/A</v>
      </c>
      <c r="AI254" s="85" t="e">
        <f t="shared" ca="1" si="189"/>
        <v>#N/A</v>
      </c>
      <c r="AJ254" s="85" t="e">
        <f t="shared" ca="1" si="189"/>
        <v>#N/A</v>
      </c>
      <c r="AK254" s="85" t="e">
        <f t="shared" ca="1" si="189"/>
        <v>#N/A</v>
      </c>
      <c r="AL254" s="85" t="e">
        <f t="shared" ca="1" si="189"/>
        <v>#N/A</v>
      </c>
      <c r="AM254" s="85" t="e">
        <f t="shared" ca="1" si="189"/>
        <v>#N/A</v>
      </c>
      <c r="AN254" s="85"/>
      <c r="AO254" s="85" t="e">
        <f t="shared" ca="1" si="189"/>
        <v>#N/A</v>
      </c>
      <c r="AP254" s="85" t="e">
        <f t="shared" ca="1" si="189"/>
        <v>#N/A</v>
      </c>
      <c r="AQ254" s="85" t="e">
        <f t="shared" ca="1" si="189"/>
        <v>#N/A</v>
      </c>
      <c r="AR254" s="85" t="e">
        <f t="shared" ca="1" si="189"/>
        <v>#N/A</v>
      </c>
      <c r="AS254" s="85" t="e">
        <f t="shared" ca="1" si="189"/>
        <v>#N/A</v>
      </c>
      <c r="AT254" s="85" t="e">
        <f t="shared" ca="1" si="189"/>
        <v>#N/A</v>
      </c>
      <c r="AU254" s="85" t="e">
        <f t="shared" ca="1" si="189"/>
        <v>#N/A</v>
      </c>
      <c r="AV254" s="85" t="e">
        <f t="shared" ca="1" si="189"/>
        <v>#N/A</v>
      </c>
      <c r="AW254" s="85" t="e">
        <f t="shared" ca="1" si="189"/>
        <v>#N/A</v>
      </c>
      <c r="AX254" s="85" t="e">
        <f t="shared" ca="1" si="189"/>
        <v>#N/A</v>
      </c>
      <c r="AY254" s="85" t="e">
        <f t="shared" ca="1" si="189"/>
        <v>#N/A</v>
      </c>
      <c r="AZ254" s="85" t="e">
        <f t="shared" ca="1" si="189"/>
        <v>#N/A</v>
      </c>
      <c r="BA254" s="85"/>
      <c r="BB254" s="85" t="e">
        <f t="shared" ca="1" si="189"/>
        <v>#N/A</v>
      </c>
      <c r="BC254" s="85" t="e">
        <f t="shared" ca="1" si="189"/>
        <v>#N/A</v>
      </c>
      <c r="BD254" s="85" t="e">
        <f t="shared" ca="1" si="189"/>
        <v>#N/A</v>
      </c>
      <c r="BE254" s="85" t="e">
        <f t="shared" ca="1" si="189"/>
        <v>#N/A</v>
      </c>
      <c r="BF254" s="85" t="e">
        <f t="shared" ca="1" si="189"/>
        <v>#N/A</v>
      </c>
      <c r="BG254" s="85" t="e">
        <f t="shared" ca="1" si="189"/>
        <v>#N/A</v>
      </c>
      <c r="BH254" s="85" t="e">
        <f t="shared" ca="1" si="189"/>
        <v>#N/A</v>
      </c>
      <c r="BI254" s="85" t="e">
        <f t="shared" ca="1" si="189"/>
        <v>#N/A</v>
      </c>
      <c r="BJ254" s="85" t="e">
        <f t="shared" ca="1" si="189"/>
        <v>#N/A</v>
      </c>
      <c r="BK254" s="85" t="e">
        <f t="shared" ca="1" si="189"/>
        <v>#N/A</v>
      </c>
      <c r="BL254" s="85" t="e">
        <f t="shared" ca="1" si="189"/>
        <v>#N/A</v>
      </c>
      <c r="BM254" s="85" t="e">
        <f t="shared" ca="1" si="189"/>
        <v>#N/A</v>
      </c>
    </row>
    <row r="255" spans="1:65" s="152" customFormat="1" x14ac:dyDescent="0.3">
      <c r="A255" s="150" t="s">
        <v>86</v>
      </c>
      <c r="B255" s="151" t="e">
        <f ca="1">B289</f>
        <v>#N/A</v>
      </c>
      <c r="C255" s="151" t="e">
        <f t="shared" ref="C255:BM257" ca="1" si="191">C289</f>
        <v>#N/A</v>
      </c>
      <c r="D255" s="151" t="e">
        <f t="shared" ca="1" si="191"/>
        <v>#N/A</v>
      </c>
      <c r="E255" s="151" t="e">
        <f t="shared" ca="1" si="191"/>
        <v>#N/A</v>
      </c>
      <c r="F255" s="151" t="e">
        <f t="shared" ca="1" si="191"/>
        <v>#N/A</v>
      </c>
      <c r="G255" s="151" t="e">
        <f t="shared" ca="1" si="191"/>
        <v>#N/A</v>
      </c>
      <c r="H255" s="151" t="e">
        <f t="shared" ca="1" si="191"/>
        <v>#N/A</v>
      </c>
      <c r="I255" s="151" t="e">
        <f t="shared" ca="1" si="191"/>
        <v>#N/A</v>
      </c>
      <c r="J255" s="151" t="e">
        <f t="shared" ca="1" si="191"/>
        <v>#N/A</v>
      </c>
      <c r="K255" s="151" t="e">
        <f t="shared" ca="1" si="191"/>
        <v>#N/A</v>
      </c>
      <c r="L255" s="151" t="e">
        <f t="shared" ca="1" si="191"/>
        <v>#N/A</v>
      </c>
      <c r="M255" s="151" t="e">
        <f t="shared" ca="1" si="191"/>
        <v>#N/A</v>
      </c>
      <c r="N255" s="151" t="e">
        <f t="shared" ca="1" si="191"/>
        <v>#N/A</v>
      </c>
      <c r="O255" s="151" t="e">
        <f t="shared" ca="1" si="191"/>
        <v>#N/A</v>
      </c>
      <c r="P255" s="151" t="e">
        <f t="shared" ca="1" si="191"/>
        <v>#N/A</v>
      </c>
      <c r="Q255" s="151" t="e">
        <f t="shared" ca="1" si="191"/>
        <v>#N/A</v>
      </c>
      <c r="R255" s="151" t="e">
        <f t="shared" ca="1" si="191"/>
        <v>#N/A</v>
      </c>
      <c r="S255" s="151" t="e">
        <f t="shared" ca="1" si="191"/>
        <v>#N/A</v>
      </c>
      <c r="T255" s="151" t="e">
        <f t="shared" ca="1" si="191"/>
        <v>#N/A</v>
      </c>
      <c r="U255" s="151" t="e">
        <f t="shared" ca="1" si="191"/>
        <v>#N/A</v>
      </c>
      <c r="V255" s="151" t="e">
        <f t="shared" ca="1" si="191"/>
        <v>#N/A</v>
      </c>
      <c r="W255" s="151" t="e">
        <f t="shared" ca="1" si="191"/>
        <v>#N/A</v>
      </c>
      <c r="X255" s="151" t="e">
        <f t="shared" ca="1" si="191"/>
        <v>#N/A</v>
      </c>
      <c r="Y255" s="151" t="e">
        <f t="shared" ca="1" si="191"/>
        <v>#N/A</v>
      </c>
      <c r="Z255" s="151" t="e">
        <f t="shared" ca="1" si="191"/>
        <v>#N/A</v>
      </c>
      <c r="AA255" s="151" t="e">
        <f t="shared" ca="1" si="191"/>
        <v>#N/A</v>
      </c>
      <c r="AB255" s="151" t="e">
        <f t="shared" ca="1" si="191"/>
        <v>#N/A</v>
      </c>
      <c r="AC255" s="151" t="e">
        <f t="shared" ca="1" si="191"/>
        <v>#N/A</v>
      </c>
      <c r="AD255" s="151" t="e">
        <f t="shared" ca="1" si="191"/>
        <v>#N/A</v>
      </c>
      <c r="AE255" s="151" t="e">
        <f t="shared" ca="1" si="191"/>
        <v>#N/A</v>
      </c>
      <c r="AF255" s="151" t="e">
        <f t="shared" ca="1" si="191"/>
        <v>#N/A</v>
      </c>
      <c r="AG255" s="151" t="e">
        <f t="shared" ca="1" si="191"/>
        <v>#N/A</v>
      </c>
      <c r="AH255" s="151" t="e">
        <f t="shared" ca="1" si="191"/>
        <v>#N/A</v>
      </c>
      <c r="AI255" s="151" t="e">
        <f t="shared" ca="1" si="191"/>
        <v>#N/A</v>
      </c>
      <c r="AJ255" s="151" t="e">
        <f t="shared" ca="1" si="191"/>
        <v>#N/A</v>
      </c>
      <c r="AK255" s="151" t="e">
        <f t="shared" ca="1" si="191"/>
        <v>#N/A</v>
      </c>
      <c r="AL255" s="151" t="e">
        <f t="shared" ca="1" si="191"/>
        <v>#N/A</v>
      </c>
      <c r="AM255" s="151" t="e">
        <f t="shared" ca="1" si="191"/>
        <v>#N/A</v>
      </c>
      <c r="AN255" s="151"/>
      <c r="AO255" s="151" t="e">
        <f t="shared" ca="1" si="191"/>
        <v>#N/A</v>
      </c>
      <c r="AP255" s="151" t="e">
        <f t="shared" ca="1" si="191"/>
        <v>#N/A</v>
      </c>
      <c r="AQ255" s="151" t="e">
        <f t="shared" ca="1" si="191"/>
        <v>#N/A</v>
      </c>
      <c r="AR255" s="151" t="e">
        <f t="shared" ca="1" si="191"/>
        <v>#N/A</v>
      </c>
      <c r="AS255" s="151" t="e">
        <f t="shared" ca="1" si="191"/>
        <v>#N/A</v>
      </c>
      <c r="AT255" s="151" t="e">
        <f t="shared" ca="1" si="191"/>
        <v>#N/A</v>
      </c>
      <c r="AU255" s="151" t="e">
        <f t="shared" ca="1" si="191"/>
        <v>#N/A</v>
      </c>
      <c r="AV255" s="151" t="e">
        <f t="shared" ca="1" si="191"/>
        <v>#N/A</v>
      </c>
      <c r="AW255" s="151" t="e">
        <f t="shared" ca="1" si="191"/>
        <v>#N/A</v>
      </c>
      <c r="AX255" s="151" t="e">
        <f t="shared" ca="1" si="191"/>
        <v>#N/A</v>
      </c>
      <c r="AY255" s="151" t="e">
        <f t="shared" ca="1" si="191"/>
        <v>#N/A</v>
      </c>
      <c r="AZ255" s="151" t="e">
        <f t="shared" ca="1" si="191"/>
        <v>#N/A</v>
      </c>
      <c r="BA255" s="151"/>
      <c r="BB255" s="151" t="e">
        <f t="shared" ca="1" si="191"/>
        <v>#N/A</v>
      </c>
      <c r="BC255" s="151" t="e">
        <f t="shared" ca="1" si="191"/>
        <v>#N/A</v>
      </c>
      <c r="BD255" s="151" t="e">
        <f t="shared" ca="1" si="191"/>
        <v>#N/A</v>
      </c>
      <c r="BE255" s="151" t="e">
        <f t="shared" ca="1" si="191"/>
        <v>#N/A</v>
      </c>
      <c r="BF255" s="151" t="e">
        <f t="shared" ca="1" si="191"/>
        <v>#N/A</v>
      </c>
      <c r="BG255" s="151" t="e">
        <f t="shared" ca="1" si="191"/>
        <v>#N/A</v>
      </c>
      <c r="BH255" s="151" t="e">
        <f t="shared" ca="1" si="191"/>
        <v>#N/A</v>
      </c>
      <c r="BI255" s="151" t="e">
        <f t="shared" ca="1" si="191"/>
        <v>#N/A</v>
      </c>
      <c r="BJ255" s="151" t="e">
        <f t="shared" ca="1" si="191"/>
        <v>#N/A</v>
      </c>
      <c r="BK255" s="151" t="e">
        <f t="shared" ca="1" si="191"/>
        <v>#N/A</v>
      </c>
      <c r="BL255" s="151" t="e">
        <f t="shared" ca="1" si="191"/>
        <v>#N/A</v>
      </c>
      <c r="BM255" s="151" t="e">
        <f t="shared" ca="1" si="191"/>
        <v>#N/A</v>
      </c>
    </row>
    <row r="256" spans="1:65" x14ac:dyDescent="0.3">
      <c r="A256" s="153" t="s">
        <v>100</v>
      </c>
      <c r="B256" s="90" t="e">
        <f t="shared" ref="B256:Q257" ca="1" si="192">B290</f>
        <v>#N/A</v>
      </c>
      <c r="C256" s="90" t="e">
        <f t="shared" ca="1" si="192"/>
        <v>#N/A</v>
      </c>
      <c r="D256" s="90" t="e">
        <f t="shared" ca="1" si="192"/>
        <v>#N/A</v>
      </c>
      <c r="E256" s="90" t="e">
        <f t="shared" ca="1" si="192"/>
        <v>#N/A</v>
      </c>
      <c r="F256" s="90" t="e">
        <f t="shared" ca="1" si="192"/>
        <v>#N/A</v>
      </c>
      <c r="G256" s="90" t="e">
        <f t="shared" ca="1" si="192"/>
        <v>#N/A</v>
      </c>
      <c r="H256" s="90" t="e">
        <f t="shared" ca="1" si="192"/>
        <v>#N/A</v>
      </c>
      <c r="I256" s="90" t="e">
        <f t="shared" ca="1" si="192"/>
        <v>#N/A</v>
      </c>
      <c r="J256" s="90" t="e">
        <f t="shared" ca="1" si="192"/>
        <v>#N/A</v>
      </c>
      <c r="K256" s="90" t="e">
        <f t="shared" ca="1" si="192"/>
        <v>#N/A</v>
      </c>
      <c r="L256" s="90" t="e">
        <f t="shared" ca="1" si="192"/>
        <v>#N/A</v>
      </c>
      <c r="M256" s="90" t="e">
        <f t="shared" ca="1" si="192"/>
        <v>#N/A</v>
      </c>
      <c r="N256" s="90" t="e">
        <f t="shared" ca="1" si="192"/>
        <v>#N/A</v>
      </c>
      <c r="O256" s="90" t="e">
        <f t="shared" ca="1" si="192"/>
        <v>#N/A</v>
      </c>
      <c r="P256" s="90" t="e">
        <f t="shared" ca="1" si="192"/>
        <v>#N/A</v>
      </c>
      <c r="Q256" s="90" t="e">
        <f t="shared" ca="1" si="192"/>
        <v>#N/A</v>
      </c>
      <c r="R256" s="90" t="e">
        <f t="shared" ca="1" si="191"/>
        <v>#N/A</v>
      </c>
      <c r="S256" s="90" t="e">
        <f t="shared" ca="1" si="191"/>
        <v>#N/A</v>
      </c>
      <c r="T256" s="90" t="e">
        <f t="shared" ca="1" si="191"/>
        <v>#N/A</v>
      </c>
      <c r="U256" s="90" t="e">
        <f t="shared" ca="1" si="191"/>
        <v>#N/A</v>
      </c>
      <c r="V256" s="90" t="e">
        <f t="shared" ca="1" si="191"/>
        <v>#N/A</v>
      </c>
      <c r="W256" s="90" t="e">
        <f t="shared" ca="1" si="191"/>
        <v>#N/A</v>
      </c>
      <c r="X256" s="90" t="e">
        <f t="shared" ca="1" si="191"/>
        <v>#N/A</v>
      </c>
      <c r="Y256" s="90" t="e">
        <f t="shared" ca="1" si="191"/>
        <v>#N/A</v>
      </c>
      <c r="Z256" s="90" t="e">
        <f t="shared" ca="1" si="191"/>
        <v>#N/A</v>
      </c>
      <c r="AA256" s="90" t="e">
        <f t="shared" ca="1" si="191"/>
        <v>#N/A</v>
      </c>
      <c r="AB256" s="90" t="e">
        <f t="shared" ca="1" si="191"/>
        <v>#N/A</v>
      </c>
      <c r="AC256" s="90" t="e">
        <f t="shared" ca="1" si="191"/>
        <v>#N/A</v>
      </c>
      <c r="AD256" s="90" t="e">
        <f t="shared" ca="1" si="191"/>
        <v>#N/A</v>
      </c>
      <c r="AE256" s="90" t="e">
        <f t="shared" ca="1" si="191"/>
        <v>#N/A</v>
      </c>
      <c r="AF256" s="90" t="e">
        <f t="shared" ca="1" si="191"/>
        <v>#N/A</v>
      </c>
      <c r="AG256" s="90" t="e">
        <f t="shared" ca="1" si="191"/>
        <v>#N/A</v>
      </c>
      <c r="AH256" s="90" t="e">
        <f t="shared" ca="1" si="191"/>
        <v>#N/A</v>
      </c>
      <c r="AI256" s="90" t="e">
        <f t="shared" ca="1" si="191"/>
        <v>#N/A</v>
      </c>
      <c r="AJ256" s="90" t="e">
        <f t="shared" ca="1" si="191"/>
        <v>#N/A</v>
      </c>
      <c r="AK256" s="90" t="e">
        <f t="shared" ca="1" si="191"/>
        <v>#N/A</v>
      </c>
      <c r="AL256" s="90" t="e">
        <f t="shared" ca="1" si="191"/>
        <v>#N/A</v>
      </c>
      <c r="AM256" s="90" t="e">
        <f t="shared" ca="1" si="191"/>
        <v>#N/A</v>
      </c>
      <c r="AN256" s="90"/>
      <c r="AO256" s="90" t="e">
        <f t="shared" ca="1" si="191"/>
        <v>#N/A</v>
      </c>
      <c r="AP256" s="90" t="e">
        <f t="shared" ca="1" si="191"/>
        <v>#N/A</v>
      </c>
      <c r="AQ256" s="90" t="e">
        <f t="shared" ca="1" si="191"/>
        <v>#N/A</v>
      </c>
      <c r="AR256" s="90" t="e">
        <f t="shared" ca="1" si="191"/>
        <v>#N/A</v>
      </c>
      <c r="AS256" s="90" t="e">
        <f t="shared" ca="1" si="191"/>
        <v>#N/A</v>
      </c>
      <c r="AT256" s="90" t="e">
        <f t="shared" ca="1" si="191"/>
        <v>#N/A</v>
      </c>
      <c r="AU256" s="90" t="e">
        <f t="shared" ca="1" si="191"/>
        <v>#N/A</v>
      </c>
      <c r="AV256" s="90" t="e">
        <f t="shared" ca="1" si="191"/>
        <v>#N/A</v>
      </c>
      <c r="AW256" s="90" t="e">
        <f t="shared" ca="1" si="191"/>
        <v>#N/A</v>
      </c>
      <c r="AX256" s="90" t="e">
        <f t="shared" ca="1" si="191"/>
        <v>#N/A</v>
      </c>
      <c r="AY256" s="90" t="e">
        <f t="shared" ca="1" si="191"/>
        <v>#N/A</v>
      </c>
      <c r="AZ256" s="90" t="e">
        <f t="shared" ca="1" si="191"/>
        <v>#N/A</v>
      </c>
      <c r="BA256" s="90"/>
      <c r="BB256" s="90" t="e">
        <f t="shared" ca="1" si="191"/>
        <v>#N/A</v>
      </c>
      <c r="BC256" s="90" t="e">
        <f t="shared" ca="1" si="191"/>
        <v>#N/A</v>
      </c>
      <c r="BD256" s="90" t="e">
        <f t="shared" ca="1" si="191"/>
        <v>#N/A</v>
      </c>
      <c r="BE256" s="90" t="e">
        <f t="shared" ca="1" si="191"/>
        <v>#N/A</v>
      </c>
      <c r="BF256" s="90" t="e">
        <f t="shared" ca="1" si="191"/>
        <v>#N/A</v>
      </c>
      <c r="BG256" s="90" t="e">
        <f t="shared" ca="1" si="191"/>
        <v>#N/A</v>
      </c>
      <c r="BH256" s="90" t="e">
        <f t="shared" ca="1" si="191"/>
        <v>#N/A</v>
      </c>
      <c r="BI256" s="90" t="e">
        <f t="shared" ca="1" si="191"/>
        <v>#N/A</v>
      </c>
      <c r="BJ256" s="90" t="e">
        <f t="shared" ca="1" si="191"/>
        <v>#N/A</v>
      </c>
      <c r="BK256" s="90" t="e">
        <f t="shared" ca="1" si="191"/>
        <v>#N/A</v>
      </c>
      <c r="BL256" s="90" t="e">
        <f t="shared" ca="1" si="191"/>
        <v>#N/A</v>
      </c>
      <c r="BM256" s="90" t="e">
        <f t="shared" ca="1" si="191"/>
        <v>#N/A</v>
      </c>
    </row>
    <row r="257" spans="1:66" s="155" customFormat="1" x14ac:dyDescent="0.3">
      <c r="A257" s="154" t="s">
        <v>101</v>
      </c>
      <c r="B257" s="85">
        <f t="shared" si="192"/>
        <v>0</v>
      </c>
      <c r="C257" s="85">
        <f t="shared" si="191"/>
        <v>0</v>
      </c>
      <c r="D257" s="85">
        <f t="shared" si="191"/>
        <v>0</v>
      </c>
      <c r="E257" s="85">
        <f t="shared" si="191"/>
        <v>0</v>
      </c>
      <c r="F257" s="85">
        <f t="shared" si="191"/>
        <v>0</v>
      </c>
      <c r="G257" s="85">
        <f t="shared" si="191"/>
        <v>0</v>
      </c>
      <c r="H257" s="85">
        <f t="shared" si="191"/>
        <v>0</v>
      </c>
      <c r="I257" s="85">
        <f t="shared" si="191"/>
        <v>0</v>
      </c>
      <c r="J257" s="85">
        <f t="shared" si="191"/>
        <v>0</v>
      </c>
      <c r="K257" s="85">
        <f t="shared" si="191"/>
        <v>0</v>
      </c>
      <c r="L257" s="85">
        <f t="shared" si="191"/>
        <v>0</v>
      </c>
      <c r="M257" s="85">
        <f t="shared" si="191"/>
        <v>0</v>
      </c>
      <c r="N257" s="85">
        <f t="shared" si="191"/>
        <v>0</v>
      </c>
      <c r="O257" s="85">
        <f t="shared" si="191"/>
        <v>0</v>
      </c>
      <c r="P257" s="85">
        <f t="shared" si="191"/>
        <v>0</v>
      </c>
      <c r="Q257" s="85">
        <f t="shared" si="191"/>
        <v>0</v>
      </c>
      <c r="R257" s="85">
        <f t="shared" si="191"/>
        <v>0</v>
      </c>
      <c r="S257" s="85">
        <f t="shared" si="191"/>
        <v>0</v>
      </c>
      <c r="T257" s="85">
        <f t="shared" si="191"/>
        <v>0</v>
      </c>
      <c r="U257" s="85">
        <f t="shared" si="191"/>
        <v>0</v>
      </c>
      <c r="V257" s="85">
        <f t="shared" si="191"/>
        <v>0</v>
      </c>
      <c r="W257" s="85">
        <f t="shared" si="191"/>
        <v>0</v>
      </c>
      <c r="X257" s="85">
        <f t="shared" si="191"/>
        <v>0</v>
      </c>
      <c r="Y257" s="85">
        <f t="shared" si="191"/>
        <v>0</v>
      </c>
      <c r="Z257" s="85">
        <f t="shared" si="191"/>
        <v>0</v>
      </c>
      <c r="AA257" s="85">
        <f t="shared" si="191"/>
        <v>0</v>
      </c>
      <c r="AB257" s="85">
        <f t="shared" si="191"/>
        <v>0</v>
      </c>
      <c r="AC257" s="85">
        <f t="shared" si="191"/>
        <v>0</v>
      </c>
      <c r="AD257" s="85">
        <f t="shared" si="191"/>
        <v>0</v>
      </c>
      <c r="AE257" s="85">
        <f t="shared" si="191"/>
        <v>0</v>
      </c>
      <c r="AF257" s="85">
        <f t="shared" si="191"/>
        <v>0</v>
      </c>
      <c r="AG257" s="85">
        <f t="shared" si="191"/>
        <v>0</v>
      </c>
      <c r="AH257" s="85">
        <f t="shared" si="191"/>
        <v>0</v>
      </c>
      <c r="AI257" s="85">
        <f t="shared" si="191"/>
        <v>0</v>
      </c>
      <c r="AJ257" s="85">
        <f t="shared" si="191"/>
        <v>0</v>
      </c>
      <c r="AK257" s="85">
        <f t="shared" si="191"/>
        <v>0</v>
      </c>
      <c r="AL257" s="85">
        <f t="shared" si="191"/>
        <v>0</v>
      </c>
      <c r="AM257" s="85">
        <f t="shared" si="191"/>
        <v>0</v>
      </c>
      <c r="AN257" s="85"/>
      <c r="AO257" s="85">
        <f t="shared" si="191"/>
        <v>0</v>
      </c>
      <c r="AP257" s="85">
        <f t="shared" si="191"/>
        <v>0</v>
      </c>
      <c r="AQ257" s="85">
        <f t="shared" si="191"/>
        <v>0</v>
      </c>
      <c r="AR257" s="85">
        <f t="shared" si="191"/>
        <v>0</v>
      </c>
      <c r="AS257" s="85">
        <f t="shared" si="191"/>
        <v>0</v>
      </c>
      <c r="AT257" s="85">
        <f t="shared" si="191"/>
        <v>0</v>
      </c>
      <c r="AU257" s="85">
        <f t="shared" si="191"/>
        <v>0</v>
      </c>
      <c r="AV257" s="85">
        <f t="shared" si="191"/>
        <v>0</v>
      </c>
      <c r="AW257" s="85">
        <f t="shared" si="191"/>
        <v>0</v>
      </c>
      <c r="AX257" s="85">
        <f t="shared" si="191"/>
        <v>0</v>
      </c>
      <c r="AY257" s="85">
        <f t="shared" si="191"/>
        <v>0</v>
      </c>
      <c r="AZ257" s="85">
        <f t="shared" si="191"/>
        <v>0</v>
      </c>
      <c r="BA257" s="85"/>
      <c r="BB257" s="85">
        <f t="shared" si="191"/>
        <v>0</v>
      </c>
      <c r="BC257" s="85">
        <f t="shared" si="191"/>
        <v>0</v>
      </c>
      <c r="BD257" s="85">
        <f t="shared" si="191"/>
        <v>0</v>
      </c>
      <c r="BE257" s="85">
        <f t="shared" si="191"/>
        <v>0</v>
      </c>
      <c r="BF257" s="85">
        <f t="shared" si="191"/>
        <v>0</v>
      </c>
      <c r="BG257" s="85">
        <f t="shared" si="191"/>
        <v>0</v>
      </c>
      <c r="BH257" s="85">
        <f t="shared" si="191"/>
        <v>0</v>
      </c>
      <c r="BI257" s="85">
        <f t="shared" si="191"/>
        <v>0</v>
      </c>
      <c r="BJ257" s="85">
        <f t="shared" si="191"/>
        <v>0</v>
      </c>
      <c r="BK257" s="85">
        <f t="shared" si="191"/>
        <v>0</v>
      </c>
      <c r="BL257" s="85">
        <f t="shared" si="191"/>
        <v>0</v>
      </c>
      <c r="BM257" s="85">
        <f t="shared" si="191"/>
        <v>0</v>
      </c>
    </row>
    <row r="258" spans="1:66" s="152" customFormat="1" x14ac:dyDescent="0.3">
      <c r="A258" s="156" t="s">
        <v>87</v>
      </c>
      <c r="B258" s="151" t="e">
        <f t="shared" ref="B258:AM260" ca="1" si="193">B315</f>
        <v>#N/A</v>
      </c>
      <c r="C258" s="151" t="e">
        <f t="shared" ca="1" si="193"/>
        <v>#N/A</v>
      </c>
      <c r="D258" s="151" t="e">
        <f t="shared" ca="1" si="193"/>
        <v>#N/A</v>
      </c>
      <c r="E258" s="151" t="e">
        <f t="shared" ca="1" si="193"/>
        <v>#N/A</v>
      </c>
      <c r="F258" s="151" t="e">
        <f t="shared" ca="1" si="193"/>
        <v>#N/A</v>
      </c>
      <c r="G258" s="151" t="e">
        <f t="shared" ca="1" si="193"/>
        <v>#N/A</v>
      </c>
      <c r="H258" s="151" t="e">
        <f t="shared" ca="1" si="193"/>
        <v>#N/A</v>
      </c>
      <c r="I258" s="151" t="e">
        <f t="shared" ca="1" si="193"/>
        <v>#N/A</v>
      </c>
      <c r="J258" s="151" t="e">
        <f t="shared" ca="1" si="193"/>
        <v>#N/A</v>
      </c>
      <c r="K258" s="151" t="e">
        <f t="shared" ca="1" si="193"/>
        <v>#N/A</v>
      </c>
      <c r="L258" s="151" t="e">
        <f t="shared" ca="1" si="193"/>
        <v>#N/A</v>
      </c>
      <c r="M258" s="151" t="e">
        <f t="shared" ca="1" si="193"/>
        <v>#N/A</v>
      </c>
      <c r="N258" s="151" t="e">
        <f t="shared" ca="1" si="193"/>
        <v>#N/A</v>
      </c>
      <c r="O258" s="151" t="e">
        <f t="shared" ca="1" si="193"/>
        <v>#N/A</v>
      </c>
      <c r="P258" s="151" t="e">
        <f t="shared" ca="1" si="193"/>
        <v>#N/A</v>
      </c>
      <c r="Q258" s="151" t="e">
        <f t="shared" ca="1" si="193"/>
        <v>#N/A</v>
      </c>
      <c r="R258" s="151" t="e">
        <f t="shared" ca="1" si="193"/>
        <v>#N/A</v>
      </c>
      <c r="S258" s="151" t="e">
        <f t="shared" ca="1" si="193"/>
        <v>#N/A</v>
      </c>
      <c r="T258" s="151" t="e">
        <f t="shared" ca="1" si="193"/>
        <v>#N/A</v>
      </c>
      <c r="U258" s="151" t="e">
        <f t="shared" ca="1" si="193"/>
        <v>#N/A</v>
      </c>
      <c r="V258" s="151" t="e">
        <f t="shared" ca="1" si="193"/>
        <v>#N/A</v>
      </c>
      <c r="W258" s="151" t="e">
        <f t="shared" ca="1" si="193"/>
        <v>#N/A</v>
      </c>
      <c r="X258" s="151" t="e">
        <f t="shared" ca="1" si="193"/>
        <v>#N/A</v>
      </c>
      <c r="Y258" s="151" t="e">
        <f t="shared" ca="1" si="193"/>
        <v>#N/A</v>
      </c>
      <c r="Z258" s="151" t="e">
        <f t="shared" ca="1" si="193"/>
        <v>#N/A</v>
      </c>
      <c r="AA258" s="151" t="e">
        <f t="shared" ca="1" si="193"/>
        <v>#N/A</v>
      </c>
      <c r="AB258" s="151" t="e">
        <f t="shared" ca="1" si="193"/>
        <v>#N/A</v>
      </c>
      <c r="AC258" s="151" t="e">
        <f t="shared" ca="1" si="193"/>
        <v>#N/A</v>
      </c>
      <c r="AD258" s="151" t="e">
        <f t="shared" ca="1" si="193"/>
        <v>#N/A</v>
      </c>
      <c r="AE258" s="151" t="e">
        <f t="shared" ca="1" si="193"/>
        <v>#N/A</v>
      </c>
      <c r="AF258" s="151" t="e">
        <f t="shared" ca="1" si="193"/>
        <v>#N/A</v>
      </c>
      <c r="AG258" s="151" t="e">
        <f t="shared" ca="1" si="193"/>
        <v>#N/A</v>
      </c>
      <c r="AH258" s="151" t="e">
        <f t="shared" ca="1" si="193"/>
        <v>#N/A</v>
      </c>
      <c r="AI258" s="151" t="e">
        <f t="shared" ca="1" si="193"/>
        <v>#N/A</v>
      </c>
      <c r="AJ258" s="151" t="e">
        <f t="shared" ca="1" si="193"/>
        <v>#N/A</v>
      </c>
      <c r="AK258" s="151" t="e">
        <f t="shared" ca="1" si="193"/>
        <v>#N/A</v>
      </c>
      <c r="AL258" s="151" t="e">
        <f t="shared" ca="1" si="193"/>
        <v>#N/A</v>
      </c>
      <c r="AM258" s="151" t="e">
        <f t="shared" ca="1" si="193"/>
        <v>#N/A</v>
      </c>
      <c r="AN258" s="151"/>
      <c r="AO258" s="151" t="e">
        <f t="shared" ref="AO258:AZ260" ca="1" si="194">AO315</f>
        <v>#N/A</v>
      </c>
      <c r="AP258" s="151" t="e">
        <f t="shared" ca="1" si="194"/>
        <v>#N/A</v>
      </c>
      <c r="AQ258" s="151" t="e">
        <f t="shared" ca="1" si="194"/>
        <v>#N/A</v>
      </c>
      <c r="AR258" s="151" t="e">
        <f t="shared" ca="1" si="194"/>
        <v>#N/A</v>
      </c>
      <c r="AS258" s="151" t="e">
        <f t="shared" ca="1" si="194"/>
        <v>#N/A</v>
      </c>
      <c r="AT258" s="151" t="e">
        <f t="shared" ca="1" si="194"/>
        <v>#N/A</v>
      </c>
      <c r="AU258" s="151" t="e">
        <f t="shared" ca="1" si="194"/>
        <v>#N/A</v>
      </c>
      <c r="AV258" s="151" t="e">
        <f t="shared" ca="1" si="194"/>
        <v>#N/A</v>
      </c>
      <c r="AW258" s="151" t="e">
        <f t="shared" ca="1" si="194"/>
        <v>#N/A</v>
      </c>
      <c r="AX258" s="151" t="e">
        <f t="shared" ca="1" si="194"/>
        <v>#N/A</v>
      </c>
      <c r="AY258" s="151" t="e">
        <f t="shared" ca="1" si="194"/>
        <v>#N/A</v>
      </c>
      <c r="AZ258" s="151" t="e">
        <f t="shared" ca="1" si="194"/>
        <v>#N/A</v>
      </c>
      <c r="BA258" s="151"/>
      <c r="BB258" s="151" t="e">
        <f t="shared" ref="BB258:BM260" ca="1" si="195">BB315</f>
        <v>#N/A</v>
      </c>
      <c r="BC258" s="151" t="e">
        <f t="shared" ca="1" si="195"/>
        <v>#N/A</v>
      </c>
      <c r="BD258" s="151" t="e">
        <f t="shared" ca="1" si="195"/>
        <v>#N/A</v>
      </c>
      <c r="BE258" s="151" t="e">
        <f t="shared" ca="1" si="195"/>
        <v>#N/A</v>
      </c>
      <c r="BF258" s="151" t="e">
        <f t="shared" ca="1" si="195"/>
        <v>#N/A</v>
      </c>
      <c r="BG258" s="151" t="e">
        <f t="shared" ca="1" si="195"/>
        <v>#N/A</v>
      </c>
      <c r="BH258" s="151" t="e">
        <f t="shared" ca="1" si="195"/>
        <v>#N/A</v>
      </c>
      <c r="BI258" s="151" t="e">
        <f t="shared" ca="1" si="195"/>
        <v>#N/A</v>
      </c>
      <c r="BJ258" s="151" t="e">
        <f t="shared" ca="1" si="195"/>
        <v>#N/A</v>
      </c>
      <c r="BK258" s="151" t="e">
        <f t="shared" ca="1" si="195"/>
        <v>#N/A</v>
      </c>
      <c r="BL258" s="151" t="e">
        <f t="shared" ca="1" si="195"/>
        <v>#N/A</v>
      </c>
      <c r="BM258" s="151" t="e">
        <f t="shared" ca="1" si="195"/>
        <v>#N/A</v>
      </c>
    </row>
    <row r="259" spans="1:66" x14ac:dyDescent="0.3">
      <c r="A259" s="153" t="s">
        <v>100</v>
      </c>
      <c r="B259" s="90">
        <f t="shared" si="193"/>
        <v>5.7531057646214606E-2</v>
      </c>
      <c r="C259" s="90">
        <f t="shared" si="193"/>
        <v>2.8113512929167667E-2</v>
      </c>
      <c r="D259" s="90">
        <f t="shared" si="193"/>
        <v>3.0119800432338931E-2</v>
      </c>
      <c r="E259" s="90">
        <f t="shared" si="193"/>
        <v>5.2156754645104601E-2</v>
      </c>
      <c r="F259" s="90">
        <f t="shared" si="193"/>
        <v>4.3105903469564361E-2</v>
      </c>
      <c r="G259" s="90">
        <f t="shared" si="193"/>
        <v>4.2650273386377745E-2</v>
      </c>
      <c r="H259" s="90">
        <f t="shared" si="193"/>
        <v>5.0104650357499336E-2</v>
      </c>
      <c r="I259" s="90">
        <f t="shared" si="193"/>
        <v>4.3062209497728245E-2</v>
      </c>
      <c r="J259" s="90">
        <f t="shared" si="193"/>
        <v>3.7403594385557445E-2</v>
      </c>
      <c r="K259" s="90">
        <f t="shared" si="193"/>
        <v>3.5335547766307172E-2</v>
      </c>
      <c r="L259" s="90">
        <f t="shared" si="193"/>
        <v>3.3193441362752291E-2</v>
      </c>
      <c r="M259" s="90">
        <f t="shared" si="193"/>
        <v>3.1950387828947199E-2</v>
      </c>
      <c r="N259" s="90">
        <f t="shared" si="193"/>
        <v>3.1809704449375406E-2</v>
      </c>
      <c r="O259" s="90">
        <f t="shared" si="193"/>
        <v>3.6606625784505853E-2</v>
      </c>
      <c r="P259" s="90">
        <f t="shared" si="193"/>
        <v>3.6532202813379162E-2</v>
      </c>
      <c r="Q259" s="90">
        <f t="shared" si="193"/>
        <v>3.6822384302131493E-2</v>
      </c>
      <c r="R259" s="90">
        <f t="shared" si="193"/>
        <v>3.501901648832309E-2</v>
      </c>
      <c r="S259" s="90">
        <f t="shared" si="193"/>
        <v>3.3275785401104555E-2</v>
      </c>
      <c r="T259" s="90">
        <f t="shared" si="193"/>
        <v>3.0996603127289302E-2</v>
      </c>
      <c r="U259" s="90">
        <f t="shared" si="193"/>
        <v>3.1490382049849136E-2</v>
      </c>
      <c r="V259" s="90">
        <f t="shared" si="193"/>
        <v>3.8109569816520188E-2</v>
      </c>
      <c r="W259" s="90">
        <f t="shared" si="193"/>
        <v>3.6149020892340247E-2</v>
      </c>
      <c r="X259" s="90">
        <f t="shared" si="193"/>
        <v>4.7261338966694558E-2</v>
      </c>
      <c r="Y259" s="90">
        <f t="shared" si="193"/>
        <v>2.9552680823201203E-2</v>
      </c>
      <c r="Z259" s="90">
        <f t="shared" si="193"/>
        <v>2.9860114115016295E-2</v>
      </c>
      <c r="AA259" s="90">
        <f t="shared" si="193"/>
        <v>3.0594204728252274E-2</v>
      </c>
      <c r="AB259" s="90">
        <f t="shared" si="193"/>
        <v>2.5048031935873769E-2</v>
      </c>
      <c r="AC259" s="90">
        <f t="shared" si="193"/>
        <v>1.9381558888881056E-2</v>
      </c>
      <c r="AD259" s="90">
        <f t="shared" si="193"/>
        <v>1.3584178313613219E-2</v>
      </c>
      <c r="AE259" s="90">
        <f t="shared" si="193"/>
        <v>1.0497728421931175E-2</v>
      </c>
      <c r="AF259" s="90">
        <f t="shared" si="193"/>
        <v>7.2111540009704572E-3</v>
      </c>
      <c r="AG259" s="90">
        <f t="shared" si="193"/>
        <v>3.7151424528954983E-3</v>
      </c>
      <c r="AH259" s="90">
        <f t="shared" si="193"/>
        <v>0</v>
      </c>
      <c r="AI259" s="90">
        <f t="shared" si="193"/>
        <v>0</v>
      </c>
      <c r="AJ259" s="90">
        <f t="shared" si="193"/>
        <v>0</v>
      </c>
      <c r="AK259" s="90">
        <f t="shared" si="193"/>
        <v>0</v>
      </c>
      <c r="AL259" s="90">
        <f t="shared" si="193"/>
        <v>0</v>
      </c>
      <c r="AM259" s="90">
        <f t="shared" si="193"/>
        <v>0</v>
      </c>
      <c r="AN259" s="90"/>
      <c r="AO259" s="90">
        <f t="shared" si="194"/>
        <v>2.3244210046173421E-2</v>
      </c>
      <c r="AP259" s="90">
        <f t="shared" si="194"/>
        <v>1.545250653280046E-2</v>
      </c>
      <c r="AQ259" s="90">
        <f t="shared" si="194"/>
        <v>7.1910166047976318E-3</v>
      </c>
      <c r="AR259" s="90">
        <f t="shared" si="194"/>
        <v>5.279373020946455E-3</v>
      </c>
      <c r="AS259" s="90">
        <f t="shared" si="194"/>
        <v>3.4530891939140284E-3</v>
      </c>
      <c r="AT259" s="90">
        <f t="shared" si="194"/>
        <v>1.6974333801515892E-3</v>
      </c>
      <c r="AU259" s="90">
        <f t="shared" si="194"/>
        <v>0</v>
      </c>
      <c r="AV259" s="90">
        <f t="shared" si="194"/>
        <v>0</v>
      </c>
      <c r="AW259" s="90">
        <f t="shared" si="194"/>
        <v>0</v>
      </c>
      <c r="AX259" s="90">
        <f t="shared" si="194"/>
        <v>0</v>
      </c>
      <c r="AY259" s="90">
        <f t="shared" si="194"/>
        <v>0</v>
      </c>
      <c r="AZ259" s="90">
        <f t="shared" si="194"/>
        <v>0</v>
      </c>
      <c r="BA259" s="90"/>
      <c r="BB259" s="90">
        <f t="shared" si="195"/>
        <v>2.3791939760132639E-2</v>
      </c>
      <c r="BC259" s="90">
        <f t="shared" si="195"/>
        <v>1.7529496818148211E-2</v>
      </c>
      <c r="BD259" s="90">
        <f t="shared" si="195"/>
        <v>1.1719360673240529E-2</v>
      </c>
      <c r="BE259" s="90">
        <f t="shared" si="195"/>
        <v>8.8440231852949577E-3</v>
      </c>
      <c r="BF259" s="90">
        <f t="shared" si="195"/>
        <v>5.9336893579398269E-3</v>
      </c>
      <c r="BG259" s="90">
        <f t="shared" si="195"/>
        <v>2.9863473443519917E-3</v>
      </c>
      <c r="BH259" s="90">
        <f t="shared" si="195"/>
        <v>0</v>
      </c>
      <c r="BI259" s="90">
        <f t="shared" si="195"/>
        <v>0</v>
      </c>
      <c r="BJ259" s="90">
        <f t="shared" si="195"/>
        <v>0</v>
      </c>
      <c r="BK259" s="90">
        <f t="shared" si="195"/>
        <v>0</v>
      </c>
      <c r="BL259" s="90">
        <f t="shared" si="195"/>
        <v>0</v>
      </c>
      <c r="BM259" s="90">
        <f t="shared" si="195"/>
        <v>0</v>
      </c>
    </row>
    <row r="260" spans="1:66" s="155" customFormat="1" x14ac:dyDescent="0.3">
      <c r="A260" s="154" t="s">
        <v>101</v>
      </c>
      <c r="B260" s="85" t="e">
        <f t="shared" ca="1" si="193"/>
        <v>#N/A</v>
      </c>
      <c r="C260" s="85" t="e">
        <f t="shared" ca="1" si="193"/>
        <v>#N/A</v>
      </c>
      <c r="D260" s="85" t="e">
        <f t="shared" ca="1" si="193"/>
        <v>#N/A</v>
      </c>
      <c r="E260" s="85" t="e">
        <f t="shared" ca="1" si="193"/>
        <v>#N/A</v>
      </c>
      <c r="F260" s="85" t="e">
        <f t="shared" ca="1" si="193"/>
        <v>#N/A</v>
      </c>
      <c r="G260" s="85" t="e">
        <f t="shared" ca="1" si="193"/>
        <v>#N/A</v>
      </c>
      <c r="H260" s="85" t="e">
        <f t="shared" ca="1" si="193"/>
        <v>#N/A</v>
      </c>
      <c r="I260" s="85" t="e">
        <f t="shared" ca="1" si="193"/>
        <v>#N/A</v>
      </c>
      <c r="J260" s="85" t="e">
        <f t="shared" ca="1" si="193"/>
        <v>#N/A</v>
      </c>
      <c r="K260" s="85" t="e">
        <f t="shared" ca="1" si="193"/>
        <v>#N/A</v>
      </c>
      <c r="L260" s="85" t="e">
        <f t="shared" ca="1" si="193"/>
        <v>#N/A</v>
      </c>
      <c r="M260" s="85" t="e">
        <f t="shared" ca="1" si="193"/>
        <v>#N/A</v>
      </c>
      <c r="N260" s="85" t="e">
        <f t="shared" ca="1" si="193"/>
        <v>#N/A</v>
      </c>
      <c r="O260" s="85" t="e">
        <f t="shared" ca="1" si="193"/>
        <v>#N/A</v>
      </c>
      <c r="P260" s="85" t="e">
        <f t="shared" ca="1" si="193"/>
        <v>#N/A</v>
      </c>
      <c r="Q260" s="85" t="e">
        <f t="shared" ca="1" si="193"/>
        <v>#N/A</v>
      </c>
      <c r="R260" s="85" t="e">
        <f t="shared" ca="1" si="193"/>
        <v>#N/A</v>
      </c>
      <c r="S260" s="85" t="e">
        <f t="shared" ca="1" si="193"/>
        <v>#N/A</v>
      </c>
      <c r="T260" s="85" t="e">
        <f t="shared" ca="1" si="193"/>
        <v>#N/A</v>
      </c>
      <c r="U260" s="85" t="e">
        <f t="shared" ca="1" si="193"/>
        <v>#N/A</v>
      </c>
      <c r="V260" s="85" t="e">
        <f t="shared" ca="1" si="193"/>
        <v>#N/A</v>
      </c>
      <c r="W260" s="85" t="e">
        <f t="shared" ca="1" si="193"/>
        <v>#N/A</v>
      </c>
      <c r="X260" s="85" t="e">
        <f t="shared" ca="1" si="193"/>
        <v>#N/A</v>
      </c>
      <c r="Y260" s="85" t="e">
        <f t="shared" ca="1" si="193"/>
        <v>#N/A</v>
      </c>
      <c r="Z260" s="85" t="e">
        <f t="shared" ca="1" si="193"/>
        <v>#N/A</v>
      </c>
      <c r="AA260" s="85" t="e">
        <f t="shared" ca="1" si="193"/>
        <v>#N/A</v>
      </c>
      <c r="AB260" s="85" t="e">
        <f t="shared" ca="1" si="193"/>
        <v>#N/A</v>
      </c>
      <c r="AC260" s="85" t="e">
        <f t="shared" ca="1" si="193"/>
        <v>#N/A</v>
      </c>
      <c r="AD260" s="85" t="e">
        <f t="shared" ca="1" si="193"/>
        <v>#N/A</v>
      </c>
      <c r="AE260" s="85" t="e">
        <f t="shared" ca="1" si="193"/>
        <v>#N/A</v>
      </c>
      <c r="AF260" s="85" t="e">
        <f t="shared" ca="1" si="193"/>
        <v>#N/A</v>
      </c>
      <c r="AG260" s="85" t="e">
        <f t="shared" ca="1" si="193"/>
        <v>#N/A</v>
      </c>
      <c r="AH260" s="85" t="e">
        <f t="shared" ca="1" si="193"/>
        <v>#N/A</v>
      </c>
      <c r="AI260" s="85" t="e">
        <f t="shared" ca="1" si="193"/>
        <v>#N/A</v>
      </c>
      <c r="AJ260" s="85" t="e">
        <f t="shared" ca="1" si="193"/>
        <v>#N/A</v>
      </c>
      <c r="AK260" s="85" t="e">
        <f t="shared" ca="1" si="193"/>
        <v>#N/A</v>
      </c>
      <c r="AL260" s="85" t="e">
        <f t="shared" ca="1" si="193"/>
        <v>#N/A</v>
      </c>
      <c r="AM260" s="85" t="e">
        <f t="shared" ca="1" si="193"/>
        <v>#N/A</v>
      </c>
      <c r="AN260" s="85"/>
      <c r="AO260" s="85" t="e">
        <f t="shared" ca="1" si="194"/>
        <v>#N/A</v>
      </c>
      <c r="AP260" s="85" t="e">
        <f t="shared" ca="1" si="194"/>
        <v>#N/A</v>
      </c>
      <c r="AQ260" s="85" t="e">
        <f t="shared" ca="1" si="194"/>
        <v>#N/A</v>
      </c>
      <c r="AR260" s="85" t="e">
        <f t="shared" ca="1" si="194"/>
        <v>#N/A</v>
      </c>
      <c r="AS260" s="85" t="e">
        <f t="shared" ca="1" si="194"/>
        <v>#N/A</v>
      </c>
      <c r="AT260" s="85" t="e">
        <f t="shared" ca="1" si="194"/>
        <v>#N/A</v>
      </c>
      <c r="AU260" s="85" t="e">
        <f t="shared" ca="1" si="194"/>
        <v>#N/A</v>
      </c>
      <c r="AV260" s="85" t="e">
        <f t="shared" ca="1" si="194"/>
        <v>#N/A</v>
      </c>
      <c r="AW260" s="85" t="e">
        <f t="shared" ca="1" si="194"/>
        <v>#N/A</v>
      </c>
      <c r="AX260" s="85" t="e">
        <f t="shared" ca="1" si="194"/>
        <v>#N/A</v>
      </c>
      <c r="AY260" s="85" t="e">
        <f t="shared" ca="1" si="194"/>
        <v>#N/A</v>
      </c>
      <c r="AZ260" s="85" t="e">
        <f t="shared" ca="1" si="194"/>
        <v>#N/A</v>
      </c>
      <c r="BA260" s="85"/>
      <c r="BB260" s="85" t="e">
        <f t="shared" ca="1" si="195"/>
        <v>#N/A</v>
      </c>
      <c r="BC260" s="85" t="e">
        <f t="shared" ca="1" si="195"/>
        <v>#N/A</v>
      </c>
      <c r="BD260" s="85" t="e">
        <f t="shared" ca="1" si="195"/>
        <v>#N/A</v>
      </c>
      <c r="BE260" s="85" t="e">
        <f t="shared" ca="1" si="195"/>
        <v>#N/A</v>
      </c>
      <c r="BF260" s="85" t="e">
        <f t="shared" ca="1" si="195"/>
        <v>#N/A</v>
      </c>
      <c r="BG260" s="85" t="e">
        <f t="shared" ca="1" si="195"/>
        <v>#N/A</v>
      </c>
      <c r="BH260" s="85" t="e">
        <f t="shared" ca="1" si="195"/>
        <v>#N/A</v>
      </c>
      <c r="BI260" s="85" t="e">
        <f t="shared" ca="1" si="195"/>
        <v>#N/A</v>
      </c>
      <c r="BJ260" s="85" t="e">
        <f t="shared" ca="1" si="195"/>
        <v>#N/A</v>
      </c>
      <c r="BK260" s="85" t="e">
        <f t="shared" ca="1" si="195"/>
        <v>#N/A</v>
      </c>
      <c r="BL260" s="85" t="e">
        <f t="shared" ca="1" si="195"/>
        <v>#N/A</v>
      </c>
      <c r="BM260" s="85" t="e">
        <f t="shared" ca="1" si="195"/>
        <v>#N/A</v>
      </c>
    </row>
    <row r="261" spans="1:66" x14ac:dyDescent="0.3"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  <c r="AZ261" s="90"/>
      <c r="BA261" s="90"/>
      <c r="BB261" s="90"/>
      <c r="BC261" s="90"/>
      <c r="BD261" s="90"/>
      <c r="BE261" s="90"/>
      <c r="BF261" s="90"/>
      <c r="BG261" s="90"/>
      <c r="BH261" s="90"/>
      <c r="BI261" s="90"/>
      <c r="BJ261" s="90"/>
      <c r="BK261" s="90"/>
      <c r="BL261" s="90"/>
      <c r="BM261" s="90"/>
    </row>
    <row r="262" spans="1:66" s="106" customFormat="1" ht="15.6" x14ac:dyDescent="0.3">
      <c r="A262" s="104" t="s">
        <v>102</v>
      </c>
      <c r="B262" s="105" t="e">
        <f ca="1">B265+B266</f>
        <v>#N/A</v>
      </c>
      <c r="C262" s="105" t="e">
        <f t="shared" ref="C262:AM262" ca="1" si="196">C265+C266</f>
        <v>#N/A</v>
      </c>
      <c r="D262" s="105" t="e">
        <f t="shared" ca="1" si="196"/>
        <v>#N/A</v>
      </c>
      <c r="E262" s="105" t="e">
        <f t="shared" ca="1" si="196"/>
        <v>#N/A</v>
      </c>
      <c r="F262" s="105" t="e">
        <f t="shared" ca="1" si="196"/>
        <v>#N/A</v>
      </c>
      <c r="G262" s="105" t="e">
        <f t="shared" ca="1" si="196"/>
        <v>#N/A</v>
      </c>
      <c r="H262" s="105" t="e">
        <f t="shared" ca="1" si="196"/>
        <v>#N/A</v>
      </c>
      <c r="I262" s="105" t="e">
        <f t="shared" ca="1" si="196"/>
        <v>#N/A</v>
      </c>
      <c r="J262" s="105" t="e">
        <f t="shared" ca="1" si="196"/>
        <v>#N/A</v>
      </c>
      <c r="K262" s="105" t="e">
        <f t="shared" ca="1" si="196"/>
        <v>#N/A</v>
      </c>
      <c r="L262" s="105" t="e">
        <f t="shared" ca="1" si="196"/>
        <v>#N/A</v>
      </c>
      <c r="M262" s="105" t="e">
        <f t="shared" ca="1" si="196"/>
        <v>#N/A</v>
      </c>
      <c r="N262" s="105" t="e">
        <f t="shared" ca="1" si="196"/>
        <v>#N/A</v>
      </c>
      <c r="O262" s="105" t="e">
        <f t="shared" ca="1" si="196"/>
        <v>#N/A</v>
      </c>
      <c r="P262" s="105" t="e">
        <f t="shared" ca="1" si="196"/>
        <v>#N/A</v>
      </c>
      <c r="Q262" s="105" t="e">
        <f t="shared" ca="1" si="196"/>
        <v>#N/A</v>
      </c>
      <c r="R262" s="105" t="e">
        <f t="shared" ca="1" si="196"/>
        <v>#N/A</v>
      </c>
      <c r="S262" s="105" t="e">
        <f t="shared" ca="1" si="196"/>
        <v>#N/A</v>
      </c>
      <c r="T262" s="105" t="e">
        <f t="shared" ca="1" si="196"/>
        <v>#N/A</v>
      </c>
      <c r="U262" s="105" t="e">
        <f t="shared" ca="1" si="196"/>
        <v>#N/A</v>
      </c>
      <c r="V262" s="105" t="e">
        <f t="shared" ca="1" si="196"/>
        <v>#N/A</v>
      </c>
      <c r="W262" s="105" t="e">
        <f t="shared" ca="1" si="196"/>
        <v>#N/A</v>
      </c>
      <c r="X262" s="105" t="e">
        <f t="shared" ca="1" si="196"/>
        <v>#N/A</v>
      </c>
      <c r="Y262" s="105" t="e">
        <f t="shared" ca="1" si="196"/>
        <v>#N/A</v>
      </c>
      <c r="Z262" s="105" t="e">
        <f t="shared" ca="1" si="196"/>
        <v>#N/A</v>
      </c>
      <c r="AA262" s="105" t="e">
        <f t="shared" ca="1" si="196"/>
        <v>#N/A</v>
      </c>
      <c r="AB262" s="105" t="e">
        <f t="shared" ca="1" si="196"/>
        <v>#N/A</v>
      </c>
      <c r="AC262" s="105" t="e">
        <f t="shared" ca="1" si="196"/>
        <v>#N/A</v>
      </c>
      <c r="AD262" s="105" t="e">
        <f t="shared" ca="1" si="196"/>
        <v>#N/A</v>
      </c>
      <c r="AE262" s="105" t="e">
        <f t="shared" ca="1" si="196"/>
        <v>#N/A</v>
      </c>
      <c r="AF262" s="105" t="e">
        <f t="shared" ca="1" si="196"/>
        <v>#N/A</v>
      </c>
      <c r="AG262" s="105" t="e">
        <f t="shared" ca="1" si="196"/>
        <v>#N/A</v>
      </c>
      <c r="AH262" s="105" t="e">
        <f t="shared" ca="1" si="196"/>
        <v>#N/A</v>
      </c>
      <c r="AI262" s="105" t="e">
        <f t="shared" ca="1" si="196"/>
        <v>#N/A</v>
      </c>
      <c r="AJ262" s="105" t="e">
        <f t="shared" ca="1" si="196"/>
        <v>#N/A</v>
      </c>
      <c r="AK262" s="105" t="e">
        <f t="shared" ca="1" si="196"/>
        <v>#N/A</v>
      </c>
      <c r="AL262" s="105" t="e">
        <f t="shared" ca="1" si="196"/>
        <v>#N/A</v>
      </c>
      <c r="AM262" s="105" t="e">
        <f t="shared" ca="1" si="196"/>
        <v>#N/A</v>
      </c>
      <c r="AO262" s="105" t="e">
        <f t="shared" ref="AO262:AZ262" ca="1" si="197">AO265+AO266</f>
        <v>#N/A</v>
      </c>
      <c r="AP262" s="105" t="e">
        <f t="shared" ca="1" si="197"/>
        <v>#N/A</v>
      </c>
      <c r="AQ262" s="105" t="e">
        <f t="shared" ca="1" si="197"/>
        <v>#N/A</v>
      </c>
      <c r="AR262" s="105" t="e">
        <f t="shared" ca="1" si="197"/>
        <v>#N/A</v>
      </c>
      <c r="AS262" s="105" t="e">
        <f t="shared" ca="1" si="197"/>
        <v>#N/A</v>
      </c>
      <c r="AT262" s="105" t="e">
        <f t="shared" ca="1" si="197"/>
        <v>#N/A</v>
      </c>
      <c r="AU262" s="105" t="e">
        <f t="shared" ca="1" si="197"/>
        <v>#N/A</v>
      </c>
      <c r="AV262" s="105" t="e">
        <f t="shared" ca="1" si="197"/>
        <v>#N/A</v>
      </c>
      <c r="AW262" s="105" t="e">
        <f t="shared" ca="1" si="197"/>
        <v>#N/A</v>
      </c>
      <c r="AX262" s="105" t="e">
        <f t="shared" ca="1" si="197"/>
        <v>#N/A</v>
      </c>
      <c r="AY262" s="105" t="e">
        <f t="shared" ca="1" si="197"/>
        <v>#N/A</v>
      </c>
      <c r="AZ262" s="105" t="e">
        <f t="shared" ca="1" si="197"/>
        <v>#N/A</v>
      </c>
      <c r="BA262" s="107"/>
      <c r="BB262" s="105" t="e">
        <f t="shared" ref="BB262:BM262" ca="1" si="198">BB265+BB266</f>
        <v>#N/A</v>
      </c>
      <c r="BC262" s="105" t="e">
        <f t="shared" ca="1" si="198"/>
        <v>#N/A</v>
      </c>
      <c r="BD262" s="105" t="e">
        <f t="shared" ca="1" si="198"/>
        <v>#N/A</v>
      </c>
      <c r="BE262" s="105" t="e">
        <f t="shared" ca="1" si="198"/>
        <v>#N/A</v>
      </c>
      <c r="BF262" s="105" t="e">
        <f t="shared" ca="1" si="198"/>
        <v>#N/A</v>
      </c>
      <c r="BG262" s="105" t="e">
        <f t="shared" ca="1" si="198"/>
        <v>#N/A</v>
      </c>
      <c r="BH262" s="105" t="e">
        <f t="shared" ca="1" si="198"/>
        <v>#N/A</v>
      </c>
      <c r="BI262" s="105" t="e">
        <f t="shared" ca="1" si="198"/>
        <v>#N/A</v>
      </c>
      <c r="BJ262" s="105" t="e">
        <f t="shared" ca="1" si="198"/>
        <v>#N/A</v>
      </c>
      <c r="BK262" s="105" t="e">
        <f t="shared" ca="1" si="198"/>
        <v>#N/A</v>
      </c>
      <c r="BL262" s="105" t="e">
        <f t="shared" ca="1" si="198"/>
        <v>#N/A</v>
      </c>
      <c r="BM262" s="105" t="e">
        <f t="shared" ca="1" si="198"/>
        <v>#N/A</v>
      </c>
      <c r="BN262" s="105"/>
    </row>
    <row r="263" spans="1:66" s="108" customFormat="1" outlineLevel="1" x14ac:dyDescent="0.3"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O263" s="109"/>
      <c r="AP263" s="109"/>
      <c r="AQ263" s="109"/>
      <c r="AR263" s="109"/>
      <c r="AS263" s="109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  <c r="BH263" s="109"/>
      <c r="BI263" s="109"/>
      <c r="BJ263" s="109"/>
      <c r="BK263" s="109"/>
      <c r="BL263" s="109"/>
      <c r="BM263" s="109"/>
      <c r="BN263" s="109"/>
    </row>
    <row r="264" spans="1:66" s="108" customFormat="1" outlineLevel="1" x14ac:dyDescent="0.3">
      <c r="A264" s="110" t="s">
        <v>64</v>
      </c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O264" s="109"/>
      <c r="AP264" s="109"/>
      <c r="AQ264" s="109"/>
      <c r="AR264" s="109"/>
      <c r="AS264" s="109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  <c r="BG264" s="109"/>
      <c r="BH264" s="109"/>
      <c r="BI264" s="109"/>
      <c r="BJ264" s="109"/>
      <c r="BK264" s="109"/>
      <c r="BL264" s="109"/>
      <c r="BM264" s="109"/>
      <c r="BN264" s="109"/>
    </row>
    <row r="265" spans="1:66" s="108" customFormat="1" outlineLevel="1" x14ac:dyDescent="0.3">
      <c r="A265" s="157" t="s">
        <v>100</v>
      </c>
      <c r="B265" s="109">
        <f>B270+B274+B278+B282+B286</f>
        <v>4.8405862336083079</v>
      </c>
      <c r="C265" s="109">
        <f t="shared" ref="C265:AM265" si="199">C270+C274+C278+C282+C286</f>
        <v>5.1244010016892121</v>
      </c>
      <c r="D265" s="109">
        <f t="shared" si="199"/>
        <v>4.5684228993409928</v>
      </c>
      <c r="E265" s="109">
        <f t="shared" si="199"/>
        <v>5.2892576467838657</v>
      </c>
      <c r="F265" s="109">
        <f t="shared" si="199"/>
        <v>4.784655676139498</v>
      </c>
      <c r="G265" s="109">
        <f t="shared" si="199"/>
        <v>4.8357955173146996</v>
      </c>
      <c r="H265" s="109">
        <f t="shared" si="199"/>
        <v>5.1608616697681384</v>
      </c>
      <c r="I265" s="109">
        <f t="shared" si="199"/>
        <v>4.6049233667419465</v>
      </c>
      <c r="J265" s="109">
        <f t="shared" si="199"/>
        <v>4.5158406990062323</v>
      </c>
      <c r="K265" s="109">
        <f t="shared" si="199"/>
        <v>4.3315107908761936</v>
      </c>
      <c r="L265" s="109">
        <f t="shared" si="199"/>
        <v>3.8384206919394841</v>
      </c>
      <c r="M265" s="109">
        <f t="shared" si="199"/>
        <v>4.0261601364651955</v>
      </c>
      <c r="N265" s="109">
        <f t="shared" si="199"/>
        <v>3.7738359501432956</v>
      </c>
      <c r="O265" s="109">
        <f t="shared" si="199"/>
        <v>3.7493707970842189</v>
      </c>
      <c r="P265" s="109">
        <f t="shared" si="199"/>
        <v>3.6176828500823448</v>
      </c>
      <c r="Q265" s="109">
        <f t="shared" si="199"/>
        <v>3.5131962260530996</v>
      </c>
      <c r="R265" s="109">
        <f t="shared" si="199"/>
        <v>3.2752807404925393</v>
      </c>
      <c r="S265" s="109">
        <f t="shared" si="199"/>
        <v>3.0174023139207584</v>
      </c>
      <c r="T265" s="109">
        <f t="shared" si="199"/>
        <v>2.9221697843725787</v>
      </c>
      <c r="U265" s="109">
        <f t="shared" si="199"/>
        <v>2.8551293607423238</v>
      </c>
      <c r="V265" s="109">
        <f t="shared" si="199"/>
        <v>3.1870456094949544</v>
      </c>
      <c r="W265" s="109">
        <f t="shared" si="199"/>
        <v>2.7154184608668817</v>
      </c>
      <c r="X265" s="109">
        <f t="shared" si="199"/>
        <v>2.5713463662628815</v>
      </c>
      <c r="Y265" s="109">
        <f t="shared" si="199"/>
        <v>2.4866017799387272</v>
      </c>
      <c r="Z265" s="109">
        <f t="shared" si="199"/>
        <v>2.4263691621575298</v>
      </c>
      <c r="AA265" s="109">
        <f t="shared" si="199"/>
        <v>2.3799042676116202</v>
      </c>
      <c r="AB265" s="109">
        <f t="shared" si="199"/>
        <v>2.3920626575584505</v>
      </c>
      <c r="AC265" s="109">
        <f t="shared" si="199"/>
        <v>2.3646070685236151</v>
      </c>
      <c r="AD265" s="109">
        <f t="shared" si="199"/>
        <v>2.3168759243551182</v>
      </c>
      <c r="AE265" s="109">
        <f t="shared" si="199"/>
        <v>2.2796600431461895</v>
      </c>
      <c r="AF265" s="109">
        <f t="shared" si="199"/>
        <v>2.2320237077229006</v>
      </c>
      <c r="AG265" s="109">
        <f t="shared" si="199"/>
        <v>2.1777040060271413</v>
      </c>
      <c r="AH265" s="109">
        <f t="shared" si="199"/>
        <v>2.119694285153646</v>
      </c>
      <c r="AI265" s="109">
        <f t="shared" si="199"/>
        <v>2.115244092797508</v>
      </c>
      <c r="AJ265" s="109">
        <f t="shared" si="199"/>
        <v>2.1016109169512589</v>
      </c>
      <c r="AK265" s="109">
        <f t="shared" si="199"/>
        <v>2.0828611654893057</v>
      </c>
      <c r="AL265" s="109">
        <f t="shared" si="199"/>
        <v>2.0590188049213212</v>
      </c>
      <c r="AM265" s="109">
        <f t="shared" si="199"/>
        <v>2.0301911892308704</v>
      </c>
      <c r="AO265" s="109">
        <f t="shared" ref="AO265:AZ265" si="200">AO270+AO274+AO278+AO282+AO286</f>
        <v>2.3803338284854507</v>
      </c>
      <c r="AP265" s="109">
        <f t="shared" si="200"/>
        <v>2.083362551461494</v>
      </c>
      <c r="AQ265" s="109">
        <f t="shared" si="200"/>
        <v>1.7828248779849127</v>
      </c>
      <c r="AR265" s="109">
        <f t="shared" si="200"/>
        <v>1.699874568885777</v>
      </c>
      <c r="AS265" s="109">
        <f t="shared" si="200"/>
        <v>1.6086633069978447</v>
      </c>
      <c r="AT265" s="109">
        <f t="shared" si="200"/>
        <v>1.5125859791393288</v>
      </c>
      <c r="AU265" s="109">
        <f t="shared" si="200"/>
        <v>1.4144712477935513</v>
      </c>
      <c r="AV265" s="109">
        <f t="shared" si="200"/>
        <v>1.3903846895647085</v>
      </c>
      <c r="AW265" s="109">
        <f t="shared" si="200"/>
        <v>1.361452958028899</v>
      </c>
      <c r="AX265" s="109">
        <f t="shared" si="200"/>
        <v>1.3299148241206926</v>
      </c>
      <c r="AY265" s="109">
        <f t="shared" si="200"/>
        <v>1.2957526451740953</v>
      </c>
      <c r="AZ265" s="109">
        <f t="shared" si="200"/>
        <v>1.2803303384932814</v>
      </c>
      <c r="BA265" s="109"/>
      <c r="BB265" s="109">
        <f t="shared" ref="BB265:BM265" si="201">BB270+BB274+BB278+BB282+BB286</f>
        <v>1.8279982353031208</v>
      </c>
      <c r="BC265" s="109">
        <f t="shared" si="201"/>
        <v>0.99106265915748704</v>
      </c>
      <c r="BD265" s="109">
        <f t="shared" si="201"/>
        <v>0.25032567070123829</v>
      </c>
      <c r="BE265" s="109">
        <f t="shared" si="201"/>
        <v>0.17971528533364406</v>
      </c>
      <c r="BF265" s="109">
        <f t="shared" si="201"/>
        <v>0.1132418514128638</v>
      </c>
      <c r="BG265" s="109">
        <f t="shared" si="201"/>
        <v>5.278777090008948E-2</v>
      </c>
      <c r="BH265" s="109">
        <f t="shared" si="201"/>
        <v>0</v>
      </c>
      <c r="BI265" s="109">
        <f t="shared" si="201"/>
        <v>0</v>
      </c>
      <c r="BJ265" s="109">
        <f t="shared" si="201"/>
        <v>0</v>
      </c>
      <c r="BK265" s="109">
        <f t="shared" si="201"/>
        <v>0</v>
      </c>
      <c r="BL265" s="109">
        <f t="shared" si="201"/>
        <v>0</v>
      </c>
      <c r="BM265" s="109">
        <f t="shared" si="201"/>
        <v>0</v>
      </c>
      <c r="BN265" s="109"/>
    </row>
    <row r="266" spans="1:66" s="112" customFormat="1" outlineLevel="1" x14ac:dyDescent="0.3">
      <c r="A266" s="158" t="s">
        <v>101</v>
      </c>
      <c r="B266" s="111" t="e">
        <f ca="1">B271+B275+B279+B283+B287+B290</f>
        <v>#N/A</v>
      </c>
      <c r="C266" s="111" t="e">
        <f t="shared" ref="C266:AM266" ca="1" si="202">C271+C275+C279+C283+C287+C290</f>
        <v>#N/A</v>
      </c>
      <c r="D266" s="111" t="e">
        <f t="shared" ca="1" si="202"/>
        <v>#N/A</v>
      </c>
      <c r="E266" s="111" t="e">
        <f t="shared" ca="1" si="202"/>
        <v>#N/A</v>
      </c>
      <c r="F266" s="111" t="e">
        <f t="shared" ca="1" si="202"/>
        <v>#N/A</v>
      </c>
      <c r="G266" s="111" t="e">
        <f t="shared" ca="1" si="202"/>
        <v>#N/A</v>
      </c>
      <c r="H266" s="111" t="e">
        <f t="shared" ca="1" si="202"/>
        <v>#N/A</v>
      </c>
      <c r="I266" s="111" t="e">
        <f t="shared" ca="1" si="202"/>
        <v>#N/A</v>
      </c>
      <c r="J266" s="111" t="e">
        <f t="shared" ca="1" si="202"/>
        <v>#N/A</v>
      </c>
      <c r="K266" s="111" t="e">
        <f t="shared" ca="1" si="202"/>
        <v>#N/A</v>
      </c>
      <c r="L266" s="111" t="e">
        <f t="shared" ca="1" si="202"/>
        <v>#N/A</v>
      </c>
      <c r="M266" s="111" t="e">
        <f t="shared" ca="1" si="202"/>
        <v>#N/A</v>
      </c>
      <c r="N266" s="111" t="e">
        <f t="shared" ca="1" si="202"/>
        <v>#N/A</v>
      </c>
      <c r="O266" s="111" t="e">
        <f t="shared" ca="1" si="202"/>
        <v>#N/A</v>
      </c>
      <c r="P266" s="111" t="e">
        <f t="shared" ca="1" si="202"/>
        <v>#N/A</v>
      </c>
      <c r="Q266" s="111" t="e">
        <f t="shared" ca="1" si="202"/>
        <v>#N/A</v>
      </c>
      <c r="R266" s="111" t="e">
        <f t="shared" ca="1" si="202"/>
        <v>#N/A</v>
      </c>
      <c r="S266" s="111" t="e">
        <f t="shared" ca="1" si="202"/>
        <v>#N/A</v>
      </c>
      <c r="T266" s="111" t="e">
        <f t="shared" ca="1" si="202"/>
        <v>#N/A</v>
      </c>
      <c r="U266" s="111" t="e">
        <f t="shared" ca="1" si="202"/>
        <v>#N/A</v>
      </c>
      <c r="V266" s="111" t="e">
        <f t="shared" ca="1" si="202"/>
        <v>#N/A</v>
      </c>
      <c r="W266" s="111" t="e">
        <f t="shared" ca="1" si="202"/>
        <v>#N/A</v>
      </c>
      <c r="X266" s="111" t="e">
        <f t="shared" ca="1" si="202"/>
        <v>#N/A</v>
      </c>
      <c r="Y266" s="111" t="e">
        <f t="shared" ca="1" si="202"/>
        <v>#N/A</v>
      </c>
      <c r="Z266" s="111" t="e">
        <f t="shared" ca="1" si="202"/>
        <v>#N/A</v>
      </c>
      <c r="AA266" s="111" t="e">
        <f t="shared" ca="1" si="202"/>
        <v>#N/A</v>
      </c>
      <c r="AB266" s="111" t="e">
        <f t="shared" ca="1" si="202"/>
        <v>#N/A</v>
      </c>
      <c r="AC266" s="111" t="e">
        <f t="shared" ca="1" si="202"/>
        <v>#N/A</v>
      </c>
      <c r="AD266" s="111" t="e">
        <f t="shared" ca="1" si="202"/>
        <v>#N/A</v>
      </c>
      <c r="AE266" s="111" t="e">
        <f t="shared" ca="1" si="202"/>
        <v>#N/A</v>
      </c>
      <c r="AF266" s="111" t="e">
        <f t="shared" ca="1" si="202"/>
        <v>#N/A</v>
      </c>
      <c r="AG266" s="111" t="e">
        <f t="shared" ca="1" si="202"/>
        <v>#N/A</v>
      </c>
      <c r="AH266" s="111" t="e">
        <f t="shared" ca="1" si="202"/>
        <v>#N/A</v>
      </c>
      <c r="AI266" s="111" t="e">
        <f t="shared" ca="1" si="202"/>
        <v>#N/A</v>
      </c>
      <c r="AJ266" s="111" t="e">
        <f t="shared" ca="1" si="202"/>
        <v>#N/A</v>
      </c>
      <c r="AK266" s="111" t="e">
        <f t="shared" ca="1" si="202"/>
        <v>#N/A</v>
      </c>
      <c r="AL266" s="111" t="e">
        <f t="shared" ca="1" si="202"/>
        <v>#N/A</v>
      </c>
      <c r="AM266" s="111" t="e">
        <f t="shared" ca="1" si="202"/>
        <v>#N/A</v>
      </c>
      <c r="AO266" s="111" t="e">
        <f t="shared" ref="AO266:AZ266" ca="1" si="203">AO271+AO275+AO279+AO283+AO287+AO290</f>
        <v>#N/A</v>
      </c>
      <c r="AP266" s="111" t="e">
        <f t="shared" ca="1" si="203"/>
        <v>#N/A</v>
      </c>
      <c r="AQ266" s="111" t="e">
        <f t="shared" ca="1" si="203"/>
        <v>#N/A</v>
      </c>
      <c r="AR266" s="111" t="e">
        <f t="shared" ca="1" si="203"/>
        <v>#N/A</v>
      </c>
      <c r="AS266" s="111" t="e">
        <f t="shared" ca="1" si="203"/>
        <v>#N/A</v>
      </c>
      <c r="AT266" s="111" t="e">
        <f t="shared" ca="1" si="203"/>
        <v>#N/A</v>
      </c>
      <c r="AU266" s="111" t="e">
        <f t="shared" ca="1" si="203"/>
        <v>#N/A</v>
      </c>
      <c r="AV266" s="111" t="e">
        <f t="shared" ca="1" si="203"/>
        <v>#N/A</v>
      </c>
      <c r="AW266" s="111" t="e">
        <f t="shared" ca="1" si="203"/>
        <v>#N/A</v>
      </c>
      <c r="AX266" s="111" t="e">
        <f t="shared" ca="1" si="203"/>
        <v>#N/A</v>
      </c>
      <c r="AY266" s="111" t="e">
        <f t="shared" ca="1" si="203"/>
        <v>#N/A</v>
      </c>
      <c r="AZ266" s="111" t="e">
        <f t="shared" ca="1" si="203"/>
        <v>#N/A</v>
      </c>
      <c r="BA266" s="111"/>
      <c r="BB266" s="111" t="e">
        <f t="shared" ref="BB266:BM266" ca="1" si="204">BB271+BB275+BB279+BB283+BB287+BB290</f>
        <v>#N/A</v>
      </c>
      <c r="BC266" s="111" t="e">
        <f t="shared" ca="1" si="204"/>
        <v>#N/A</v>
      </c>
      <c r="BD266" s="111" t="e">
        <f t="shared" ca="1" si="204"/>
        <v>#N/A</v>
      </c>
      <c r="BE266" s="111" t="e">
        <f t="shared" ca="1" si="204"/>
        <v>#N/A</v>
      </c>
      <c r="BF266" s="111" t="e">
        <f t="shared" ca="1" si="204"/>
        <v>#N/A</v>
      </c>
      <c r="BG266" s="111" t="e">
        <f t="shared" ca="1" si="204"/>
        <v>#N/A</v>
      </c>
      <c r="BH266" s="111" t="e">
        <f t="shared" ca="1" si="204"/>
        <v>#N/A</v>
      </c>
      <c r="BI266" s="111" t="e">
        <f t="shared" ca="1" si="204"/>
        <v>#N/A</v>
      </c>
      <c r="BJ266" s="111" t="e">
        <f t="shared" ca="1" si="204"/>
        <v>#N/A</v>
      </c>
      <c r="BK266" s="111" t="e">
        <f t="shared" ca="1" si="204"/>
        <v>#N/A</v>
      </c>
      <c r="BL266" s="111" t="e">
        <f t="shared" ca="1" si="204"/>
        <v>#N/A</v>
      </c>
      <c r="BM266" s="111" t="e">
        <f t="shared" ca="1" si="204"/>
        <v>#N/A</v>
      </c>
      <c r="BN266" s="111"/>
    </row>
    <row r="267" spans="1:66" s="108" customFormat="1" outlineLevel="1" x14ac:dyDescent="0.3">
      <c r="A267" s="113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109"/>
      <c r="BE267" s="109"/>
      <c r="BF267" s="109"/>
      <c r="BG267" s="109"/>
      <c r="BH267" s="109"/>
      <c r="BI267" s="109"/>
      <c r="BJ267" s="109"/>
      <c r="BK267" s="109"/>
      <c r="BL267" s="109"/>
      <c r="BM267" s="109"/>
      <c r="BN267" s="109"/>
    </row>
    <row r="268" spans="1:66" s="108" customFormat="1" outlineLevel="1" x14ac:dyDescent="0.3">
      <c r="A268" s="110" t="s">
        <v>82</v>
      </c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O268" s="109"/>
      <c r="AP268" s="109"/>
      <c r="AQ268" s="109"/>
      <c r="AR268" s="109"/>
      <c r="AS268" s="109"/>
      <c r="AT268" s="109"/>
      <c r="AU268" s="109"/>
      <c r="AV268" s="109"/>
      <c r="AW268" s="109"/>
      <c r="AX268" s="109"/>
      <c r="AY268" s="109"/>
      <c r="AZ268" s="109"/>
      <c r="BA268" s="109"/>
      <c r="BB268" s="109"/>
      <c r="BC268" s="109"/>
      <c r="BD268" s="109"/>
      <c r="BE268" s="109"/>
      <c r="BF268" s="109"/>
      <c r="BG268" s="109"/>
      <c r="BH268" s="109"/>
      <c r="BI268" s="109"/>
      <c r="BJ268" s="109"/>
      <c r="BK268" s="109"/>
      <c r="BL268" s="109"/>
      <c r="BM268" s="109"/>
      <c r="BN268" s="109"/>
    </row>
    <row r="269" spans="1:66" s="161" customFormat="1" outlineLevel="1" x14ac:dyDescent="0.3">
      <c r="A269" s="159" t="s">
        <v>90</v>
      </c>
      <c r="B269" s="160" t="e">
        <f ca="1">B270+B271</f>
        <v>#N/A</v>
      </c>
      <c r="C269" s="160" t="e">
        <f t="shared" ref="C269:AM269" ca="1" si="205">C270+C271</f>
        <v>#N/A</v>
      </c>
      <c r="D269" s="160" t="e">
        <f t="shared" ca="1" si="205"/>
        <v>#N/A</v>
      </c>
      <c r="E269" s="160" t="e">
        <f t="shared" ca="1" si="205"/>
        <v>#N/A</v>
      </c>
      <c r="F269" s="160" t="e">
        <f t="shared" ca="1" si="205"/>
        <v>#N/A</v>
      </c>
      <c r="G269" s="160" t="e">
        <f t="shared" ca="1" si="205"/>
        <v>#N/A</v>
      </c>
      <c r="H269" s="160" t="e">
        <f t="shared" ca="1" si="205"/>
        <v>#N/A</v>
      </c>
      <c r="I269" s="160" t="e">
        <f t="shared" ca="1" si="205"/>
        <v>#N/A</v>
      </c>
      <c r="J269" s="160" t="e">
        <f t="shared" ca="1" si="205"/>
        <v>#N/A</v>
      </c>
      <c r="K269" s="160" t="e">
        <f t="shared" ca="1" si="205"/>
        <v>#N/A</v>
      </c>
      <c r="L269" s="160" t="e">
        <f t="shared" ca="1" si="205"/>
        <v>#N/A</v>
      </c>
      <c r="M269" s="160" t="e">
        <f t="shared" ca="1" si="205"/>
        <v>#N/A</v>
      </c>
      <c r="N269" s="160" t="e">
        <f t="shared" ca="1" si="205"/>
        <v>#N/A</v>
      </c>
      <c r="O269" s="160" t="e">
        <f t="shared" ca="1" si="205"/>
        <v>#N/A</v>
      </c>
      <c r="P269" s="160" t="e">
        <f t="shared" ca="1" si="205"/>
        <v>#N/A</v>
      </c>
      <c r="Q269" s="160" t="e">
        <f t="shared" ca="1" si="205"/>
        <v>#N/A</v>
      </c>
      <c r="R269" s="160" t="e">
        <f t="shared" ca="1" si="205"/>
        <v>#N/A</v>
      </c>
      <c r="S269" s="160" t="e">
        <f t="shared" ca="1" si="205"/>
        <v>#N/A</v>
      </c>
      <c r="T269" s="160" t="e">
        <f t="shared" ca="1" si="205"/>
        <v>#N/A</v>
      </c>
      <c r="U269" s="160" t="e">
        <f t="shared" ca="1" si="205"/>
        <v>#N/A</v>
      </c>
      <c r="V269" s="160" t="e">
        <f t="shared" ca="1" si="205"/>
        <v>#N/A</v>
      </c>
      <c r="W269" s="160" t="e">
        <f t="shared" ca="1" si="205"/>
        <v>#N/A</v>
      </c>
      <c r="X269" s="160" t="e">
        <f t="shared" ca="1" si="205"/>
        <v>#N/A</v>
      </c>
      <c r="Y269" s="160" t="e">
        <f t="shared" ca="1" si="205"/>
        <v>#N/A</v>
      </c>
      <c r="Z269" s="160" t="e">
        <f t="shared" ca="1" si="205"/>
        <v>#N/A</v>
      </c>
      <c r="AA269" s="160" t="e">
        <f t="shared" ca="1" si="205"/>
        <v>#N/A</v>
      </c>
      <c r="AB269" s="160" t="e">
        <f t="shared" ca="1" si="205"/>
        <v>#N/A</v>
      </c>
      <c r="AC269" s="160" t="e">
        <f t="shared" ca="1" si="205"/>
        <v>#N/A</v>
      </c>
      <c r="AD269" s="160" t="e">
        <f t="shared" ca="1" si="205"/>
        <v>#N/A</v>
      </c>
      <c r="AE269" s="160" t="e">
        <f t="shared" ca="1" si="205"/>
        <v>#N/A</v>
      </c>
      <c r="AF269" s="160" t="e">
        <f t="shared" ca="1" si="205"/>
        <v>#N/A</v>
      </c>
      <c r="AG269" s="160" t="e">
        <f t="shared" ca="1" si="205"/>
        <v>#N/A</v>
      </c>
      <c r="AH269" s="160" t="e">
        <f t="shared" ca="1" si="205"/>
        <v>#N/A</v>
      </c>
      <c r="AI269" s="160" t="e">
        <f t="shared" ca="1" si="205"/>
        <v>#N/A</v>
      </c>
      <c r="AJ269" s="160" t="e">
        <f t="shared" ca="1" si="205"/>
        <v>#N/A</v>
      </c>
      <c r="AK269" s="160" t="e">
        <f t="shared" ca="1" si="205"/>
        <v>#N/A</v>
      </c>
      <c r="AL269" s="160" t="e">
        <f t="shared" ca="1" si="205"/>
        <v>#N/A</v>
      </c>
      <c r="AM269" s="160" t="e">
        <f t="shared" ca="1" si="205"/>
        <v>#N/A</v>
      </c>
      <c r="AO269" s="160" t="e">
        <f t="shared" ref="AO269:AZ269" ca="1" si="206">AO270+AO271</f>
        <v>#N/A</v>
      </c>
      <c r="AP269" s="160" t="e">
        <f t="shared" ca="1" si="206"/>
        <v>#N/A</v>
      </c>
      <c r="AQ269" s="160" t="e">
        <f t="shared" ca="1" si="206"/>
        <v>#N/A</v>
      </c>
      <c r="AR269" s="160" t="e">
        <f t="shared" ca="1" si="206"/>
        <v>#N/A</v>
      </c>
      <c r="AS269" s="160" t="e">
        <f t="shared" ca="1" si="206"/>
        <v>#N/A</v>
      </c>
      <c r="AT269" s="160" t="e">
        <f t="shared" ca="1" si="206"/>
        <v>#N/A</v>
      </c>
      <c r="AU269" s="160" t="e">
        <f t="shared" ca="1" si="206"/>
        <v>#N/A</v>
      </c>
      <c r="AV269" s="160" t="e">
        <f t="shared" ca="1" si="206"/>
        <v>#N/A</v>
      </c>
      <c r="AW269" s="160" t="e">
        <f t="shared" ca="1" si="206"/>
        <v>#N/A</v>
      </c>
      <c r="AX269" s="160" t="e">
        <f t="shared" ca="1" si="206"/>
        <v>#N/A</v>
      </c>
      <c r="AY269" s="160" t="e">
        <f t="shared" ca="1" si="206"/>
        <v>#N/A</v>
      </c>
      <c r="AZ269" s="160" t="e">
        <f t="shared" ca="1" si="206"/>
        <v>#N/A</v>
      </c>
      <c r="BA269" s="74"/>
      <c r="BB269" s="160" t="e">
        <f t="shared" ref="BB269:BM269" ca="1" si="207">BB270+BB271</f>
        <v>#N/A</v>
      </c>
      <c r="BC269" s="160" t="e">
        <f t="shared" ca="1" si="207"/>
        <v>#N/A</v>
      </c>
      <c r="BD269" s="160" t="e">
        <f t="shared" ca="1" si="207"/>
        <v>#N/A</v>
      </c>
      <c r="BE269" s="160" t="e">
        <f t="shared" ca="1" si="207"/>
        <v>#N/A</v>
      </c>
      <c r="BF269" s="160" t="e">
        <f t="shared" ca="1" si="207"/>
        <v>#N/A</v>
      </c>
      <c r="BG269" s="160" t="e">
        <f t="shared" ca="1" si="207"/>
        <v>#N/A</v>
      </c>
      <c r="BH269" s="160" t="e">
        <f t="shared" ca="1" si="207"/>
        <v>#N/A</v>
      </c>
      <c r="BI269" s="160" t="e">
        <f t="shared" ca="1" si="207"/>
        <v>#N/A</v>
      </c>
      <c r="BJ269" s="160" t="e">
        <f t="shared" ca="1" si="207"/>
        <v>#N/A</v>
      </c>
      <c r="BK269" s="160" t="e">
        <f t="shared" ca="1" si="207"/>
        <v>#N/A</v>
      </c>
      <c r="BL269" s="160" t="e">
        <f t="shared" ca="1" si="207"/>
        <v>#N/A</v>
      </c>
      <c r="BM269" s="160" t="e">
        <f t="shared" ca="1" si="207"/>
        <v>#N/A</v>
      </c>
      <c r="BN269" s="160"/>
    </row>
    <row r="270" spans="1:66" s="108" customFormat="1" outlineLevel="1" x14ac:dyDescent="0.3">
      <c r="A270" s="97" t="s">
        <v>100</v>
      </c>
      <c r="B270" s="162">
        <f>B75*[5]EmissionFactors!$B$4+[5]DNK!B77*[5]EmissionFactors!$B$6+[5]DNK!B78*[5]EmissionFactors!$B$7+[5]DNK!B79*[5]EmissionFactors!$B$8+B80*[5]EmissionFactors!$B$9</f>
        <v>4.0899397792298391</v>
      </c>
      <c r="C270" s="162">
        <f>C75*[5]EmissionFactors!$B$4+[5]DNK!C77*[5]EmissionFactors!$B$6+[5]DNK!C78*[5]EmissionFactors!$B$7+[5]DNK!C79*[5]EmissionFactors!$B$8+C80*[5]EmissionFactors!$B$9</f>
        <v>4.3810814246018852</v>
      </c>
      <c r="D270" s="162">
        <f>D75*[5]EmissionFactors!$B$4+[5]DNK!D77*[5]EmissionFactors!$B$6+[5]DNK!D78*[5]EmissionFactors!$B$7+[5]DNK!D79*[5]EmissionFactors!$B$8+D80*[5]EmissionFactors!$B$9</f>
        <v>3.860085748339964</v>
      </c>
      <c r="E270" s="162">
        <f>E75*[5]EmissionFactors!$B$4+[5]DNK!E77*[5]EmissionFactors!$B$6+[5]DNK!E78*[5]EmissionFactors!$B$7+[5]DNK!E79*[5]EmissionFactors!$B$8+E80*[5]EmissionFactors!$B$9</f>
        <v>4.5748299452203147</v>
      </c>
      <c r="F270" s="162">
        <f>F75*[5]EmissionFactors!$B$4+[5]DNK!F77*[5]EmissionFactors!$B$6+[5]DNK!F78*[5]EmissionFactors!$B$7+[5]DNK!F79*[5]EmissionFactors!$B$8+F80*[5]EmissionFactors!$B$9</f>
        <v>4.0911963682904915</v>
      </c>
      <c r="G270" s="162">
        <f>G75*[5]EmissionFactors!$B$4+[5]DNK!G77*[5]EmissionFactors!$B$6+[5]DNK!G78*[5]EmissionFactors!$B$7+[5]DNK!G79*[5]EmissionFactors!$B$8+G80*[5]EmissionFactors!$B$9</f>
        <v>4.1364533638781751</v>
      </c>
      <c r="H270" s="162">
        <f>H75*[5]EmissionFactors!$B$4+[5]DNK!H77*[5]EmissionFactors!$B$6+[5]DNK!H78*[5]EmissionFactors!$B$7+[5]DNK!H79*[5]EmissionFactors!$B$8+H80*[5]EmissionFactors!$B$9</f>
        <v>4.4677188196541673</v>
      </c>
      <c r="I270" s="162">
        <f>I75*[5]EmissionFactors!$B$4+[5]DNK!I77*[5]EmissionFactors!$B$6+[5]DNK!I78*[5]EmissionFactors!$B$7+[5]DNK!I79*[5]EmissionFactors!$B$8+I80*[5]EmissionFactors!$B$9</f>
        <v>3.9420645156602458</v>
      </c>
      <c r="J270" s="162">
        <f>J75*[5]EmissionFactors!$B$4+[5]DNK!J77*[5]EmissionFactors!$B$6+[5]DNK!J78*[5]EmissionFactors!$B$7+[5]DNK!J79*[5]EmissionFactors!$B$8+J80*[5]EmissionFactors!$B$9</f>
        <v>3.8663851093977404</v>
      </c>
      <c r="K270" s="162">
        <f>K75*[5]EmissionFactors!$B$4+[5]DNK!K77*[5]EmissionFactors!$B$6+[5]DNK!K78*[5]EmissionFactors!$B$7+[5]DNK!K79*[5]EmissionFactors!$B$8+K80*[5]EmissionFactors!$B$9</f>
        <v>3.6657904358583968</v>
      </c>
      <c r="L270" s="162">
        <f>L75*[5]EmissionFactors!$B$4+[5]DNK!L77*[5]EmissionFactors!$B$6+[5]DNK!L78*[5]EmissionFactors!$B$7+[5]DNK!L79*[5]EmissionFactors!$B$8+L80*[5]EmissionFactors!$B$9</f>
        <v>3.2459295397976291</v>
      </c>
      <c r="M270" s="162">
        <f>M75*[5]EmissionFactors!$B$4+[5]DNK!M77*[5]EmissionFactors!$B$6+[5]DNK!M78*[5]EmissionFactors!$B$7+[5]DNK!M79*[5]EmissionFactors!$B$8+M80*[5]EmissionFactors!$B$9</f>
        <v>3.405332396965874</v>
      </c>
      <c r="N270" s="162">
        <f>N75*[5]EmissionFactors!$B$4+[5]DNK!N77*[5]EmissionFactors!$B$6+[5]DNK!N78*[5]EmissionFactors!$B$7+[5]DNK!N79*[5]EmissionFactors!$B$8+N80*[5]EmissionFactors!$B$9</f>
        <v>3.1931807553157112</v>
      </c>
      <c r="O270" s="162">
        <f>O75*[5]EmissionFactors!$B$4+[5]DNK!O77*[5]EmissionFactors!$B$6+[5]DNK!O78*[5]EmissionFactors!$B$7+[5]DNK!O79*[5]EmissionFactors!$B$8+O80*[5]EmissionFactors!$B$9</f>
        <v>3.1712944143512511</v>
      </c>
      <c r="P270" s="162">
        <f>P75*[5]EmissionFactors!$B$4+[5]DNK!P77*[5]EmissionFactors!$B$6+[5]DNK!P78*[5]EmissionFactors!$B$7+[5]DNK!P79*[5]EmissionFactors!$B$8+P80*[5]EmissionFactors!$B$9</f>
        <v>3.058895510323123</v>
      </c>
      <c r="Q270" s="162">
        <f>Q75*[5]EmissionFactors!$B$4+[5]DNK!Q77*[5]EmissionFactors!$B$6+[5]DNK!Q78*[5]EmissionFactors!$B$7+[5]DNK!Q79*[5]EmissionFactors!$B$8+Q80*[5]EmissionFactors!$B$9</f>
        <v>2.9695888002269144</v>
      </c>
      <c r="R270" s="162">
        <f>R75*[5]EmissionFactors!$B$4+[5]DNK!R77*[5]EmissionFactors!$B$6+[5]DNK!R78*[5]EmissionFactors!$B$7+[5]DNK!R79*[5]EmissionFactors!$B$8+R80*[5]EmissionFactors!$B$9</f>
        <v>2.7672667077446458</v>
      </c>
      <c r="S270" s="162">
        <f>S75*[5]EmissionFactors!$B$4+[5]DNK!S77*[5]EmissionFactors!$B$6+[5]DNK!S78*[5]EmissionFactors!$B$7+[5]DNK!S79*[5]EmissionFactors!$B$8+S80*[5]EmissionFactors!$B$9</f>
        <v>2.5488672200824922</v>
      </c>
      <c r="T270" s="162">
        <f>T75*[5]EmissionFactors!$B$4+[5]DNK!T77*[5]EmissionFactors!$B$6+[5]DNK!T78*[5]EmissionFactors!$B$7+[5]DNK!T79*[5]EmissionFactors!$B$8+T80*[5]EmissionFactors!$B$9</f>
        <v>2.4690288463406791</v>
      </c>
      <c r="U270" s="162">
        <f>U75*[5]EmissionFactors!$B$4+[5]DNK!U77*[5]EmissionFactors!$B$6+[5]DNK!U78*[5]EmissionFactors!$B$7+[5]DNK!U79*[5]EmissionFactors!$B$8+U80*[5]EmissionFactors!$B$9</f>
        <v>2.4125611889786676</v>
      </c>
      <c r="V270" s="162">
        <f>V75*[5]EmissionFactors!$B$4+[5]DNK!V77*[5]EmissionFactors!$B$6+[5]DNK!V78*[5]EmissionFactors!$B$7+[5]DNK!V79*[5]EmissionFactors!$B$8+V80*[5]EmissionFactors!$B$9</f>
        <v>2.7248899642067208</v>
      </c>
      <c r="W270" s="162">
        <f>W75*[5]EmissionFactors!$B$4+[5]DNK!W77*[5]EmissionFactors!$B$6+[5]DNK!W78*[5]EmissionFactors!$B$7+[5]DNK!W79*[5]EmissionFactors!$B$8+W80*[5]EmissionFactors!$B$9</f>
        <v>2.2923221208471993</v>
      </c>
      <c r="X270" s="162">
        <f>X75*[5]EmissionFactors!$B$4+[5]DNK!X77*[5]EmissionFactors!$B$6+[5]DNK!X78*[5]EmissionFactors!$B$7+[5]DNK!X79*[5]EmissionFactors!$B$8+X80*[5]EmissionFactors!$B$9</f>
        <v>2.1703066740004391</v>
      </c>
      <c r="Y270" s="162">
        <f>Y75*[5]EmissionFactors!$B$4+[5]DNK!Y77*[5]EmissionFactors!$B$6+[5]DNK!Y78*[5]EmissionFactors!$B$7+[5]DNK!Y79*[5]EmissionFactors!$B$8+Y80*[5]EmissionFactors!$B$9</f>
        <v>2.1261384960117926</v>
      </c>
      <c r="Z270" s="162">
        <f>Z75*[5]EmissionFactors!$B$4+[5]DNK!Z77*[5]EmissionFactors!$B$6+[5]DNK!Z78*[5]EmissionFactors!$B$7+[5]DNK!Z79*[5]EmissionFactors!$B$8+Z80*[5]EmissionFactors!$B$9</f>
        <v>2.087157722620562</v>
      </c>
      <c r="AA270" s="162">
        <f>AA75*[5]EmissionFactors!$B$4+[5]DNK!AA77*[5]EmissionFactors!$B$6+[5]DNK!AA78*[5]EmissionFactors!$B$7+[5]DNK!AA79*[5]EmissionFactors!$B$8+AA80*[5]EmissionFactors!$B$9</f>
        <v>2.0625126518858687</v>
      </c>
      <c r="AB270" s="162">
        <f>AB75*[5]EmissionFactors!$B$4+[5]DNK!AB77*[5]EmissionFactors!$B$6+[5]DNK!AB78*[5]EmissionFactors!$B$7+[5]DNK!AB79*[5]EmissionFactors!$B$8+AB80*[5]EmissionFactors!$B$9</f>
        <v>2.1291667613950467</v>
      </c>
      <c r="AC270" s="162">
        <f>AC75*[5]EmissionFactors!$B$4+[5]DNK!AC77*[5]EmissionFactors!$B$6+[5]DNK!AC78*[5]EmissionFactors!$B$7+[5]DNK!AC79*[5]EmissionFactors!$B$8+AC80*[5]EmissionFactors!$B$9</f>
        <v>2.1280988077346081</v>
      </c>
      <c r="AD270" s="162">
        <f>AD75*[5]EmissionFactors!$B$4+[5]DNK!AD77*[5]EmissionFactors!$B$6+[5]DNK!AD78*[5]EmissionFactors!$B$7+[5]DNK!AD79*[5]EmissionFactors!$B$8+AD80*[5]EmissionFactors!$B$9</f>
        <v>2.1075483745476986</v>
      </c>
      <c r="AE270" s="162">
        <f>AE75*[5]EmissionFactors!$B$4+[5]DNK!AE77*[5]EmissionFactors!$B$6+[5]DNK!AE78*[5]EmissionFactors!$B$7+[5]DNK!AE79*[5]EmissionFactors!$B$8+AE80*[5]EmissionFactors!$B$9</f>
        <v>2.0840172212236219</v>
      </c>
      <c r="AF270" s="162">
        <f>AF75*[5]EmissionFactors!$B$4+[5]DNK!AF77*[5]EmissionFactors!$B$6+[5]DNK!AF78*[5]EmissionFactors!$B$7+[5]DNK!AF79*[5]EmissionFactors!$B$8+AF80*[5]EmissionFactors!$B$9</f>
        <v>2.0506691650810911</v>
      </c>
      <c r="AG270" s="162">
        <f>AG75*[5]EmissionFactors!$B$4+[5]DNK!AG77*[5]EmissionFactors!$B$6+[5]DNK!AG78*[5]EmissionFactors!$B$7+[5]DNK!AG79*[5]EmissionFactors!$B$8+AG80*[5]EmissionFactors!$B$9</f>
        <v>2.010907753789247</v>
      </c>
      <c r="AH270" s="162">
        <f>AH75*[5]EmissionFactors!$B$4+[5]DNK!AH77*[5]EmissionFactors!$B$6+[5]DNK!AH78*[5]EmissionFactors!$B$7+[5]DNK!AH79*[5]EmissionFactors!$B$8+AH80*[5]EmissionFactors!$B$9</f>
        <v>1.9674628838107375</v>
      </c>
      <c r="AI270" s="162">
        <f>AI75*[5]EmissionFactors!$B$4+[5]DNK!AI77*[5]EmissionFactors!$B$6+[5]DNK!AI78*[5]EmissionFactors!$B$7+[5]DNK!AI79*[5]EmissionFactors!$B$8+AI80*[5]EmissionFactors!$B$9</f>
        <v>1.9609730796143281</v>
      </c>
      <c r="AJ270" s="162">
        <f>AJ75*[5]EmissionFactors!$B$4+[5]DNK!AJ77*[5]EmissionFactors!$B$6+[5]DNK!AJ78*[5]EmissionFactors!$B$7+[5]DNK!AJ79*[5]EmissionFactors!$B$8+AJ80*[5]EmissionFactors!$B$9</f>
        <v>1.9452549204416285</v>
      </c>
      <c r="AK270" s="162">
        <f>AK75*[5]EmissionFactors!$B$4+[5]DNK!AK77*[5]EmissionFactors!$B$6+[5]DNK!AK78*[5]EmissionFactors!$B$7+[5]DNK!AK79*[5]EmissionFactors!$B$8+AK80*[5]EmissionFactors!$B$9</f>
        <v>1.9244278098734822</v>
      </c>
      <c r="AL270" s="162">
        <f>AL75*[5]EmissionFactors!$B$4+[5]DNK!AL77*[5]EmissionFactors!$B$6+[5]DNK!AL78*[5]EmissionFactors!$B$7+[5]DNK!AL79*[5]EmissionFactors!$B$8+AL80*[5]EmissionFactors!$B$9</f>
        <v>1.8985768112989814</v>
      </c>
      <c r="AM270" s="162">
        <f>AM75*[5]EmissionFactors!$B$4+[5]DNK!AM77*[5]EmissionFactors!$B$6+[5]DNK!AM78*[5]EmissionFactors!$B$7+[5]DNK!AM79*[5]EmissionFactors!$B$8+AM80*[5]EmissionFactors!$B$9</f>
        <v>1.8679111801753157</v>
      </c>
      <c r="AO270" s="162">
        <f>AO75*[5]EmissionFactors!$B$4+[5]DNK!AO77*[5]EmissionFactors!$B$6+[5]DNK!AO78*[5]EmissionFactors!$B$7+[5]DNK!AO79*[5]EmissionFactors!$B$8+AO80*[5]EmissionFactors!$B$9</f>
        <v>2.1138551434248258</v>
      </c>
      <c r="AP270" s="162">
        <f>AP75*[5]EmissionFactors!$B$4+[5]DNK!AP77*[5]EmissionFactors!$B$6+[5]DNK!AP78*[5]EmissionFactors!$B$7+[5]DNK!AP79*[5]EmissionFactors!$B$8+AP80*[5]EmissionFactors!$B$9</f>
        <v>1.8640581698409524</v>
      </c>
      <c r="AQ270" s="162">
        <f>AQ75*[5]EmissionFactors!$B$4+[5]DNK!AQ77*[5]EmissionFactors!$B$6+[5]DNK!AQ78*[5]EmissionFactors!$B$7+[5]DNK!AQ79*[5]EmissionFactors!$B$8+AQ80*[5]EmissionFactors!$B$9</f>
        <v>1.6091211497292432</v>
      </c>
      <c r="AR270" s="162">
        <f>AR75*[5]EmissionFactors!$B$4+[5]DNK!AR77*[5]EmissionFactors!$B$6+[5]DNK!AR78*[5]EmissionFactors!$B$7+[5]DNK!AR79*[5]EmissionFactors!$B$8+AR80*[5]EmissionFactors!$B$9</f>
        <v>1.5430127962407421</v>
      </c>
      <c r="AS270" s="162">
        <f>AS75*[5]EmissionFactors!$B$4+[5]DNK!AS77*[5]EmissionFactors!$B$6+[5]DNK!AS78*[5]EmissionFactors!$B$7+[5]DNK!AS79*[5]EmissionFactors!$B$8+AS80*[5]EmissionFactors!$B$9</f>
        <v>1.4693169375465729</v>
      </c>
      <c r="AT270" s="162">
        <f>AT75*[5]EmissionFactors!$B$4+[5]DNK!AT77*[5]EmissionFactors!$B$6+[5]DNK!AT78*[5]EmissionFactors!$B$7+[5]DNK!AT79*[5]EmissionFactors!$B$8+AT80*[5]EmissionFactors!$B$9</f>
        <v>1.3911274860753005</v>
      </c>
      <c r="AU270" s="162">
        <f>AU75*[5]EmissionFactors!$B$4+[5]DNK!AU77*[5]EmissionFactors!$B$6+[5]DNK!AU78*[5]EmissionFactors!$B$7+[5]DNK!AU79*[5]EmissionFactors!$B$8+AU80*[5]EmissionFactors!$B$9</f>
        <v>1.3110627052159816</v>
      </c>
      <c r="AV270" s="162">
        <f>AV75*[5]EmissionFactors!$B$4+[5]DNK!AV77*[5]EmissionFactors!$B$6+[5]DNK!AV78*[5]EmissionFactors!$B$7+[5]DNK!AV79*[5]EmissionFactors!$B$8+AV80*[5]EmissionFactors!$B$9</f>
        <v>1.285590668787727</v>
      </c>
      <c r="AW270" s="162">
        <f>AW75*[5]EmissionFactors!$B$4+[5]DNK!AW77*[5]EmissionFactors!$B$6+[5]DNK!AW78*[5]EmissionFactors!$B$7+[5]DNK!AW79*[5]EmissionFactors!$B$8+AW80*[5]EmissionFactors!$B$9</f>
        <v>1.255242638872051</v>
      </c>
      <c r="AX270" s="162">
        <f>AX75*[5]EmissionFactors!$B$4+[5]DNK!AX77*[5]EmissionFactors!$B$6+[5]DNK!AX78*[5]EmissionFactors!$B$7+[5]DNK!AX79*[5]EmissionFactors!$B$8+AX80*[5]EmissionFactors!$B$9</f>
        <v>1.2222933856041944</v>
      </c>
      <c r="AY270" s="162">
        <f>AY75*[5]EmissionFactors!$B$4+[5]DNK!AY77*[5]EmissionFactors!$B$6+[5]DNK!AY78*[5]EmissionFactors!$B$7+[5]DNK!AY79*[5]EmissionFactors!$B$8+AY80*[5]EmissionFactors!$B$9</f>
        <v>1.1867667685259933</v>
      </c>
      <c r="AZ270" s="162">
        <f>AZ75*[5]EmissionFactors!$B$4+[5]DNK!AZ77*[5]EmissionFactors!$B$6+[5]DNK!AZ78*[5]EmissionFactors!$B$7+[5]DNK!AZ79*[5]EmissionFactors!$B$8+AZ80*[5]EmissionFactors!$B$9</f>
        <v>1.1700959251076393</v>
      </c>
      <c r="BA270" s="109"/>
      <c r="BB270" s="162">
        <f>BB75*[5]EmissionFactors!$B$4+[5]DNK!BB77*[5]EmissionFactors!$B$6+[5]DNK!BB78*[5]EmissionFactors!$B$7+[5]DNK!BB79*[5]EmissionFactors!$B$8+BB80*[5]EmissionFactors!$B$9</f>
        <v>1.6089428253492395</v>
      </c>
      <c r="BC270" s="162">
        <f>BC75*[5]EmissionFactors!$B$4+[5]DNK!BC77*[5]EmissionFactors!$B$6+[5]DNK!BC78*[5]EmissionFactors!$B$7+[5]DNK!BC79*[5]EmissionFactors!$B$8+BC80*[5]EmissionFactors!$B$9</f>
        <v>0.84516763014195395</v>
      </c>
      <c r="BD270" s="162">
        <f>BD75*[5]EmissionFactors!$B$4+[5]DNK!BD77*[5]EmissionFactors!$B$6+[5]DNK!BD78*[5]EmissionFactors!$B$7+[5]DNK!BD79*[5]EmissionFactors!$B$8+BD80*[5]EmissionFactors!$B$9</f>
        <v>0.17319542643447911</v>
      </c>
      <c r="BE270" s="162">
        <f>BE75*[5]EmissionFactors!$B$4+[5]DNK!BE77*[5]EmissionFactors!$B$6+[5]DNK!BE78*[5]EmissionFactors!$B$7+[5]DNK!BE79*[5]EmissionFactors!$B$8+BE80*[5]EmissionFactors!$B$9</f>
        <v>0.12102486405178164</v>
      </c>
      <c r="BF270" s="162">
        <f>BF75*[5]EmissionFactors!$B$4+[5]DNK!BF77*[5]EmissionFactors!$B$6+[5]DNK!BF78*[5]EmissionFactors!$B$7+[5]DNK!BF79*[5]EmissionFactors!$B$8+BF80*[5]EmissionFactors!$B$9</f>
        <v>7.3645540907186266E-2</v>
      </c>
      <c r="BG270" s="162">
        <f>BG75*[5]EmissionFactors!$B$4+[5]DNK!BG77*[5]EmissionFactors!$B$6+[5]DNK!BG78*[5]EmissionFactors!$B$7+[5]DNK!BG79*[5]EmissionFactors!$B$8+BG80*[5]EmissionFactors!$B$9</f>
        <v>3.2775008397094199E-2</v>
      </c>
      <c r="BH270" s="162">
        <f>BH75*[5]EmissionFactors!$B$4+[5]DNK!BH77*[5]EmissionFactors!$B$6+[5]DNK!BH78*[5]EmissionFactors!$B$7+[5]DNK!BH79*[5]EmissionFactors!$B$8+BH80*[5]EmissionFactors!$B$9</f>
        <v>0</v>
      </c>
      <c r="BI270" s="162">
        <f>BI75*[5]EmissionFactors!$B$4+[5]DNK!BI77*[5]EmissionFactors!$B$6+[5]DNK!BI78*[5]EmissionFactors!$B$7+[5]DNK!BI79*[5]EmissionFactors!$B$8+BI80*[5]EmissionFactors!$B$9</f>
        <v>0</v>
      </c>
      <c r="BJ270" s="162">
        <f>BJ75*[5]EmissionFactors!$B$4+[5]DNK!BJ77*[5]EmissionFactors!$B$6+[5]DNK!BJ78*[5]EmissionFactors!$B$7+[5]DNK!BJ79*[5]EmissionFactors!$B$8+BJ80*[5]EmissionFactors!$B$9</f>
        <v>0</v>
      </c>
      <c r="BK270" s="162">
        <f>BK75*[5]EmissionFactors!$B$4+[5]DNK!BK77*[5]EmissionFactors!$B$6+[5]DNK!BK78*[5]EmissionFactors!$B$7+[5]DNK!BK79*[5]EmissionFactors!$B$8+BK80*[5]EmissionFactors!$B$9</f>
        <v>0</v>
      </c>
      <c r="BL270" s="162">
        <f>BL75*[5]EmissionFactors!$B$4+[5]DNK!BL77*[5]EmissionFactors!$B$6+[5]DNK!BL78*[5]EmissionFactors!$B$7+[5]DNK!BL79*[5]EmissionFactors!$B$8+BL80*[5]EmissionFactors!$B$9</f>
        <v>0</v>
      </c>
      <c r="BM270" s="162">
        <f>BM75*[5]EmissionFactors!$B$4+[5]DNK!BM77*[5]EmissionFactors!$B$6+[5]DNK!BM78*[5]EmissionFactors!$B$7+[5]DNK!BM79*[5]EmissionFactors!$B$8+BM80*[5]EmissionFactors!$B$9</f>
        <v>0</v>
      </c>
      <c r="BN270" s="109"/>
    </row>
    <row r="271" spans="1:66" s="112" customFormat="1" outlineLevel="1" x14ac:dyDescent="0.3">
      <c r="A271" s="163" t="s">
        <v>101</v>
      </c>
      <c r="B271" s="164" t="e">
        <f ca="1">(B83*VLOOKUP($A$1,[5]EmissionFactors!$A$15:$BM$19,COLUMN([5]DNK!B$2),FALSE)+B85*VLOOKUP($A$1,[5]EmissionFactors!$A$27:$BM$31,COLUMN([5]DNK!B$2),FALSE))*[5]EmissionFactors!$B$2</f>
        <v>#N/A</v>
      </c>
      <c r="C271" s="164" t="e">
        <f ca="1">(C83*VLOOKUP($A$1,[5]EmissionFactors!$A$15:$BM$19,COLUMN([5]DNK!C$2),FALSE)+C85*VLOOKUP($A$1,[5]EmissionFactors!$A$27:$BM$31,COLUMN([5]DNK!C$2),FALSE))*[5]EmissionFactors!$B$2</f>
        <v>#N/A</v>
      </c>
      <c r="D271" s="164" t="e">
        <f ca="1">(D83*VLOOKUP($A$1,[5]EmissionFactors!$A$15:$BM$19,COLUMN([5]DNK!D$2),FALSE)+D85*VLOOKUP($A$1,[5]EmissionFactors!$A$27:$BM$31,COLUMN([5]DNK!D$2),FALSE))*[5]EmissionFactors!$B$2</f>
        <v>#N/A</v>
      </c>
      <c r="E271" s="164" t="e">
        <f ca="1">(E83*VLOOKUP($A$1,[5]EmissionFactors!$A$15:$BM$19,COLUMN([5]DNK!E$2),FALSE)+E85*VLOOKUP($A$1,[5]EmissionFactors!$A$27:$BM$31,COLUMN([5]DNK!E$2),FALSE))*[5]EmissionFactors!$B$2</f>
        <v>#N/A</v>
      </c>
      <c r="F271" s="164" t="e">
        <f ca="1">(F83*VLOOKUP($A$1,[5]EmissionFactors!$A$15:$BM$19,COLUMN([5]DNK!F$2),FALSE)+F85*VLOOKUP($A$1,[5]EmissionFactors!$A$27:$BM$31,COLUMN([5]DNK!F$2),FALSE))*[5]EmissionFactors!$B$2</f>
        <v>#N/A</v>
      </c>
      <c r="G271" s="164" t="e">
        <f ca="1">(G83*VLOOKUP($A$1,[5]EmissionFactors!$A$15:$BM$19,COLUMN([5]DNK!G$2),FALSE)+G85*VLOOKUP($A$1,[5]EmissionFactors!$A$27:$BM$31,COLUMN([5]DNK!G$2),FALSE))*[5]EmissionFactors!$B$2</f>
        <v>#N/A</v>
      </c>
      <c r="H271" s="164" t="e">
        <f ca="1">(H83*VLOOKUP($A$1,[5]EmissionFactors!$A$15:$BM$19,COLUMN([5]DNK!H$2),FALSE)+H85*VLOOKUP($A$1,[5]EmissionFactors!$A$27:$BM$31,COLUMN([5]DNK!H$2),FALSE))*[5]EmissionFactors!$B$2</f>
        <v>#N/A</v>
      </c>
      <c r="I271" s="164" t="e">
        <f ca="1">(I83*VLOOKUP($A$1,[5]EmissionFactors!$A$15:$BM$19,COLUMN([5]DNK!I$2),FALSE)+I85*VLOOKUP($A$1,[5]EmissionFactors!$A$27:$BM$31,COLUMN([5]DNK!I$2),FALSE))*[5]EmissionFactors!$B$2</f>
        <v>#N/A</v>
      </c>
      <c r="J271" s="164" t="e">
        <f ca="1">(J83*VLOOKUP($A$1,[5]EmissionFactors!$A$15:$BM$19,COLUMN([5]DNK!J$2),FALSE)+J85*VLOOKUP($A$1,[5]EmissionFactors!$A$27:$BM$31,COLUMN([5]DNK!J$2),FALSE))*[5]EmissionFactors!$B$2</f>
        <v>#N/A</v>
      </c>
      <c r="K271" s="164" t="e">
        <f ca="1">(K83*VLOOKUP($A$1,[5]EmissionFactors!$A$15:$BM$19,COLUMN([5]DNK!K$2),FALSE)+K85*VLOOKUP($A$1,[5]EmissionFactors!$A$27:$BM$31,COLUMN([5]DNK!K$2),FALSE))*[5]EmissionFactors!$B$2</f>
        <v>#N/A</v>
      </c>
      <c r="L271" s="164" t="e">
        <f ca="1">(L83*VLOOKUP($A$1,[5]EmissionFactors!$A$15:$BM$19,COLUMN([5]DNK!L$2),FALSE)+L85*VLOOKUP($A$1,[5]EmissionFactors!$A$27:$BM$31,COLUMN([5]DNK!L$2),FALSE))*[5]EmissionFactors!$B$2</f>
        <v>#N/A</v>
      </c>
      <c r="M271" s="164" t="e">
        <f ca="1">(M83*VLOOKUP($A$1,[5]EmissionFactors!$A$15:$BM$19,COLUMN([5]DNK!M$2),FALSE)+M85*VLOOKUP($A$1,[5]EmissionFactors!$A$27:$BM$31,COLUMN([5]DNK!M$2),FALSE))*[5]EmissionFactors!$B$2</f>
        <v>#N/A</v>
      </c>
      <c r="N271" s="164" t="e">
        <f ca="1">(N83*VLOOKUP($A$1,[5]EmissionFactors!$A$15:$BM$19,COLUMN([5]DNK!N$2),FALSE)+N85*VLOOKUP($A$1,[5]EmissionFactors!$A$27:$BM$31,COLUMN([5]DNK!N$2),FALSE))*[5]EmissionFactors!$B$2</f>
        <v>#N/A</v>
      </c>
      <c r="O271" s="164" t="e">
        <f ca="1">(O83*VLOOKUP($A$1,[5]EmissionFactors!$A$15:$BM$19,COLUMN([5]DNK!O$2),FALSE)+O85*VLOOKUP($A$1,[5]EmissionFactors!$A$27:$BM$31,COLUMN([5]DNK!O$2),FALSE))*[5]EmissionFactors!$B$2</f>
        <v>#N/A</v>
      </c>
      <c r="P271" s="164" t="e">
        <f ca="1">(P83*VLOOKUP($A$1,[5]EmissionFactors!$A$15:$BM$19,COLUMN([5]DNK!P$2),FALSE)+P85*VLOOKUP($A$1,[5]EmissionFactors!$A$27:$BM$31,COLUMN([5]DNK!P$2),FALSE))*[5]EmissionFactors!$B$2</f>
        <v>#N/A</v>
      </c>
      <c r="Q271" s="164" t="e">
        <f ca="1">(Q83*VLOOKUP($A$1,[5]EmissionFactors!$A$15:$BM$19,COLUMN([5]DNK!Q$2),FALSE)+Q85*VLOOKUP($A$1,[5]EmissionFactors!$A$27:$BM$31,COLUMN([5]DNK!Q$2),FALSE))*[5]EmissionFactors!$B$2</f>
        <v>#N/A</v>
      </c>
      <c r="R271" s="164" t="e">
        <f ca="1">(R83*VLOOKUP($A$1,[5]EmissionFactors!$A$15:$BM$19,COLUMN([5]DNK!R$2),FALSE)+R85*VLOOKUP($A$1,[5]EmissionFactors!$A$27:$BM$31,COLUMN([5]DNK!R$2),FALSE))*[5]EmissionFactors!$B$2</f>
        <v>#N/A</v>
      </c>
      <c r="S271" s="164" t="e">
        <f ca="1">(S83*VLOOKUP($A$1,[5]EmissionFactors!$A$15:$BM$19,COLUMN([5]DNK!S$2),FALSE)+S85*VLOOKUP($A$1,[5]EmissionFactors!$A$27:$BM$31,COLUMN([5]DNK!S$2),FALSE))*[5]EmissionFactors!$B$2</f>
        <v>#N/A</v>
      </c>
      <c r="T271" s="164" t="e">
        <f ca="1">(T83*VLOOKUP($A$1,[5]EmissionFactors!$A$15:$BM$19,COLUMN([5]DNK!T$2),FALSE)+T85*VLOOKUP($A$1,[5]EmissionFactors!$A$27:$BM$31,COLUMN([5]DNK!T$2),FALSE))*[5]EmissionFactors!$B$2</f>
        <v>#N/A</v>
      </c>
      <c r="U271" s="164" t="e">
        <f ca="1">(U83*VLOOKUP($A$1,[5]EmissionFactors!$A$15:$BM$19,COLUMN([5]DNK!U$2),FALSE)+U85*VLOOKUP($A$1,[5]EmissionFactors!$A$27:$BM$31,COLUMN([5]DNK!U$2),FALSE))*[5]EmissionFactors!$B$2</f>
        <v>#N/A</v>
      </c>
      <c r="V271" s="164" t="e">
        <f ca="1">(V83*VLOOKUP($A$1,[5]EmissionFactors!$A$15:$BM$19,COLUMN([5]DNK!V$2),FALSE)+V85*VLOOKUP($A$1,[5]EmissionFactors!$A$27:$BM$31,COLUMN([5]DNK!V$2),FALSE))*[5]EmissionFactors!$B$2</f>
        <v>#N/A</v>
      </c>
      <c r="W271" s="164" t="e">
        <f ca="1">(W83*VLOOKUP($A$1,[5]EmissionFactors!$A$15:$BM$19,COLUMN([5]DNK!W$2),FALSE)+W85*VLOOKUP($A$1,[5]EmissionFactors!$A$27:$BM$31,COLUMN([5]DNK!W$2),FALSE))*[5]EmissionFactors!$B$2</f>
        <v>#N/A</v>
      </c>
      <c r="X271" s="164" t="e">
        <f ca="1">(X83*VLOOKUP($A$1,[5]EmissionFactors!$A$15:$BM$19,COLUMN([5]DNK!X$2),FALSE)+X85*VLOOKUP($A$1,[5]EmissionFactors!$A$27:$BM$31,COLUMN([5]DNK!X$2),FALSE))*[5]EmissionFactors!$B$2</f>
        <v>#N/A</v>
      </c>
      <c r="Y271" s="164" t="e">
        <f ca="1">(Y83*VLOOKUP($A$1,[5]EmissionFactors!$A$15:$BM$19,COLUMN([5]DNK!Y$2),FALSE)+Y85*VLOOKUP($A$1,[5]EmissionFactors!$A$27:$BM$31,COLUMN([5]DNK!Y$2),FALSE))*[5]EmissionFactors!$B$2</f>
        <v>#N/A</v>
      </c>
      <c r="Z271" s="164" t="e">
        <f ca="1">(Z83*VLOOKUP($A$1,[5]EmissionFactors!$A$15:$BM$19,COLUMN([5]DNK!Z$2),FALSE)+Z85*VLOOKUP($A$1,[5]EmissionFactors!$A$27:$BM$31,COLUMN([5]DNK!Z$2),FALSE))*[5]EmissionFactors!$B$2</f>
        <v>#N/A</v>
      </c>
      <c r="AA271" s="164" t="e">
        <f ca="1">(AA83*VLOOKUP($A$1,[5]EmissionFactors!$A$15:$BM$19,COLUMN([5]DNK!AA$2),FALSE)+AA85*VLOOKUP($A$1,[5]EmissionFactors!$A$27:$BM$31,COLUMN([5]DNK!AA$2),FALSE))*[5]EmissionFactors!$B$2</f>
        <v>#N/A</v>
      </c>
      <c r="AB271" s="164" t="e">
        <f ca="1">(AB83*VLOOKUP($A$1,[5]EmissionFactors!$A$15:$BM$19,COLUMN([5]DNK!AB$2),FALSE)+AB85*VLOOKUP($A$1,[5]EmissionFactors!$A$27:$BM$31,COLUMN([5]DNK!AB$2),FALSE))*[5]EmissionFactors!$B$2</f>
        <v>#N/A</v>
      </c>
      <c r="AC271" s="164" t="e">
        <f ca="1">(AC83*VLOOKUP($A$1,[5]EmissionFactors!$A$15:$BM$19,COLUMN([5]DNK!AC$2),FALSE)+AC85*VLOOKUP($A$1,[5]EmissionFactors!$A$27:$BM$31,COLUMN([5]DNK!AC$2),FALSE))*[5]EmissionFactors!$B$2</f>
        <v>#N/A</v>
      </c>
      <c r="AD271" s="164" t="e">
        <f ca="1">(AD83*VLOOKUP($A$1,[5]EmissionFactors!$A$15:$BM$19,COLUMN([5]DNK!AD$2),FALSE)+AD85*VLOOKUP($A$1,[5]EmissionFactors!$A$27:$BM$31,COLUMN([5]DNK!AD$2),FALSE))*[5]EmissionFactors!$B$2</f>
        <v>#N/A</v>
      </c>
      <c r="AE271" s="164" t="e">
        <f ca="1">(AE83*VLOOKUP($A$1,[5]EmissionFactors!$A$15:$BM$19,COLUMN([5]DNK!AE$2),FALSE)+AE85*VLOOKUP($A$1,[5]EmissionFactors!$A$27:$BM$31,COLUMN([5]DNK!AE$2),FALSE))*[5]EmissionFactors!$B$2</f>
        <v>#N/A</v>
      </c>
      <c r="AF271" s="164" t="e">
        <f ca="1">(AF83*VLOOKUP($A$1,[5]EmissionFactors!$A$15:$BM$19,COLUMN([5]DNK!AF$2),FALSE)+AF85*VLOOKUP($A$1,[5]EmissionFactors!$A$27:$BM$31,COLUMN([5]DNK!AF$2),FALSE))*[5]EmissionFactors!$B$2</f>
        <v>#N/A</v>
      </c>
      <c r="AG271" s="164" t="e">
        <f ca="1">(AG83*VLOOKUP($A$1,[5]EmissionFactors!$A$15:$BM$19,COLUMN([5]DNK!AG$2),FALSE)+AG85*VLOOKUP($A$1,[5]EmissionFactors!$A$27:$BM$31,COLUMN([5]DNK!AG$2),FALSE))*[5]EmissionFactors!$B$2</f>
        <v>#N/A</v>
      </c>
      <c r="AH271" s="164" t="e">
        <f ca="1">(AH83*VLOOKUP($A$1,[5]EmissionFactors!$A$15:$BM$19,COLUMN([5]DNK!AH$2),FALSE)+AH85*VLOOKUP($A$1,[5]EmissionFactors!$A$27:$BM$31,COLUMN([5]DNK!AH$2),FALSE))*[5]EmissionFactors!$B$2</f>
        <v>#N/A</v>
      </c>
      <c r="AI271" s="164" t="e">
        <f ca="1">(AI83*VLOOKUP($A$1,[5]EmissionFactors!$A$15:$BM$19,COLUMN([5]DNK!AI$2),FALSE)+AI85*VLOOKUP($A$1,[5]EmissionFactors!$A$27:$BM$31,COLUMN([5]DNK!AI$2),FALSE))*[5]EmissionFactors!$B$2</f>
        <v>#N/A</v>
      </c>
      <c r="AJ271" s="164" t="e">
        <f ca="1">(AJ83*VLOOKUP($A$1,[5]EmissionFactors!$A$15:$BM$19,COLUMN([5]DNK!AJ$2),FALSE)+AJ85*VLOOKUP($A$1,[5]EmissionFactors!$A$27:$BM$31,COLUMN([5]DNK!AJ$2),FALSE))*[5]EmissionFactors!$B$2</f>
        <v>#N/A</v>
      </c>
      <c r="AK271" s="164" t="e">
        <f ca="1">(AK83*VLOOKUP($A$1,[5]EmissionFactors!$A$15:$BM$19,COLUMN([5]DNK!AK$2),FALSE)+AK85*VLOOKUP($A$1,[5]EmissionFactors!$A$27:$BM$31,COLUMN([5]DNK!AK$2),FALSE))*[5]EmissionFactors!$B$2</f>
        <v>#N/A</v>
      </c>
      <c r="AL271" s="164" t="e">
        <f ca="1">(AL83*VLOOKUP($A$1,[5]EmissionFactors!$A$15:$BM$19,COLUMN([5]DNK!AL$2),FALSE)+AL85*VLOOKUP($A$1,[5]EmissionFactors!$A$27:$BM$31,COLUMN([5]DNK!AL$2),FALSE))*[5]EmissionFactors!$B$2</f>
        <v>#N/A</v>
      </c>
      <c r="AM271" s="164" t="e">
        <f ca="1">(AM83*VLOOKUP($A$1,[5]EmissionFactors!$A$15:$BM$19,COLUMN([5]DNK!AM$2),FALSE)+AM85*VLOOKUP($A$1,[5]EmissionFactors!$A$27:$BM$31,COLUMN([5]DNK!AM$2),FALSE))*[5]EmissionFactors!$B$2</f>
        <v>#N/A</v>
      </c>
      <c r="AO271" s="164" t="e">
        <f ca="1">(AO83*VLOOKUP($A$1,[5]EmissionFactors!$A$15:$BM$19,COLUMN([5]DNK!AO$2),FALSE)+AO85*VLOOKUP($A$1,[5]EmissionFactors!$A$27:$BM$31,COLUMN([5]DNK!AO$2),FALSE))*[5]EmissionFactors!$B$2</f>
        <v>#N/A</v>
      </c>
      <c r="AP271" s="164" t="e">
        <f ca="1">(AP83*VLOOKUP($A$1,[5]EmissionFactors!$A$15:$BM$19,COLUMN([5]DNK!AP$2),FALSE)+AP85*VLOOKUP($A$1,[5]EmissionFactors!$A$27:$BM$31,COLUMN([5]DNK!AP$2),FALSE))*[5]EmissionFactors!$B$2</f>
        <v>#N/A</v>
      </c>
      <c r="AQ271" s="164" t="e">
        <f ca="1">(AQ83*VLOOKUP($A$1,[5]EmissionFactors!$A$15:$BM$19,COLUMN([5]DNK!AQ$2),FALSE)+AQ85*VLOOKUP($A$1,[5]EmissionFactors!$A$27:$BM$31,COLUMN([5]DNK!AQ$2),FALSE))*[5]EmissionFactors!$B$2</f>
        <v>#N/A</v>
      </c>
      <c r="AR271" s="164" t="e">
        <f ca="1">(AR83*VLOOKUP($A$1,[5]EmissionFactors!$A$15:$BM$19,COLUMN([5]DNK!AR$2),FALSE)+AR85*VLOOKUP($A$1,[5]EmissionFactors!$A$27:$BM$31,COLUMN([5]DNK!AR$2),FALSE))*[5]EmissionFactors!$B$2</f>
        <v>#N/A</v>
      </c>
      <c r="AS271" s="164" t="e">
        <f ca="1">(AS83*VLOOKUP($A$1,[5]EmissionFactors!$A$15:$BM$19,COLUMN([5]DNK!AS$2),FALSE)+AS85*VLOOKUP($A$1,[5]EmissionFactors!$A$27:$BM$31,COLUMN([5]DNK!AS$2),FALSE))*[5]EmissionFactors!$B$2</f>
        <v>#N/A</v>
      </c>
      <c r="AT271" s="164" t="e">
        <f ca="1">(AT83*VLOOKUP($A$1,[5]EmissionFactors!$A$15:$BM$19,COLUMN([5]DNK!AT$2),FALSE)+AT85*VLOOKUP($A$1,[5]EmissionFactors!$A$27:$BM$31,COLUMN([5]DNK!AT$2),FALSE))*[5]EmissionFactors!$B$2</f>
        <v>#N/A</v>
      </c>
      <c r="AU271" s="164" t="e">
        <f ca="1">(AU83*VLOOKUP($A$1,[5]EmissionFactors!$A$15:$BM$19,COLUMN([5]DNK!AU$2),FALSE)+AU85*VLOOKUP($A$1,[5]EmissionFactors!$A$27:$BM$31,COLUMN([5]DNK!AU$2),FALSE))*[5]EmissionFactors!$B$2</f>
        <v>#N/A</v>
      </c>
      <c r="AV271" s="164" t="e">
        <f ca="1">(AV83*VLOOKUP($A$1,[5]EmissionFactors!$A$15:$BM$19,COLUMN([5]DNK!AV$2),FALSE)+AV85*VLOOKUP($A$1,[5]EmissionFactors!$A$27:$BM$31,COLUMN([5]DNK!AV$2),FALSE))*[5]EmissionFactors!$B$2</f>
        <v>#N/A</v>
      </c>
      <c r="AW271" s="164" t="e">
        <f ca="1">(AW83*VLOOKUP($A$1,[5]EmissionFactors!$A$15:$BM$19,COLUMN([5]DNK!AW$2),FALSE)+AW85*VLOOKUP($A$1,[5]EmissionFactors!$A$27:$BM$31,COLUMN([5]DNK!AW$2),FALSE))*[5]EmissionFactors!$B$2</f>
        <v>#N/A</v>
      </c>
      <c r="AX271" s="164" t="e">
        <f ca="1">(AX83*VLOOKUP($A$1,[5]EmissionFactors!$A$15:$BM$19,COLUMN([5]DNK!AX$2),FALSE)+AX85*VLOOKUP($A$1,[5]EmissionFactors!$A$27:$BM$31,COLUMN([5]DNK!AX$2),FALSE))*[5]EmissionFactors!$B$2</f>
        <v>#N/A</v>
      </c>
      <c r="AY271" s="164" t="e">
        <f ca="1">(AY83*VLOOKUP($A$1,[5]EmissionFactors!$A$15:$BM$19,COLUMN([5]DNK!AY$2),FALSE)+AY85*VLOOKUP($A$1,[5]EmissionFactors!$A$27:$BM$31,COLUMN([5]DNK!AY$2),FALSE))*[5]EmissionFactors!$B$2</f>
        <v>#N/A</v>
      </c>
      <c r="AZ271" s="164" t="e">
        <f ca="1">(AZ83*VLOOKUP($A$1,[5]EmissionFactors!$A$15:$BM$19,COLUMN([5]DNK!AZ$2),FALSE)+AZ85*VLOOKUP($A$1,[5]EmissionFactors!$A$27:$BM$31,COLUMN([5]DNK!AZ$2),FALSE))*[5]EmissionFactors!$B$2</f>
        <v>#N/A</v>
      </c>
      <c r="BA271" s="111"/>
      <c r="BB271" s="164" t="e">
        <f ca="1">(BB83*VLOOKUP($A$1,[5]EmissionFactors!$A$15:$BM$19,COLUMN([5]DNK!BB$2),FALSE)+BB85*VLOOKUP($A$1,[5]EmissionFactors!$A$27:$BM$31,COLUMN([5]DNK!BB$2),FALSE))*[5]EmissionFactors!$B$2</f>
        <v>#N/A</v>
      </c>
      <c r="BC271" s="164" t="e">
        <f ca="1">(BC83*VLOOKUP($A$1,[5]EmissionFactors!$A$15:$BM$19,COLUMN([5]DNK!BC$2),FALSE)+BC85*VLOOKUP($A$1,[5]EmissionFactors!$A$27:$BM$31,COLUMN([5]DNK!BC$2),FALSE))*[5]EmissionFactors!$B$2</f>
        <v>#N/A</v>
      </c>
      <c r="BD271" s="164" t="e">
        <f ca="1">(BD83*VLOOKUP($A$1,[5]EmissionFactors!$A$15:$BM$19,COLUMN([5]DNK!BD$2),FALSE)+BD85*VLOOKUP($A$1,[5]EmissionFactors!$A$27:$BM$31,COLUMN([5]DNK!BD$2),FALSE))*[5]EmissionFactors!$B$2</f>
        <v>#N/A</v>
      </c>
      <c r="BE271" s="164" t="e">
        <f ca="1">(BE83*VLOOKUP($A$1,[5]EmissionFactors!$A$15:$BM$19,COLUMN([5]DNK!BE$2),FALSE)+BE85*VLOOKUP($A$1,[5]EmissionFactors!$A$27:$BM$31,COLUMN([5]DNK!BE$2),FALSE))*[5]EmissionFactors!$B$2</f>
        <v>#N/A</v>
      </c>
      <c r="BF271" s="164" t="e">
        <f ca="1">(BF83*VLOOKUP($A$1,[5]EmissionFactors!$A$15:$BM$19,COLUMN([5]DNK!BF$2),FALSE)+BF85*VLOOKUP($A$1,[5]EmissionFactors!$A$27:$BM$31,COLUMN([5]DNK!BF$2),FALSE))*[5]EmissionFactors!$B$2</f>
        <v>#N/A</v>
      </c>
      <c r="BG271" s="164" t="e">
        <f ca="1">(BG83*VLOOKUP($A$1,[5]EmissionFactors!$A$15:$BM$19,COLUMN([5]DNK!BG$2),FALSE)+BG85*VLOOKUP($A$1,[5]EmissionFactors!$A$27:$BM$31,COLUMN([5]DNK!BG$2),FALSE))*[5]EmissionFactors!$B$2</f>
        <v>#N/A</v>
      </c>
      <c r="BH271" s="164" t="e">
        <f ca="1">(BH83*VLOOKUP($A$1,[5]EmissionFactors!$A$15:$BM$19,COLUMN([5]DNK!BH$2),FALSE)+BH85*VLOOKUP($A$1,[5]EmissionFactors!$A$27:$BM$31,COLUMN([5]DNK!BH$2),FALSE))*[5]EmissionFactors!$B$2</f>
        <v>#N/A</v>
      </c>
      <c r="BI271" s="164" t="e">
        <f ca="1">(BI83*VLOOKUP($A$1,[5]EmissionFactors!$A$15:$BM$19,COLUMN([5]DNK!BI$2),FALSE)+BI85*VLOOKUP($A$1,[5]EmissionFactors!$A$27:$BM$31,COLUMN([5]DNK!BI$2),FALSE))*[5]EmissionFactors!$B$2</f>
        <v>#N/A</v>
      </c>
      <c r="BJ271" s="164" t="e">
        <f ca="1">(BJ83*VLOOKUP($A$1,[5]EmissionFactors!$A$15:$BM$19,COLUMN([5]DNK!BJ$2),FALSE)+BJ85*VLOOKUP($A$1,[5]EmissionFactors!$A$27:$BM$31,COLUMN([5]DNK!BJ$2),FALSE))*[5]EmissionFactors!$B$2</f>
        <v>#N/A</v>
      </c>
      <c r="BK271" s="164" t="e">
        <f ca="1">(BK83*VLOOKUP($A$1,[5]EmissionFactors!$A$15:$BM$19,COLUMN([5]DNK!BK$2),FALSE)+BK85*VLOOKUP($A$1,[5]EmissionFactors!$A$27:$BM$31,COLUMN([5]DNK!BK$2),FALSE))*[5]EmissionFactors!$B$2</f>
        <v>#N/A</v>
      </c>
      <c r="BL271" s="164" t="e">
        <f ca="1">(BL83*VLOOKUP($A$1,[5]EmissionFactors!$A$15:$BM$19,COLUMN([5]DNK!BL$2),FALSE)+BL85*VLOOKUP($A$1,[5]EmissionFactors!$A$27:$BM$31,COLUMN([5]DNK!BL$2),FALSE))*[5]EmissionFactors!$B$2</f>
        <v>#N/A</v>
      </c>
      <c r="BM271" s="164" t="e">
        <f ca="1">(BM83*VLOOKUP($A$1,[5]EmissionFactors!$A$15:$BM$19,COLUMN([5]DNK!BM$2),FALSE)+BM85*VLOOKUP($A$1,[5]EmissionFactors!$A$27:$BM$31,COLUMN([5]DNK!BM$2),FALSE))*[5]EmissionFactors!$B$2</f>
        <v>#N/A</v>
      </c>
      <c r="BN271" s="111"/>
    </row>
    <row r="272" spans="1:66" s="108" customFormat="1" outlineLevel="1" x14ac:dyDescent="0.3">
      <c r="A272" s="114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  <c r="AC272" s="165"/>
      <c r="AD272" s="165"/>
      <c r="AE272" s="165"/>
      <c r="AF272" s="165"/>
      <c r="AG272" s="165"/>
      <c r="AH272" s="165"/>
      <c r="AI272" s="165"/>
      <c r="AJ272" s="165"/>
      <c r="AK272" s="165"/>
      <c r="AL272" s="165"/>
      <c r="AM272" s="165"/>
      <c r="AO272" s="165"/>
      <c r="AP272" s="165"/>
      <c r="AQ272" s="165"/>
      <c r="AR272" s="165"/>
      <c r="AS272" s="165"/>
      <c r="AT272" s="165"/>
      <c r="AU272" s="165"/>
      <c r="AV272" s="165"/>
      <c r="AW272" s="165"/>
      <c r="AX272" s="165"/>
      <c r="AY272" s="165"/>
      <c r="AZ272" s="165"/>
      <c r="BA272" s="117"/>
      <c r="BB272" s="165"/>
      <c r="BC272" s="165"/>
      <c r="BD272" s="165"/>
      <c r="BE272" s="165"/>
      <c r="BF272" s="165"/>
      <c r="BG272" s="165"/>
      <c r="BH272" s="165"/>
      <c r="BI272" s="165"/>
      <c r="BJ272" s="165"/>
      <c r="BK272" s="165"/>
      <c r="BL272" s="165"/>
      <c r="BM272" s="165"/>
      <c r="BN272" s="115"/>
    </row>
    <row r="273" spans="1:66" s="161" customFormat="1" outlineLevel="1" x14ac:dyDescent="0.3">
      <c r="A273" s="159" t="s">
        <v>91</v>
      </c>
      <c r="B273" s="160" t="e">
        <f ca="1">B274+B275</f>
        <v>#N/A</v>
      </c>
      <c r="C273" s="160" t="e">
        <f t="shared" ref="C273:AM273" ca="1" si="208">C274+C275</f>
        <v>#N/A</v>
      </c>
      <c r="D273" s="160" t="e">
        <f t="shared" ca="1" si="208"/>
        <v>#N/A</v>
      </c>
      <c r="E273" s="160" t="e">
        <f t="shared" ca="1" si="208"/>
        <v>#N/A</v>
      </c>
      <c r="F273" s="160" t="e">
        <f t="shared" ca="1" si="208"/>
        <v>#N/A</v>
      </c>
      <c r="G273" s="160" t="e">
        <f t="shared" ca="1" si="208"/>
        <v>#N/A</v>
      </c>
      <c r="H273" s="160" t="e">
        <f t="shared" ca="1" si="208"/>
        <v>#N/A</v>
      </c>
      <c r="I273" s="160" t="e">
        <f t="shared" ca="1" si="208"/>
        <v>#N/A</v>
      </c>
      <c r="J273" s="160" t="e">
        <f t="shared" ca="1" si="208"/>
        <v>#N/A</v>
      </c>
      <c r="K273" s="160" t="e">
        <f t="shared" ca="1" si="208"/>
        <v>#N/A</v>
      </c>
      <c r="L273" s="160" t="e">
        <f t="shared" ca="1" si="208"/>
        <v>#N/A</v>
      </c>
      <c r="M273" s="160" t="e">
        <f t="shared" ca="1" si="208"/>
        <v>#N/A</v>
      </c>
      <c r="N273" s="160" t="e">
        <f t="shared" ca="1" si="208"/>
        <v>#N/A</v>
      </c>
      <c r="O273" s="160" t="e">
        <f t="shared" ca="1" si="208"/>
        <v>#N/A</v>
      </c>
      <c r="P273" s="160" t="e">
        <f t="shared" ca="1" si="208"/>
        <v>#N/A</v>
      </c>
      <c r="Q273" s="160" t="e">
        <f t="shared" ca="1" si="208"/>
        <v>#N/A</v>
      </c>
      <c r="R273" s="160" t="e">
        <f t="shared" ca="1" si="208"/>
        <v>#N/A</v>
      </c>
      <c r="S273" s="160" t="e">
        <f t="shared" ca="1" si="208"/>
        <v>#N/A</v>
      </c>
      <c r="T273" s="160" t="e">
        <f t="shared" ca="1" si="208"/>
        <v>#N/A</v>
      </c>
      <c r="U273" s="160" t="e">
        <f t="shared" ca="1" si="208"/>
        <v>#N/A</v>
      </c>
      <c r="V273" s="160" t="e">
        <f t="shared" ca="1" si="208"/>
        <v>#N/A</v>
      </c>
      <c r="W273" s="160" t="e">
        <f t="shared" ca="1" si="208"/>
        <v>#N/A</v>
      </c>
      <c r="X273" s="160" t="e">
        <f t="shared" ca="1" si="208"/>
        <v>#N/A</v>
      </c>
      <c r="Y273" s="160" t="e">
        <f t="shared" ca="1" si="208"/>
        <v>#N/A</v>
      </c>
      <c r="Z273" s="160" t="e">
        <f t="shared" ca="1" si="208"/>
        <v>#N/A</v>
      </c>
      <c r="AA273" s="160" t="e">
        <f t="shared" ca="1" si="208"/>
        <v>#N/A</v>
      </c>
      <c r="AB273" s="160" t="e">
        <f t="shared" ca="1" si="208"/>
        <v>#N/A</v>
      </c>
      <c r="AC273" s="160" t="e">
        <f t="shared" ca="1" si="208"/>
        <v>#N/A</v>
      </c>
      <c r="AD273" s="160" t="e">
        <f t="shared" ca="1" si="208"/>
        <v>#N/A</v>
      </c>
      <c r="AE273" s="160" t="e">
        <f t="shared" ca="1" si="208"/>
        <v>#N/A</v>
      </c>
      <c r="AF273" s="160" t="e">
        <f t="shared" ca="1" si="208"/>
        <v>#N/A</v>
      </c>
      <c r="AG273" s="160" t="e">
        <f t="shared" ca="1" si="208"/>
        <v>#N/A</v>
      </c>
      <c r="AH273" s="160" t="e">
        <f t="shared" ca="1" si="208"/>
        <v>#N/A</v>
      </c>
      <c r="AI273" s="160" t="e">
        <f t="shared" ca="1" si="208"/>
        <v>#N/A</v>
      </c>
      <c r="AJ273" s="160" t="e">
        <f t="shared" ca="1" si="208"/>
        <v>#N/A</v>
      </c>
      <c r="AK273" s="160" t="e">
        <f t="shared" ca="1" si="208"/>
        <v>#N/A</v>
      </c>
      <c r="AL273" s="160" t="e">
        <f t="shared" ca="1" si="208"/>
        <v>#N/A</v>
      </c>
      <c r="AM273" s="160" t="e">
        <f t="shared" ca="1" si="208"/>
        <v>#N/A</v>
      </c>
      <c r="AO273" s="160" t="e">
        <f t="shared" ref="AO273:AZ273" ca="1" si="209">AO274+AO275</f>
        <v>#N/A</v>
      </c>
      <c r="AP273" s="160" t="e">
        <f t="shared" ca="1" si="209"/>
        <v>#N/A</v>
      </c>
      <c r="AQ273" s="160" t="e">
        <f t="shared" ca="1" si="209"/>
        <v>#N/A</v>
      </c>
      <c r="AR273" s="160" t="e">
        <f t="shared" ca="1" si="209"/>
        <v>#N/A</v>
      </c>
      <c r="AS273" s="160" t="e">
        <f t="shared" ca="1" si="209"/>
        <v>#N/A</v>
      </c>
      <c r="AT273" s="160" t="e">
        <f t="shared" ca="1" si="209"/>
        <v>#N/A</v>
      </c>
      <c r="AU273" s="160" t="e">
        <f t="shared" ca="1" si="209"/>
        <v>#N/A</v>
      </c>
      <c r="AV273" s="160" t="e">
        <f t="shared" ca="1" si="209"/>
        <v>#N/A</v>
      </c>
      <c r="AW273" s="160" t="e">
        <f t="shared" ca="1" si="209"/>
        <v>#N/A</v>
      </c>
      <c r="AX273" s="160" t="e">
        <f t="shared" ca="1" si="209"/>
        <v>#N/A</v>
      </c>
      <c r="AY273" s="160" t="e">
        <f t="shared" ca="1" si="209"/>
        <v>#N/A</v>
      </c>
      <c r="AZ273" s="160" t="e">
        <f t="shared" ca="1" si="209"/>
        <v>#N/A</v>
      </c>
      <c r="BA273" s="74"/>
      <c r="BB273" s="160" t="e">
        <f t="shared" ref="BB273:BM273" ca="1" si="210">BB274+BB275</f>
        <v>#N/A</v>
      </c>
      <c r="BC273" s="160" t="e">
        <f t="shared" ca="1" si="210"/>
        <v>#N/A</v>
      </c>
      <c r="BD273" s="160" t="e">
        <f t="shared" ca="1" si="210"/>
        <v>#N/A</v>
      </c>
      <c r="BE273" s="160" t="e">
        <f t="shared" ca="1" si="210"/>
        <v>#N/A</v>
      </c>
      <c r="BF273" s="160" t="e">
        <f t="shared" ca="1" si="210"/>
        <v>#N/A</v>
      </c>
      <c r="BG273" s="160" t="e">
        <f t="shared" ca="1" si="210"/>
        <v>#N/A</v>
      </c>
      <c r="BH273" s="160" t="e">
        <f t="shared" ca="1" si="210"/>
        <v>#N/A</v>
      </c>
      <c r="BI273" s="160" t="e">
        <f t="shared" ca="1" si="210"/>
        <v>#N/A</v>
      </c>
      <c r="BJ273" s="160" t="e">
        <f t="shared" ca="1" si="210"/>
        <v>#N/A</v>
      </c>
      <c r="BK273" s="160" t="e">
        <f t="shared" ca="1" si="210"/>
        <v>#N/A</v>
      </c>
      <c r="BL273" s="160" t="e">
        <f t="shared" ca="1" si="210"/>
        <v>#N/A</v>
      </c>
      <c r="BM273" s="160" t="e">
        <f t="shared" ca="1" si="210"/>
        <v>#N/A</v>
      </c>
      <c r="BN273" s="160"/>
    </row>
    <row r="274" spans="1:66" s="108" customFormat="1" outlineLevel="1" x14ac:dyDescent="0.3">
      <c r="A274" s="97" t="s">
        <v>100</v>
      </c>
      <c r="B274" s="162">
        <f>B93*[5]EmissionFactors!$B$9</f>
        <v>0</v>
      </c>
      <c r="C274" s="162">
        <f>C93*[5]EmissionFactors!$B$9</f>
        <v>0</v>
      </c>
      <c r="D274" s="162">
        <f>D93*[5]EmissionFactors!$B$9</f>
        <v>0</v>
      </c>
      <c r="E274" s="162">
        <f>E93*[5]EmissionFactors!$B$9</f>
        <v>0</v>
      </c>
      <c r="F274" s="162">
        <f>F93*[5]EmissionFactors!$B$9</f>
        <v>0</v>
      </c>
      <c r="G274" s="162">
        <f>G93*[5]EmissionFactors!$B$9</f>
        <v>0</v>
      </c>
      <c r="H274" s="162">
        <f>H93*[5]EmissionFactors!$B$9</f>
        <v>0</v>
      </c>
      <c r="I274" s="162">
        <f>I93*[5]EmissionFactors!$B$9</f>
        <v>0</v>
      </c>
      <c r="J274" s="162">
        <f>J93*[5]EmissionFactors!$B$9</f>
        <v>0</v>
      </c>
      <c r="K274" s="162">
        <f>K93*[5]EmissionFactors!$B$9</f>
        <v>0</v>
      </c>
      <c r="L274" s="162">
        <f>L93*[5]EmissionFactors!$B$9</f>
        <v>0</v>
      </c>
      <c r="M274" s="162">
        <f>M93*[5]EmissionFactors!$B$9</f>
        <v>0</v>
      </c>
      <c r="N274" s="162">
        <f>N93*[5]EmissionFactors!$B$9</f>
        <v>0</v>
      </c>
      <c r="O274" s="162">
        <f>O93*[5]EmissionFactors!$B$9</f>
        <v>0</v>
      </c>
      <c r="P274" s="162">
        <f>P93*[5]EmissionFactors!$B$9</f>
        <v>0</v>
      </c>
      <c r="Q274" s="162">
        <f>Q93*[5]EmissionFactors!$B$9</f>
        <v>0</v>
      </c>
      <c r="R274" s="162">
        <f>R93*[5]EmissionFactors!$B$9</f>
        <v>0</v>
      </c>
      <c r="S274" s="162">
        <f>S93*[5]EmissionFactors!$B$9</f>
        <v>0</v>
      </c>
      <c r="T274" s="162">
        <f>T93*[5]EmissionFactors!$B$9</f>
        <v>0</v>
      </c>
      <c r="U274" s="162">
        <f>U93*[5]EmissionFactors!$B$9</f>
        <v>0</v>
      </c>
      <c r="V274" s="162">
        <f>V93*[5]EmissionFactors!$B$9</f>
        <v>0</v>
      </c>
      <c r="W274" s="162">
        <f>W93*[5]EmissionFactors!$B$9</f>
        <v>0</v>
      </c>
      <c r="X274" s="162">
        <f>X93*[5]EmissionFactors!$B$9</f>
        <v>0</v>
      </c>
      <c r="Y274" s="162">
        <f>Y93*[5]EmissionFactors!$B$9</f>
        <v>0</v>
      </c>
      <c r="Z274" s="162">
        <f>Z93*[5]EmissionFactors!$B$9</f>
        <v>0</v>
      </c>
      <c r="AA274" s="162">
        <f>AA93*[5]EmissionFactors!$B$9</f>
        <v>0</v>
      </c>
      <c r="AB274" s="162">
        <f>AB93*[5]EmissionFactors!$B$9</f>
        <v>0</v>
      </c>
      <c r="AC274" s="162">
        <f>AC93*[5]EmissionFactors!$B$9</f>
        <v>0</v>
      </c>
      <c r="AD274" s="162">
        <f>AD93*[5]EmissionFactors!$B$9</f>
        <v>0</v>
      </c>
      <c r="AE274" s="162">
        <f>AE93*[5]EmissionFactors!$B$9</f>
        <v>0</v>
      </c>
      <c r="AF274" s="162">
        <f>AF93*[5]EmissionFactors!$B$9</f>
        <v>0</v>
      </c>
      <c r="AG274" s="162">
        <f>AG93*[5]EmissionFactors!$B$9</f>
        <v>0</v>
      </c>
      <c r="AH274" s="162">
        <f>AH93*[5]EmissionFactors!$B$9</f>
        <v>0</v>
      </c>
      <c r="AI274" s="162">
        <f>AI93*[5]EmissionFactors!$B$9</f>
        <v>0</v>
      </c>
      <c r="AJ274" s="162">
        <f>AJ93*[5]EmissionFactors!$B$9</f>
        <v>0</v>
      </c>
      <c r="AK274" s="162">
        <f>AK93*[5]EmissionFactors!$B$9</f>
        <v>0</v>
      </c>
      <c r="AL274" s="162">
        <f>AL93*[5]EmissionFactors!$B$9</f>
        <v>0</v>
      </c>
      <c r="AM274" s="162">
        <f>AM93*[5]EmissionFactors!$B$9</f>
        <v>0</v>
      </c>
      <c r="AO274" s="162">
        <f>AO93*[5]EmissionFactors!$B$9</f>
        <v>0</v>
      </c>
      <c r="AP274" s="162">
        <f>AP93*[5]EmissionFactors!$B$9</f>
        <v>0</v>
      </c>
      <c r="AQ274" s="162">
        <f>AQ93*[5]EmissionFactors!$B$9</f>
        <v>0</v>
      </c>
      <c r="AR274" s="162">
        <f>AR93*[5]EmissionFactors!$B$9</f>
        <v>0</v>
      </c>
      <c r="AS274" s="162">
        <f>AS93*[5]EmissionFactors!$B$9</f>
        <v>0</v>
      </c>
      <c r="AT274" s="162">
        <f>AT93*[5]EmissionFactors!$B$9</f>
        <v>0</v>
      </c>
      <c r="AU274" s="162">
        <f>AU93*[5]EmissionFactors!$B$9</f>
        <v>0</v>
      </c>
      <c r="AV274" s="162">
        <f>AV93*[5]EmissionFactors!$B$9</f>
        <v>0</v>
      </c>
      <c r="AW274" s="162">
        <f>AW93*[5]EmissionFactors!$B$9</f>
        <v>0</v>
      </c>
      <c r="AX274" s="162">
        <f>AX93*[5]EmissionFactors!$B$9</f>
        <v>0</v>
      </c>
      <c r="AY274" s="162">
        <f>AY93*[5]EmissionFactors!$B$9</f>
        <v>0</v>
      </c>
      <c r="AZ274" s="162">
        <f>AZ93*[5]EmissionFactors!$B$9</f>
        <v>0</v>
      </c>
      <c r="BA274" s="109"/>
      <c r="BB274" s="162">
        <f>BB93*[5]EmissionFactors!$B$9</f>
        <v>0</v>
      </c>
      <c r="BC274" s="162">
        <f>BC93*[5]EmissionFactors!$B$9</f>
        <v>0</v>
      </c>
      <c r="BD274" s="162">
        <f>BD93*[5]EmissionFactors!$B$9</f>
        <v>0</v>
      </c>
      <c r="BE274" s="162">
        <f>BE93*[5]EmissionFactors!$B$9</f>
        <v>0</v>
      </c>
      <c r="BF274" s="162">
        <f>BF93*[5]EmissionFactors!$B$9</f>
        <v>0</v>
      </c>
      <c r="BG274" s="162">
        <f>BG93*[5]EmissionFactors!$B$9</f>
        <v>0</v>
      </c>
      <c r="BH274" s="162">
        <f>BH93*[5]EmissionFactors!$B$9</f>
        <v>0</v>
      </c>
      <c r="BI274" s="162">
        <f>BI93*[5]EmissionFactors!$B$9</f>
        <v>0</v>
      </c>
      <c r="BJ274" s="162">
        <f>BJ93*[5]EmissionFactors!$B$9</f>
        <v>0</v>
      </c>
      <c r="BK274" s="162">
        <f>BK93*[5]EmissionFactors!$B$9</f>
        <v>0</v>
      </c>
      <c r="BL274" s="162">
        <f>BL93*[5]EmissionFactors!$B$9</f>
        <v>0</v>
      </c>
      <c r="BM274" s="162">
        <f>BM93*[5]EmissionFactors!$B$9</f>
        <v>0</v>
      </c>
      <c r="BN274" s="109"/>
    </row>
    <row r="275" spans="1:66" s="112" customFormat="1" outlineLevel="1" x14ac:dyDescent="0.3">
      <c r="A275" s="163" t="s">
        <v>101</v>
      </c>
      <c r="B275" s="164" t="e">
        <f ca="1">(B96*VLOOKUP($A$1,[5]EmissionFactors!$A$15:$BM$19,COLUMN([5]DNK!B$2),FALSE)+B98*VLOOKUP($A$1,[5]EmissionFactors!$A$27:$BM$31,COLUMN([5]DNK!B$2),FALSE))*[5]EmissionFactors!$B$2</f>
        <v>#N/A</v>
      </c>
      <c r="C275" s="164" t="e">
        <f ca="1">(C96*VLOOKUP($A$1,[5]EmissionFactors!$A$15:$BM$19,COLUMN([5]DNK!C$2),FALSE)+C98*VLOOKUP($A$1,[5]EmissionFactors!$A$27:$BM$31,COLUMN([5]DNK!C$2),FALSE))*[5]EmissionFactors!$B$2</f>
        <v>#N/A</v>
      </c>
      <c r="D275" s="164" t="e">
        <f ca="1">(D96*VLOOKUP($A$1,[5]EmissionFactors!$A$15:$BM$19,COLUMN([5]DNK!D$2),FALSE)+D98*VLOOKUP($A$1,[5]EmissionFactors!$A$27:$BM$31,COLUMN([5]DNK!D$2),FALSE))*[5]EmissionFactors!$B$2</f>
        <v>#N/A</v>
      </c>
      <c r="E275" s="164" t="e">
        <f ca="1">(E96*VLOOKUP($A$1,[5]EmissionFactors!$A$15:$BM$19,COLUMN([5]DNK!E$2),FALSE)+E98*VLOOKUP($A$1,[5]EmissionFactors!$A$27:$BM$31,COLUMN([5]DNK!E$2),FALSE))*[5]EmissionFactors!$B$2</f>
        <v>#N/A</v>
      </c>
      <c r="F275" s="164" t="e">
        <f ca="1">(F96*VLOOKUP($A$1,[5]EmissionFactors!$A$15:$BM$19,COLUMN([5]DNK!F$2),FALSE)+F98*VLOOKUP($A$1,[5]EmissionFactors!$A$27:$BM$31,COLUMN([5]DNK!F$2),FALSE))*[5]EmissionFactors!$B$2</f>
        <v>#N/A</v>
      </c>
      <c r="G275" s="164" t="e">
        <f ca="1">(G96*VLOOKUP($A$1,[5]EmissionFactors!$A$15:$BM$19,COLUMN([5]DNK!G$2),FALSE)+G98*VLOOKUP($A$1,[5]EmissionFactors!$A$27:$BM$31,COLUMN([5]DNK!G$2),FALSE))*[5]EmissionFactors!$B$2</f>
        <v>#N/A</v>
      </c>
      <c r="H275" s="164" t="e">
        <f ca="1">(H96*VLOOKUP($A$1,[5]EmissionFactors!$A$15:$BM$19,COLUMN([5]DNK!H$2),FALSE)+H98*VLOOKUP($A$1,[5]EmissionFactors!$A$27:$BM$31,COLUMN([5]DNK!H$2),FALSE))*[5]EmissionFactors!$B$2</f>
        <v>#N/A</v>
      </c>
      <c r="I275" s="164" t="e">
        <f ca="1">(I96*VLOOKUP($A$1,[5]EmissionFactors!$A$15:$BM$19,COLUMN([5]DNK!I$2),FALSE)+I98*VLOOKUP($A$1,[5]EmissionFactors!$A$27:$BM$31,COLUMN([5]DNK!I$2),FALSE))*[5]EmissionFactors!$B$2</f>
        <v>#N/A</v>
      </c>
      <c r="J275" s="164" t="e">
        <f ca="1">(J96*VLOOKUP($A$1,[5]EmissionFactors!$A$15:$BM$19,COLUMN([5]DNK!J$2),FALSE)+J98*VLOOKUP($A$1,[5]EmissionFactors!$A$27:$BM$31,COLUMN([5]DNK!J$2),FALSE))*[5]EmissionFactors!$B$2</f>
        <v>#N/A</v>
      </c>
      <c r="K275" s="164" t="e">
        <f ca="1">(K96*VLOOKUP($A$1,[5]EmissionFactors!$A$15:$BM$19,COLUMN([5]DNK!K$2),FALSE)+K98*VLOOKUP($A$1,[5]EmissionFactors!$A$27:$BM$31,COLUMN([5]DNK!K$2),FALSE))*[5]EmissionFactors!$B$2</f>
        <v>#N/A</v>
      </c>
      <c r="L275" s="164" t="e">
        <f ca="1">(L96*VLOOKUP($A$1,[5]EmissionFactors!$A$15:$BM$19,COLUMN([5]DNK!L$2),FALSE)+L98*VLOOKUP($A$1,[5]EmissionFactors!$A$27:$BM$31,COLUMN([5]DNK!L$2),FALSE))*[5]EmissionFactors!$B$2</f>
        <v>#N/A</v>
      </c>
      <c r="M275" s="164" t="e">
        <f ca="1">(M96*VLOOKUP($A$1,[5]EmissionFactors!$A$15:$BM$19,COLUMN([5]DNK!M$2),FALSE)+M98*VLOOKUP($A$1,[5]EmissionFactors!$A$27:$BM$31,COLUMN([5]DNK!M$2),FALSE))*[5]EmissionFactors!$B$2</f>
        <v>#N/A</v>
      </c>
      <c r="N275" s="164" t="e">
        <f ca="1">(N96*VLOOKUP($A$1,[5]EmissionFactors!$A$15:$BM$19,COLUMN([5]DNK!N$2),FALSE)+N98*VLOOKUP($A$1,[5]EmissionFactors!$A$27:$BM$31,COLUMN([5]DNK!N$2),FALSE))*[5]EmissionFactors!$B$2</f>
        <v>#N/A</v>
      </c>
      <c r="O275" s="164" t="e">
        <f ca="1">(O96*VLOOKUP($A$1,[5]EmissionFactors!$A$15:$BM$19,COLUMN([5]DNK!O$2),FALSE)+O98*VLOOKUP($A$1,[5]EmissionFactors!$A$27:$BM$31,COLUMN([5]DNK!O$2),FALSE))*[5]EmissionFactors!$B$2</f>
        <v>#N/A</v>
      </c>
      <c r="P275" s="164" t="e">
        <f ca="1">(P96*VLOOKUP($A$1,[5]EmissionFactors!$A$15:$BM$19,COLUMN([5]DNK!P$2),FALSE)+P98*VLOOKUP($A$1,[5]EmissionFactors!$A$27:$BM$31,COLUMN([5]DNK!P$2),FALSE))*[5]EmissionFactors!$B$2</f>
        <v>#N/A</v>
      </c>
      <c r="Q275" s="164" t="e">
        <f ca="1">(Q96*VLOOKUP($A$1,[5]EmissionFactors!$A$15:$BM$19,COLUMN([5]DNK!Q$2),FALSE)+Q98*VLOOKUP($A$1,[5]EmissionFactors!$A$27:$BM$31,COLUMN([5]DNK!Q$2),FALSE))*[5]EmissionFactors!$B$2</f>
        <v>#N/A</v>
      </c>
      <c r="R275" s="164" t="e">
        <f ca="1">(R96*VLOOKUP($A$1,[5]EmissionFactors!$A$15:$BM$19,COLUMN([5]DNK!R$2),FALSE)+R98*VLOOKUP($A$1,[5]EmissionFactors!$A$27:$BM$31,COLUMN([5]DNK!R$2),FALSE))*[5]EmissionFactors!$B$2</f>
        <v>#N/A</v>
      </c>
      <c r="S275" s="164" t="e">
        <f ca="1">(S96*VLOOKUP($A$1,[5]EmissionFactors!$A$15:$BM$19,COLUMN([5]DNK!S$2),FALSE)+S98*VLOOKUP($A$1,[5]EmissionFactors!$A$27:$BM$31,COLUMN([5]DNK!S$2),FALSE))*[5]EmissionFactors!$B$2</f>
        <v>#N/A</v>
      </c>
      <c r="T275" s="164" t="e">
        <f ca="1">(T96*VLOOKUP($A$1,[5]EmissionFactors!$A$15:$BM$19,COLUMN([5]DNK!T$2),FALSE)+T98*VLOOKUP($A$1,[5]EmissionFactors!$A$27:$BM$31,COLUMN([5]DNK!T$2),FALSE))*[5]EmissionFactors!$B$2</f>
        <v>#N/A</v>
      </c>
      <c r="U275" s="164" t="e">
        <f ca="1">(U96*VLOOKUP($A$1,[5]EmissionFactors!$A$15:$BM$19,COLUMN([5]DNK!U$2),FALSE)+U98*VLOOKUP($A$1,[5]EmissionFactors!$A$27:$BM$31,COLUMN([5]DNK!U$2),FALSE))*[5]EmissionFactors!$B$2</f>
        <v>#N/A</v>
      </c>
      <c r="V275" s="164" t="e">
        <f ca="1">(V96*VLOOKUP($A$1,[5]EmissionFactors!$A$15:$BM$19,COLUMN([5]DNK!V$2),FALSE)+V98*VLOOKUP($A$1,[5]EmissionFactors!$A$27:$BM$31,COLUMN([5]DNK!V$2),FALSE))*[5]EmissionFactors!$B$2</f>
        <v>#N/A</v>
      </c>
      <c r="W275" s="164" t="e">
        <f ca="1">(W96*VLOOKUP($A$1,[5]EmissionFactors!$A$15:$BM$19,COLUMN([5]DNK!W$2),FALSE)+W98*VLOOKUP($A$1,[5]EmissionFactors!$A$27:$BM$31,COLUMN([5]DNK!W$2),FALSE))*[5]EmissionFactors!$B$2</f>
        <v>#N/A</v>
      </c>
      <c r="X275" s="164" t="e">
        <f ca="1">(X96*VLOOKUP($A$1,[5]EmissionFactors!$A$15:$BM$19,COLUMN([5]DNK!X$2),FALSE)+X98*VLOOKUP($A$1,[5]EmissionFactors!$A$27:$BM$31,COLUMN([5]DNK!X$2),FALSE))*[5]EmissionFactors!$B$2</f>
        <v>#N/A</v>
      </c>
      <c r="Y275" s="164" t="e">
        <f ca="1">(Y96*VLOOKUP($A$1,[5]EmissionFactors!$A$15:$BM$19,COLUMN([5]DNK!Y$2),FALSE)+Y98*VLOOKUP($A$1,[5]EmissionFactors!$A$27:$BM$31,COLUMN([5]DNK!Y$2),FALSE))*[5]EmissionFactors!$B$2</f>
        <v>#N/A</v>
      </c>
      <c r="Z275" s="164" t="e">
        <f ca="1">(Z96*VLOOKUP($A$1,[5]EmissionFactors!$A$15:$BM$19,COLUMN([5]DNK!Z$2),FALSE)+Z98*VLOOKUP($A$1,[5]EmissionFactors!$A$27:$BM$31,COLUMN([5]DNK!Z$2),FALSE))*[5]EmissionFactors!$B$2</f>
        <v>#N/A</v>
      </c>
      <c r="AA275" s="164" t="e">
        <f ca="1">(AA96*VLOOKUP($A$1,[5]EmissionFactors!$A$15:$BM$19,COLUMN([5]DNK!AA$2),FALSE)+AA98*VLOOKUP($A$1,[5]EmissionFactors!$A$27:$BM$31,COLUMN([5]DNK!AA$2),FALSE))*[5]EmissionFactors!$B$2</f>
        <v>#N/A</v>
      </c>
      <c r="AB275" s="164" t="e">
        <f ca="1">(AB96*VLOOKUP($A$1,[5]EmissionFactors!$A$15:$BM$19,COLUMN([5]DNK!AB$2),FALSE)+AB98*VLOOKUP($A$1,[5]EmissionFactors!$A$27:$BM$31,COLUMN([5]DNK!AB$2),FALSE))*[5]EmissionFactors!$B$2</f>
        <v>#N/A</v>
      </c>
      <c r="AC275" s="164" t="e">
        <f ca="1">(AC96*VLOOKUP($A$1,[5]EmissionFactors!$A$15:$BM$19,COLUMN([5]DNK!AC$2),FALSE)+AC98*VLOOKUP($A$1,[5]EmissionFactors!$A$27:$BM$31,COLUMN([5]DNK!AC$2),FALSE))*[5]EmissionFactors!$B$2</f>
        <v>#N/A</v>
      </c>
      <c r="AD275" s="164" t="e">
        <f ca="1">(AD96*VLOOKUP($A$1,[5]EmissionFactors!$A$15:$BM$19,COLUMN([5]DNK!AD$2),FALSE)+AD98*VLOOKUP($A$1,[5]EmissionFactors!$A$27:$BM$31,COLUMN([5]DNK!AD$2),FALSE))*[5]EmissionFactors!$B$2</f>
        <v>#N/A</v>
      </c>
      <c r="AE275" s="164" t="e">
        <f ca="1">(AE96*VLOOKUP($A$1,[5]EmissionFactors!$A$15:$BM$19,COLUMN([5]DNK!AE$2),FALSE)+AE98*VLOOKUP($A$1,[5]EmissionFactors!$A$27:$BM$31,COLUMN([5]DNK!AE$2),FALSE))*[5]EmissionFactors!$B$2</f>
        <v>#N/A</v>
      </c>
      <c r="AF275" s="164" t="e">
        <f ca="1">(AF96*VLOOKUP($A$1,[5]EmissionFactors!$A$15:$BM$19,COLUMN([5]DNK!AF$2),FALSE)+AF98*VLOOKUP($A$1,[5]EmissionFactors!$A$27:$BM$31,COLUMN([5]DNK!AF$2),FALSE))*[5]EmissionFactors!$B$2</f>
        <v>#N/A</v>
      </c>
      <c r="AG275" s="164" t="e">
        <f ca="1">(AG96*VLOOKUP($A$1,[5]EmissionFactors!$A$15:$BM$19,COLUMN([5]DNK!AG$2),FALSE)+AG98*VLOOKUP($A$1,[5]EmissionFactors!$A$27:$BM$31,COLUMN([5]DNK!AG$2),FALSE))*[5]EmissionFactors!$B$2</f>
        <v>#N/A</v>
      </c>
      <c r="AH275" s="164" t="e">
        <f ca="1">(AH96*VLOOKUP($A$1,[5]EmissionFactors!$A$15:$BM$19,COLUMN([5]DNK!AH$2),FALSE)+AH98*VLOOKUP($A$1,[5]EmissionFactors!$A$27:$BM$31,COLUMN([5]DNK!AH$2),FALSE))*[5]EmissionFactors!$B$2</f>
        <v>#N/A</v>
      </c>
      <c r="AI275" s="164" t="e">
        <f ca="1">(AI96*VLOOKUP($A$1,[5]EmissionFactors!$A$15:$BM$19,COLUMN([5]DNK!AI$2),FALSE)+AI98*VLOOKUP($A$1,[5]EmissionFactors!$A$27:$BM$31,COLUMN([5]DNK!AI$2),FALSE))*[5]EmissionFactors!$B$2</f>
        <v>#N/A</v>
      </c>
      <c r="AJ275" s="164" t="e">
        <f ca="1">(AJ96*VLOOKUP($A$1,[5]EmissionFactors!$A$15:$BM$19,COLUMN([5]DNK!AJ$2),FALSE)+AJ98*VLOOKUP($A$1,[5]EmissionFactors!$A$27:$BM$31,COLUMN([5]DNK!AJ$2),FALSE))*[5]EmissionFactors!$B$2</f>
        <v>#N/A</v>
      </c>
      <c r="AK275" s="164" t="e">
        <f ca="1">(AK96*VLOOKUP($A$1,[5]EmissionFactors!$A$15:$BM$19,COLUMN([5]DNK!AK$2),FALSE)+AK98*VLOOKUP($A$1,[5]EmissionFactors!$A$27:$BM$31,COLUMN([5]DNK!AK$2),FALSE))*[5]EmissionFactors!$B$2</f>
        <v>#N/A</v>
      </c>
      <c r="AL275" s="164" t="e">
        <f ca="1">(AL96*VLOOKUP($A$1,[5]EmissionFactors!$A$15:$BM$19,COLUMN([5]DNK!AL$2),FALSE)+AL98*VLOOKUP($A$1,[5]EmissionFactors!$A$27:$BM$31,COLUMN([5]DNK!AL$2),FALSE))*[5]EmissionFactors!$B$2</f>
        <v>#N/A</v>
      </c>
      <c r="AM275" s="164" t="e">
        <f ca="1">(AM96*VLOOKUP($A$1,[5]EmissionFactors!$A$15:$BM$19,COLUMN([5]DNK!AM$2),FALSE)+AM98*VLOOKUP($A$1,[5]EmissionFactors!$A$27:$BM$31,COLUMN([5]DNK!AM$2),FALSE))*[5]EmissionFactors!$B$2</f>
        <v>#N/A</v>
      </c>
      <c r="AO275" s="164" t="e">
        <f ca="1">(AO96*VLOOKUP($A$1,[5]EmissionFactors!$A$15:$BM$19,COLUMN([5]DNK!AO$2),FALSE)+AO98*VLOOKUP($A$1,[5]EmissionFactors!$A$27:$BM$31,COLUMN([5]DNK!AO$2),FALSE))*[5]EmissionFactors!$B$2</f>
        <v>#N/A</v>
      </c>
      <c r="AP275" s="164" t="e">
        <f ca="1">(AP96*VLOOKUP($A$1,[5]EmissionFactors!$A$15:$BM$19,COLUMN([5]DNK!AP$2),FALSE)+AP98*VLOOKUP($A$1,[5]EmissionFactors!$A$27:$BM$31,COLUMN([5]DNK!AP$2),FALSE))*[5]EmissionFactors!$B$2</f>
        <v>#N/A</v>
      </c>
      <c r="AQ275" s="164" t="e">
        <f ca="1">(AQ96*VLOOKUP($A$1,[5]EmissionFactors!$A$15:$BM$19,COLUMN([5]DNK!AQ$2),FALSE)+AQ98*VLOOKUP($A$1,[5]EmissionFactors!$A$27:$BM$31,COLUMN([5]DNK!AQ$2),FALSE))*[5]EmissionFactors!$B$2</f>
        <v>#N/A</v>
      </c>
      <c r="AR275" s="164" t="e">
        <f ca="1">(AR96*VLOOKUP($A$1,[5]EmissionFactors!$A$15:$BM$19,COLUMN([5]DNK!AR$2),FALSE)+AR98*VLOOKUP($A$1,[5]EmissionFactors!$A$27:$BM$31,COLUMN([5]DNK!AR$2),FALSE))*[5]EmissionFactors!$B$2</f>
        <v>#N/A</v>
      </c>
      <c r="AS275" s="164" t="e">
        <f ca="1">(AS96*VLOOKUP($A$1,[5]EmissionFactors!$A$15:$BM$19,COLUMN([5]DNK!AS$2),FALSE)+AS98*VLOOKUP($A$1,[5]EmissionFactors!$A$27:$BM$31,COLUMN([5]DNK!AS$2),FALSE))*[5]EmissionFactors!$B$2</f>
        <v>#N/A</v>
      </c>
      <c r="AT275" s="164" t="e">
        <f ca="1">(AT96*VLOOKUP($A$1,[5]EmissionFactors!$A$15:$BM$19,COLUMN([5]DNK!AT$2),FALSE)+AT98*VLOOKUP($A$1,[5]EmissionFactors!$A$27:$BM$31,COLUMN([5]DNK!AT$2),FALSE))*[5]EmissionFactors!$B$2</f>
        <v>#N/A</v>
      </c>
      <c r="AU275" s="164" t="e">
        <f ca="1">(AU96*VLOOKUP($A$1,[5]EmissionFactors!$A$15:$BM$19,COLUMN([5]DNK!AU$2),FALSE)+AU98*VLOOKUP($A$1,[5]EmissionFactors!$A$27:$BM$31,COLUMN([5]DNK!AU$2),FALSE))*[5]EmissionFactors!$B$2</f>
        <v>#N/A</v>
      </c>
      <c r="AV275" s="164" t="e">
        <f ca="1">(AV96*VLOOKUP($A$1,[5]EmissionFactors!$A$15:$BM$19,COLUMN([5]DNK!AV$2),FALSE)+AV98*VLOOKUP($A$1,[5]EmissionFactors!$A$27:$BM$31,COLUMN([5]DNK!AV$2),FALSE))*[5]EmissionFactors!$B$2</f>
        <v>#N/A</v>
      </c>
      <c r="AW275" s="164" t="e">
        <f ca="1">(AW96*VLOOKUP($A$1,[5]EmissionFactors!$A$15:$BM$19,COLUMN([5]DNK!AW$2),FALSE)+AW98*VLOOKUP($A$1,[5]EmissionFactors!$A$27:$BM$31,COLUMN([5]DNK!AW$2),FALSE))*[5]EmissionFactors!$B$2</f>
        <v>#N/A</v>
      </c>
      <c r="AX275" s="164" t="e">
        <f ca="1">(AX96*VLOOKUP($A$1,[5]EmissionFactors!$A$15:$BM$19,COLUMN([5]DNK!AX$2),FALSE)+AX98*VLOOKUP($A$1,[5]EmissionFactors!$A$27:$BM$31,COLUMN([5]DNK!AX$2),FALSE))*[5]EmissionFactors!$B$2</f>
        <v>#N/A</v>
      </c>
      <c r="AY275" s="164" t="e">
        <f ca="1">(AY96*VLOOKUP($A$1,[5]EmissionFactors!$A$15:$BM$19,COLUMN([5]DNK!AY$2),FALSE)+AY98*VLOOKUP($A$1,[5]EmissionFactors!$A$27:$BM$31,COLUMN([5]DNK!AY$2),FALSE))*[5]EmissionFactors!$B$2</f>
        <v>#N/A</v>
      </c>
      <c r="AZ275" s="164" t="e">
        <f ca="1">(AZ96*VLOOKUP($A$1,[5]EmissionFactors!$A$15:$BM$19,COLUMN([5]DNK!AZ$2),FALSE)+AZ98*VLOOKUP($A$1,[5]EmissionFactors!$A$27:$BM$31,COLUMN([5]DNK!AZ$2),FALSE))*[5]EmissionFactors!$B$2</f>
        <v>#N/A</v>
      </c>
      <c r="BA275" s="111"/>
      <c r="BB275" s="164" t="e">
        <f ca="1">(BB96*VLOOKUP($A$1,[5]EmissionFactors!$A$15:$BM$19,COLUMN([5]DNK!BB$2),FALSE)+BB98*VLOOKUP($A$1,[5]EmissionFactors!$A$27:$BM$31,COLUMN([5]DNK!BB$2),FALSE))*[5]EmissionFactors!$B$2</f>
        <v>#N/A</v>
      </c>
      <c r="BC275" s="164" t="e">
        <f ca="1">(BC96*VLOOKUP($A$1,[5]EmissionFactors!$A$15:$BM$19,COLUMN([5]DNK!BC$2),FALSE)+BC98*VLOOKUP($A$1,[5]EmissionFactors!$A$27:$BM$31,COLUMN([5]DNK!BC$2),FALSE))*[5]EmissionFactors!$B$2</f>
        <v>#N/A</v>
      </c>
      <c r="BD275" s="164" t="e">
        <f ca="1">(BD96*VLOOKUP($A$1,[5]EmissionFactors!$A$15:$BM$19,COLUMN([5]DNK!BD$2),FALSE)+BD98*VLOOKUP($A$1,[5]EmissionFactors!$A$27:$BM$31,COLUMN([5]DNK!BD$2),FALSE))*[5]EmissionFactors!$B$2</f>
        <v>#N/A</v>
      </c>
      <c r="BE275" s="164" t="e">
        <f ca="1">(BE96*VLOOKUP($A$1,[5]EmissionFactors!$A$15:$BM$19,COLUMN([5]DNK!BE$2),FALSE)+BE98*VLOOKUP($A$1,[5]EmissionFactors!$A$27:$BM$31,COLUMN([5]DNK!BE$2),FALSE))*[5]EmissionFactors!$B$2</f>
        <v>#N/A</v>
      </c>
      <c r="BF275" s="164" t="e">
        <f ca="1">(BF96*VLOOKUP($A$1,[5]EmissionFactors!$A$15:$BM$19,COLUMN([5]DNK!BF$2),FALSE)+BF98*VLOOKUP($A$1,[5]EmissionFactors!$A$27:$BM$31,COLUMN([5]DNK!BF$2),FALSE))*[5]EmissionFactors!$B$2</f>
        <v>#N/A</v>
      </c>
      <c r="BG275" s="164" t="e">
        <f ca="1">(BG96*VLOOKUP($A$1,[5]EmissionFactors!$A$15:$BM$19,COLUMN([5]DNK!BG$2),FALSE)+BG98*VLOOKUP($A$1,[5]EmissionFactors!$A$27:$BM$31,COLUMN([5]DNK!BG$2),FALSE))*[5]EmissionFactors!$B$2</f>
        <v>#N/A</v>
      </c>
      <c r="BH275" s="164" t="e">
        <f ca="1">(BH96*VLOOKUP($A$1,[5]EmissionFactors!$A$15:$BM$19,COLUMN([5]DNK!BH$2),FALSE)+BH98*VLOOKUP($A$1,[5]EmissionFactors!$A$27:$BM$31,COLUMN([5]DNK!BH$2),FALSE))*[5]EmissionFactors!$B$2</f>
        <v>#N/A</v>
      </c>
      <c r="BI275" s="164" t="e">
        <f ca="1">(BI96*VLOOKUP($A$1,[5]EmissionFactors!$A$15:$BM$19,COLUMN([5]DNK!BI$2),FALSE)+BI98*VLOOKUP($A$1,[5]EmissionFactors!$A$27:$BM$31,COLUMN([5]DNK!BI$2),FALSE))*[5]EmissionFactors!$B$2</f>
        <v>#N/A</v>
      </c>
      <c r="BJ275" s="164" t="e">
        <f ca="1">(BJ96*VLOOKUP($A$1,[5]EmissionFactors!$A$15:$BM$19,COLUMN([5]DNK!BJ$2),FALSE)+BJ98*VLOOKUP($A$1,[5]EmissionFactors!$A$27:$BM$31,COLUMN([5]DNK!BJ$2),FALSE))*[5]EmissionFactors!$B$2</f>
        <v>#N/A</v>
      </c>
      <c r="BK275" s="164" t="e">
        <f ca="1">(BK96*VLOOKUP($A$1,[5]EmissionFactors!$A$15:$BM$19,COLUMN([5]DNK!BK$2),FALSE)+BK98*VLOOKUP($A$1,[5]EmissionFactors!$A$27:$BM$31,COLUMN([5]DNK!BK$2),FALSE))*[5]EmissionFactors!$B$2</f>
        <v>#N/A</v>
      </c>
      <c r="BL275" s="164" t="e">
        <f ca="1">(BL96*VLOOKUP($A$1,[5]EmissionFactors!$A$15:$BM$19,COLUMN([5]DNK!BL$2),FALSE)+BL98*VLOOKUP($A$1,[5]EmissionFactors!$A$27:$BM$31,COLUMN([5]DNK!BL$2),FALSE))*[5]EmissionFactors!$B$2</f>
        <v>#N/A</v>
      </c>
      <c r="BM275" s="164" t="e">
        <f ca="1">(BM96*VLOOKUP($A$1,[5]EmissionFactors!$A$15:$BM$19,COLUMN([5]DNK!BM$2),FALSE)+BM98*VLOOKUP($A$1,[5]EmissionFactors!$A$27:$BM$31,COLUMN([5]DNK!BM$2),FALSE))*[5]EmissionFactors!$B$2</f>
        <v>#N/A</v>
      </c>
      <c r="BN275" s="111"/>
    </row>
    <row r="276" spans="1:66" s="108" customFormat="1" outlineLevel="1" x14ac:dyDescent="0.3">
      <c r="A276" s="114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  <c r="AE276" s="115"/>
      <c r="AF276" s="115"/>
      <c r="AG276" s="115"/>
      <c r="AH276" s="115"/>
      <c r="AI276" s="115"/>
      <c r="AJ276" s="115"/>
      <c r="AK276" s="115"/>
      <c r="AL276" s="115"/>
      <c r="AM276" s="115"/>
      <c r="AO276" s="115"/>
      <c r="AP276" s="115"/>
      <c r="AQ276" s="115"/>
      <c r="AR276" s="115"/>
      <c r="AS276" s="115"/>
      <c r="AT276" s="115"/>
      <c r="AU276" s="115"/>
      <c r="AV276" s="115"/>
      <c r="AW276" s="115"/>
      <c r="AX276" s="115"/>
      <c r="AY276" s="115"/>
      <c r="AZ276" s="115"/>
      <c r="BA276" s="109"/>
      <c r="BB276" s="115"/>
      <c r="BC276" s="115"/>
      <c r="BD276" s="115"/>
      <c r="BE276" s="115"/>
      <c r="BF276" s="115"/>
      <c r="BG276" s="115"/>
      <c r="BH276" s="115"/>
      <c r="BI276" s="115"/>
      <c r="BJ276" s="115"/>
      <c r="BK276" s="115"/>
      <c r="BL276" s="115"/>
      <c r="BM276" s="115"/>
      <c r="BN276" s="109"/>
    </row>
    <row r="277" spans="1:66" s="161" customFormat="1" outlineLevel="1" x14ac:dyDescent="0.3">
      <c r="A277" s="159" t="s">
        <v>92</v>
      </c>
      <c r="B277" s="160" t="e">
        <f ca="1">B278+B279</f>
        <v>#N/A</v>
      </c>
      <c r="C277" s="160" t="e">
        <f t="shared" ref="C277:AM277" ca="1" si="211">C278+C279</f>
        <v>#N/A</v>
      </c>
      <c r="D277" s="160" t="e">
        <f t="shared" ca="1" si="211"/>
        <v>#N/A</v>
      </c>
      <c r="E277" s="160" t="e">
        <f t="shared" ca="1" si="211"/>
        <v>#N/A</v>
      </c>
      <c r="F277" s="160" t="e">
        <f t="shared" ca="1" si="211"/>
        <v>#N/A</v>
      </c>
      <c r="G277" s="160" t="e">
        <f t="shared" ca="1" si="211"/>
        <v>#N/A</v>
      </c>
      <c r="H277" s="160" t="e">
        <f t="shared" ca="1" si="211"/>
        <v>#N/A</v>
      </c>
      <c r="I277" s="160" t="e">
        <f t="shared" ca="1" si="211"/>
        <v>#N/A</v>
      </c>
      <c r="J277" s="160" t="e">
        <f t="shared" ca="1" si="211"/>
        <v>#N/A</v>
      </c>
      <c r="K277" s="160" t="e">
        <f t="shared" ca="1" si="211"/>
        <v>#N/A</v>
      </c>
      <c r="L277" s="160" t="e">
        <f t="shared" ca="1" si="211"/>
        <v>#N/A</v>
      </c>
      <c r="M277" s="160" t="e">
        <f t="shared" ca="1" si="211"/>
        <v>#N/A</v>
      </c>
      <c r="N277" s="160" t="e">
        <f t="shared" ca="1" si="211"/>
        <v>#N/A</v>
      </c>
      <c r="O277" s="160" t="e">
        <f t="shared" ca="1" si="211"/>
        <v>#N/A</v>
      </c>
      <c r="P277" s="160" t="e">
        <f t="shared" ca="1" si="211"/>
        <v>#N/A</v>
      </c>
      <c r="Q277" s="160" t="e">
        <f t="shared" ca="1" si="211"/>
        <v>#N/A</v>
      </c>
      <c r="R277" s="160" t="e">
        <f t="shared" ca="1" si="211"/>
        <v>#N/A</v>
      </c>
      <c r="S277" s="160" t="e">
        <f t="shared" ca="1" si="211"/>
        <v>#N/A</v>
      </c>
      <c r="T277" s="160" t="e">
        <f t="shared" ca="1" si="211"/>
        <v>#N/A</v>
      </c>
      <c r="U277" s="160" t="e">
        <f t="shared" ca="1" si="211"/>
        <v>#N/A</v>
      </c>
      <c r="V277" s="160" t="e">
        <f t="shared" ca="1" si="211"/>
        <v>#N/A</v>
      </c>
      <c r="W277" s="160" t="e">
        <f t="shared" ca="1" si="211"/>
        <v>#N/A</v>
      </c>
      <c r="X277" s="160" t="e">
        <f t="shared" ca="1" si="211"/>
        <v>#N/A</v>
      </c>
      <c r="Y277" s="160" t="e">
        <f t="shared" ca="1" si="211"/>
        <v>#N/A</v>
      </c>
      <c r="Z277" s="160" t="e">
        <f t="shared" ca="1" si="211"/>
        <v>#N/A</v>
      </c>
      <c r="AA277" s="160" t="e">
        <f t="shared" ca="1" si="211"/>
        <v>#N/A</v>
      </c>
      <c r="AB277" s="160" t="e">
        <f t="shared" ca="1" si="211"/>
        <v>#N/A</v>
      </c>
      <c r="AC277" s="160" t="e">
        <f t="shared" ca="1" si="211"/>
        <v>#N/A</v>
      </c>
      <c r="AD277" s="160" t="e">
        <f t="shared" ca="1" si="211"/>
        <v>#N/A</v>
      </c>
      <c r="AE277" s="160" t="e">
        <f t="shared" ca="1" si="211"/>
        <v>#N/A</v>
      </c>
      <c r="AF277" s="160" t="e">
        <f t="shared" ca="1" si="211"/>
        <v>#N/A</v>
      </c>
      <c r="AG277" s="160" t="e">
        <f t="shared" ca="1" si="211"/>
        <v>#N/A</v>
      </c>
      <c r="AH277" s="160" t="e">
        <f t="shared" ca="1" si="211"/>
        <v>#N/A</v>
      </c>
      <c r="AI277" s="160" t="e">
        <f t="shared" ca="1" si="211"/>
        <v>#N/A</v>
      </c>
      <c r="AJ277" s="160" t="e">
        <f t="shared" ca="1" si="211"/>
        <v>#N/A</v>
      </c>
      <c r="AK277" s="160" t="e">
        <f t="shared" ca="1" si="211"/>
        <v>#N/A</v>
      </c>
      <c r="AL277" s="160" t="e">
        <f t="shared" ca="1" si="211"/>
        <v>#N/A</v>
      </c>
      <c r="AM277" s="160" t="e">
        <f t="shared" ca="1" si="211"/>
        <v>#N/A</v>
      </c>
      <c r="AO277" s="160" t="e">
        <f t="shared" ref="AO277:AZ277" ca="1" si="212">AO278+AO279</f>
        <v>#N/A</v>
      </c>
      <c r="AP277" s="160" t="e">
        <f t="shared" ca="1" si="212"/>
        <v>#N/A</v>
      </c>
      <c r="AQ277" s="160" t="e">
        <f t="shared" ca="1" si="212"/>
        <v>#N/A</v>
      </c>
      <c r="AR277" s="160" t="e">
        <f t="shared" ca="1" si="212"/>
        <v>#N/A</v>
      </c>
      <c r="AS277" s="160" t="e">
        <f t="shared" ca="1" si="212"/>
        <v>#N/A</v>
      </c>
      <c r="AT277" s="160" t="e">
        <f t="shared" ca="1" si="212"/>
        <v>#N/A</v>
      </c>
      <c r="AU277" s="160" t="e">
        <f t="shared" ca="1" si="212"/>
        <v>#N/A</v>
      </c>
      <c r="AV277" s="160" t="e">
        <f t="shared" ca="1" si="212"/>
        <v>#N/A</v>
      </c>
      <c r="AW277" s="160" t="e">
        <f t="shared" ca="1" si="212"/>
        <v>#N/A</v>
      </c>
      <c r="AX277" s="160" t="e">
        <f t="shared" ca="1" si="212"/>
        <v>#N/A</v>
      </c>
      <c r="AY277" s="160" t="e">
        <f t="shared" ca="1" si="212"/>
        <v>#N/A</v>
      </c>
      <c r="AZ277" s="160" t="e">
        <f t="shared" ca="1" si="212"/>
        <v>#N/A</v>
      </c>
      <c r="BA277" s="74"/>
      <c r="BB277" s="160" t="e">
        <f t="shared" ref="BB277:BM277" ca="1" si="213">BB278+BB279</f>
        <v>#N/A</v>
      </c>
      <c r="BC277" s="160" t="e">
        <f t="shared" ca="1" si="213"/>
        <v>#N/A</v>
      </c>
      <c r="BD277" s="160" t="e">
        <f t="shared" ca="1" si="213"/>
        <v>#N/A</v>
      </c>
      <c r="BE277" s="160" t="e">
        <f t="shared" ca="1" si="213"/>
        <v>#N/A</v>
      </c>
      <c r="BF277" s="160" t="e">
        <f t="shared" ca="1" si="213"/>
        <v>#N/A</v>
      </c>
      <c r="BG277" s="160" t="e">
        <f t="shared" ca="1" si="213"/>
        <v>#N/A</v>
      </c>
      <c r="BH277" s="160" t="e">
        <f t="shared" ca="1" si="213"/>
        <v>#N/A</v>
      </c>
      <c r="BI277" s="160" t="e">
        <f t="shared" ca="1" si="213"/>
        <v>#N/A</v>
      </c>
      <c r="BJ277" s="160" t="e">
        <f t="shared" ca="1" si="213"/>
        <v>#N/A</v>
      </c>
      <c r="BK277" s="160" t="e">
        <f t="shared" ca="1" si="213"/>
        <v>#N/A</v>
      </c>
      <c r="BL277" s="160" t="e">
        <f t="shared" ca="1" si="213"/>
        <v>#N/A</v>
      </c>
      <c r="BM277" s="160" t="e">
        <f t="shared" ca="1" si="213"/>
        <v>#N/A</v>
      </c>
      <c r="BN277" s="160"/>
    </row>
    <row r="278" spans="1:66" s="108" customFormat="1" outlineLevel="1" x14ac:dyDescent="0.3">
      <c r="A278" s="97" t="s">
        <v>100</v>
      </c>
      <c r="B278" s="162">
        <f>B102*[5]EmissionFactors!$B$4+[5]DNK!B104*[5]EmissionFactors!$B$6+[5]DNK!B105*[5]EmissionFactors!$B$7+[5]DNK!B106*[5]EmissionFactors!$B$8+B107*[5]EmissionFactors!$B$9</f>
        <v>0.72175407868761865</v>
      </c>
      <c r="C278" s="162">
        <f>C102*[5]EmissionFactors!$B$4+[5]DNK!C104*[5]EmissionFactors!$B$6+[5]DNK!C105*[5]EmissionFactors!$B$7+[5]DNK!C106*[5]EmissionFactors!$B$8+C107*[5]EmissionFactors!$B$9</f>
        <v>0.71319930167937673</v>
      </c>
      <c r="D278" s="162">
        <f>D102*[5]EmissionFactors!$B$4+[5]DNK!D104*[5]EmissionFactors!$B$6+[5]DNK!D105*[5]EmissionFactors!$B$7+[5]DNK!D106*[5]EmissionFactors!$B$8+D107*[5]EmissionFactors!$B$9</f>
        <v>0.68119160264822898</v>
      </c>
      <c r="E278" s="162">
        <f>E102*[5]EmissionFactors!$B$4+[5]DNK!E104*[5]EmissionFactors!$B$6+[5]DNK!E105*[5]EmissionFactors!$B$7+[5]DNK!E106*[5]EmissionFactors!$B$8+E107*[5]EmissionFactors!$B$9</f>
        <v>0.6835952791708515</v>
      </c>
      <c r="F278" s="162">
        <f>F102*[5]EmissionFactors!$B$4+[5]DNK!F104*[5]EmissionFactors!$B$6+[5]DNK!F105*[5]EmissionFactors!$B$7+[5]DNK!F106*[5]EmissionFactors!$B$8+F107*[5]EmissionFactors!$B$9</f>
        <v>0.66600871111705684</v>
      </c>
      <c r="G278" s="162">
        <f>G102*[5]EmissionFactors!$B$4+[5]DNK!G104*[5]EmissionFactors!$B$6+[5]DNK!G105*[5]EmissionFactors!$B$7+[5]DNK!G106*[5]EmissionFactors!$B$8+G107*[5]EmissionFactors!$B$9</f>
        <v>0.67337612900342392</v>
      </c>
      <c r="H278" s="162">
        <f>H102*[5]EmissionFactors!$B$4+[5]DNK!H104*[5]EmissionFactors!$B$6+[5]DNK!H105*[5]EmissionFactors!$B$7+[5]DNK!H106*[5]EmissionFactors!$B$8+H107*[5]EmissionFactors!$B$9</f>
        <v>0.66759016845407093</v>
      </c>
      <c r="I278" s="162">
        <f>I102*[5]EmissionFactors!$B$4+[5]DNK!I104*[5]EmissionFactors!$B$6+[5]DNK!I105*[5]EmissionFactors!$B$7+[5]DNK!I106*[5]EmissionFactors!$B$8+I107*[5]EmissionFactors!$B$9</f>
        <v>0.64173143278190048</v>
      </c>
      <c r="J278" s="162">
        <f>J102*[5]EmissionFactors!$B$4+[5]DNK!J104*[5]EmissionFactors!$B$6+[5]DNK!J105*[5]EmissionFactors!$B$7+[5]DNK!J106*[5]EmissionFactors!$B$8+J107*[5]EmissionFactors!$B$9</f>
        <v>0.62941152943684153</v>
      </c>
      <c r="K278" s="162">
        <f>K102*[5]EmissionFactors!$B$4+[5]DNK!K104*[5]EmissionFactors!$B$6+[5]DNK!K105*[5]EmissionFactors!$B$7+[5]DNK!K106*[5]EmissionFactors!$B$8+K107*[5]EmissionFactors!$B$9</f>
        <v>0.64690419456324655</v>
      </c>
      <c r="L278" s="162">
        <f>L102*[5]EmissionFactors!$B$4+[5]DNK!L104*[5]EmissionFactors!$B$6+[5]DNK!L105*[5]EmissionFactors!$B$7+[5]DNK!L106*[5]EmissionFactors!$B$8+L107*[5]EmissionFactors!$B$9</f>
        <v>0.57281109525840501</v>
      </c>
      <c r="M278" s="162">
        <f>M102*[5]EmissionFactors!$B$4+[5]DNK!M104*[5]EmissionFactors!$B$6+[5]DNK!M105*[5]EmissionFactors!$B$7+[5]DNK!M106*[5]EmissionFactors!$B$8+M107*[5]EmissionFactors!$B$9</f>
        <v>0.6009410112292719</v>
      </c>
      <c r="N278" s="162">
        <f>N102*[5]EmissionFactors!$B$4+[5]DNK!N104*[5]EmissionFactors!$B$6+[5]DNK!N105*[5]EmissionFactors!$B$7+[5]DNK!N106*[5]EmissionFactors!$B$8+N107*[5]EmissionFactors!$B$9</f>
        <v>0.56350248623218435</v>
      </c>
      <c r="O278" s="162">
        <f>O102*[5]EmissionFactors!$B$4+[5]DNK!O104*[5]EmissionFactors!$B$6+[5]DNK!O105*[5]EmissionFactors!$B$7+[5]DNK!O106*[5]EmissionFactors!$B$8+O107*[5]EmissionFactors!$B$9</f>
        <v>0.55964019076786786</v>
      </c>
      <c r="P278" s="162">
        <f>P102*[5]EmissionFactors!$B$4+[5]DNK!P104*[5]EmissionFactors!$B$6+[5]DNK!P105*[5]EmissionFactors!$B$7+[5]DNK!P106*[5]EmissionFactors!$B$8+P107*[5]EmissionFactors!$B$9</f>
        <v>0.53980509005702171</v>
      </c>
      <c r="Q278" s="162">
        <f>Q102*[5]EmissionFactors!$B$4+[5]DNK!Q104*[5]EmissionFactors!$B$6+[5]DNK!Q105*[5]EmissionFactors!$B$7+[5]DNK!Q106*[5]EmissionFactors!$B$8+Q107*[5]EmissionFactors!$B$9</f>
        <v>0.52404508239298497</v>
      </c>
      <c r="R278" s="162">
        <f>R102*[5]EmissionFactors!$B$4+[5]DNK!R104*[5]EmissionFactors!$B$6+[5]DNK!R105*[5]EmissionFactors!$B$7+[5]DNK!R106*[5]EmissionFactors!$B$8+R107*[5]EmissionFactors!$B$9</f>
        <v>0.48834118371964341</v>
      </c>
      <c r="S278" s="162">
        <f>S102*[5]EmissionFactors!$B$4+[5]DNK!S104*[5]EmissionFactors!$B$6+[5]DNK!S105*[5]EmissionFactors!$B$7+[5]DNK!S106*[5]EmissionFactors!$B$8+S107*[5]EmissionFactors!$B$9</f>
        <v>0.44980009766161622</v>
      </c>
      <c r="T278" s="162">
        <f>T102*[5]EmissionFactors!$B$4+[5]DNK!T104*[5]EmissionFactors!$B$6+[5]DNK!T105*[5]EmissionFactors!$B$7+[5]DNK!T106*[5]EmissionFactors!$B$8+T107*[5]EmissionFactors!$B$9</f>
        <v>0.43571097288364929</v>
      </c>
      <c r="U278" s="162">
        <f>U102*[5]EmissionFactors!$B$4+[5]DNK!U104*[5]EmissionFactors!$B$6+[5]DNK!U105*[5]EmissionFactors!$B$7+[5]DNK!U106*[5]EmissionFactors!$B$8+U107*[5]EmissionFactors!$B$9</f>
        <v>0.42574609217270598</v>
      </c>
      <c r="V278" s="162">
        <f>V102*[5]EmissionFactors!$B$4+[5]DNK!V104*[5]EmissionFactors!$B$6+[5]DNK!V105*[5]EmissionFactors!$B$7+[5]DNK!V106*[5]EmissionFactors!$B$8+V107*[5]EmissionFactors!$B$9</f>
        <v>0.44358673835923357</v>
      </c>
      <c r="W278" s="162">
        <f>W102*[5]EmissionFactors!$B$4+[5]DNK!W104*[5]EmissionFactors!$B$6+[5]DNK!W105*[5]EmissionFactors!$B$7+[5]DNK!W106*[5]EmissionFactors!$B$8+W107*[5]EmissionFactors!$B$9</f>
        <v>0.40452743309068229</v>
      </c>
      <c r="X278" s="162">
        <f>X102*[5]EmissionFactors!$B$4+[5]DNK!X104*[5]EmissionFactors!$B$6+[5]DNK!X105*[5]EmissionFactors!$B$7+[5]DNK!X106*[5]EmissionFactors!$B$8+X107*[5]EmissionFactors!$B$9</f>
        <v>0.38299529541184218</v>
      </c>
      <c r="Y278" s="162">
        <f>Y102*[5]EmissionFactors!$B$4+[5]DNK!Y104*[5]EmissionFactors!$B$6+[5]DNK!Y105*[5]EmissionFactors!$B$7+[5]DNK!Y106*[5]EmissionFactors!$B$8+Y107*[5]EmissionFactors!$B$9</f>
        <v>0.34509407147591348</v>
      </c>
      <c r="Z278" s="162">
        <f>Z102*[5]EmissionFactors!$B$4+[5]DNK!Z104*[5]EmissionFactors!$B$6+[5]DNK!Z105*[5]EmissionFactors!$B$7+[5]DNK!Z106*[5]EmissionFactors!$B$8+Z107*[5]EmissionFactors!$B$9</f>
        <v>0.32441848459556927</v>
      </c>
      <c r="AA278" s="162">
        <f>AA102*[5]EmissionFactors!$B$4+[5]DNK!AA104*[5]EmissionFactors!$B$6+[5]DNK!AA105*[5]EmissionFactors!$B$7+[5]DNK!AA106*[5]EmissionFactors!$B$8+AA107*[5]EmissionFactors!$B$9</f>
        <v>0.303171987508422</v>
      </c>
      <c r="AB278" s="162">
        <f>AB102*[5]EmissionFactors!$B$4+[5]DNK!AB104*[5]EmissionFactors!$B$6+[5]DNK!AB105*[5]EmissionFactors!$B$7+[5]DNK!AB106*[5]EmissionFactors!$B$8+AB107*[5]EmissionFactors!$B$9</f>
        <v>0.24739983838928334</v>
      </c>
      <c r="AC278" s="162">
        <f>AC102*[5]EmissionFactors!$B$4+[5]DNK!AC104*[5]EmissionFactors!$B$6+[5]DNK!AC105*[5]EmissionFactors!$B$7+[5]DNK!AC106*[5]EmissionFactors!$B$8+AC107*[5]EmissionFactors!$B$9</f>
        <v>0.2196814212763703</v>
      </c>
      <c r="AD278" s="162">
        <f>AD102*[5]EmissionFactors!$B$4+[5]DNK!AD104*[5]EmissionFactors!$B$6+[5]DNK!AD105*[5]EmissionFactors!$B$7+[5]DNK!AD106*[5]EmissionFactors!$B$8+AD107*[5]EmissionFactors!$B$9</f>
        <v>0.19095685993125541</v>
      </c>
      <c r="AE278" s="162">
        <f>AE102*[5]EmissionFactors!$B$4+[5]DNK!AE104*[5]EmissionFactors!$B$6+[5]DNK!AE105*[5]EmissionFactors!$B$7+[5]DNK!AE106*[5]EmissionFactors!$B$8+AE107*[5]EmissionFactors!$B$9</f>
        <v>0.177707935815273</v>
      </c>
      <c r="AF278" s="162">
        <f>AF102*[5]EmissionFactors!$B$4+[5]DNK!AF104*[5]EmissionFactors!$B$6+[5]DNK!AF105*[5]EmissionFactors!$B$7+[5]DNK!AF106*[5]EmissionFactors!$B$8+AF107*[5]EmissionFactors!$B$9</f>
        <v>0.16391563769203912</v>
      </c>
      <c r="AG278" s="162">
        <f>AG102*[5]EmissionFactors!$B$4+[5]DNK!AG104*[5]EmissionFactors!$B$6+[5]DNK!AG105*[5]EmissionFactors!$B$7+[5]DNK!AG106*[5]EmissionFactors!$B$8+AG107*[5]EmissionFactors!$B$9</f>
        <v>0.14988631553300896</v>
      </c>
      <c r="AH278" s="162">
        <f>AH102*[5]EmissionFactors!$B$4+[5]DNK!AH104*[5]EmissionFactors!$B$6+[5]DNK!AH105*[5]EmissionFactors!$B$7+[5]DNK!AH106*[5]EmissionFactors!$B$8+AH107*[5]EmissionFactors!$B$9</f>
        <v>0.13585797490342927</v>
      </c>
      <c r="AI278" s="162">
        <f>AI102*[5]EmissionFactors!$B$4+[5]DNK!AI104*[5]EmissionFactors!$B$6+[5]DNK!AI105*[5]EmissionFactors!$B$7+[5]DNK!AI106*[5]EmissionFactors!$B$8+AI107*[5]EmissionFactors!$B$9</f>
        <v>0.13767821390644708</v>
      </c>
      <c r="AJ278" s="162">
        <f>AJ102*[5]EmissionFactors!$B$4+[5]DNK!AJ104*[5]EmissionFactors!$B$6+[5]DNK!AJ105*[5]EmissionFactors!$B$7+[5]DNK!AJ106*[5]EmissionFactors!$B$8+AJ107*[5]EmissionFactors!$B$9</f>
        <v>0.13953894441237535</v>
      </c>
      <c r="AK278" s="162">
        <f>AK102*[5]EmissionFactors!$B$4+[5]DNK!AK104*[5]EmissionFactors!$B$6+[5]DNK!AK105*[5]EmissionFactors!$B$7+[5]DNK!AK106*[5]EmissionFactors!$B$8+AK107*[5]EmissionFactors!$B$9</f>
        <v>0.14139287072997422</v>
      </c>
      <c r="AL278" s="162">
        <f>AL102*[5]EmissionFactors!$B$4+[5]DNK!AL104*[5]EmissionFactors!$B$6+[5]DNK!AL105*[5]EmissionFactors!$B$7+[5]DNK!AL106*[5]EmissionFactors!$B$8+AL107*[5]EmissionFactors!$B$9</f>
        <v>0.14318546732615647</v>
      </c>
      <c r="AM278" s="162">
        <f>AM102*[5]EmissionFactors!$B$4+[5]DNK!AM104*[5]EmissionFactors!$B$6+[5]DNK!AM105*[5]EmissionFactors!$B$7+[5]DNK!AM106*[5]EmissionFactors!$B$8+AM107*[5]EmissionFactors!$B$9</f>
        <v>0.14482579285948949</v>
      </c>
      <c r="AO278" s="162">
        <f>AO102*[5]EmissionFactors!$B$4+[5]DNK!AO104*[5]EmissionFactors!$B$6+[5]DNK!AO105*[5]EmissionFactors!$B$7+[5]DNK!AO106*[5]EmissionFactors!$B$8+AO107*[5]EmissionFactors!$B$9</f>
        <v>0.2519053329327206</v>
      </c>
      <c r="AP278" s="162">
        <f>AP102*[5]EmissionFactors!$B$4+[5]DNK!AP104*[5]EmissionFactors!$B$6+[5]DNK!AP105*[5]EmissionFactors!$B$7+[5]DNK!AP106*[5]EmissionFactors!$B$8+AP107*[5]EmissionFactors!$B$9</f>
        <v>0.2043642633452066</v>
      </c>
      <c r="AQ278" s="162">
        <f>AQ102*[5]EmissionFactors!$B$4+[5]DNK!AQ104*[5]EmissionFactors!$B$6+[5]DNK!AQ105*[5]EmissionFactors!$B$7+[5]DNK!AQ106*[5]EmissionFactors!$B$8+AQ107*[5]EmissionFactors!$B$9</f>
        <v>0.15840899958203522</v>
      </c>
      <c r="AR278" s="162">
        <f>AR102*[5]EmissionFactors!$B$4+[5]DNK!AR104*[5]EmissionFactors!$B$6+[5]DNK!AR105*[5]EmissionFactors!$B$7+[5]DNK!AR106*[5]EmissionFactors!$B$8+AR107*[5]EmissionFactors!$B$9</f>
        <v>0.14345337058346619</v>
      </c>
      <c r="AS278" s="162">
        <f>AS102*[5]EmissionFactors!$B$4+[5]DNK!AS104*[5]EmissionFactors!$B$6+[5]DNK!AS105*[5]EmissionFactors!$B$7+[5]DNK!AS106*[5]EmissionFactors!$B$8+AS107*[5]EmissionFactors!$B$9</f>
        <v>0.12789313189025633</v>
      </c>
      <c r="AT278" s="162">
        <f>AT102*[5]EmissionFactors!$B$4+[5]DNK!AT104*[5]EmissionFactors!$B$6+[5]DNK!AT105*[5]EmissionFactors!$B$7+[5]DNK!AT106*[5]EmissionFactors!$B$8+AT107*[5]EmissionFactors!$B$9</f>
        <v>0.11200140386113695</v>
      </c>
      <c r="AU278" s="162">
        <f>AU102*[5]EmissionFactors!$B$4+[5]DNK!AU104*[5]EmissionFactors!$B$6+[5]DNK!AU105*[5]EmissionFactors!$B$7+[5]DNK!AU106*[5]EmissionFactors!$B$8+AU107*[5]EmissionFactors!$B$9</f>
        <v>9.5971068312788593E-2</v>
      </c>
      <c r="AV278" s="162">
        <f>AV102*[5]EmissionFactors!$B$4+[5]DNK!AV104*[5]EmissionFactors!$B$6+[5]DNK!AV105*[5]EmissionFactors!$B$7+[5]DNK!AV106*[5]EmissionFactors!$B$8+AV107*[5]EmissionFactors!$B$9</f>
        <v>9.7256898473501621E-2</v>
      </c>
      <c r="AW278" s="162">
        <f>AW102*[5]EmissionFactors!$B$4+[5]DNK!AW104*[5]EmissionFactors!$B$6+[5]DNK!AW105*[5]EmissionFactors!$B$7+[5]DNK!AW106*[5]EmissionFactors!$B$8+AW107*[5]EmissionFactors!$B$9</f>
        <v>9.8571332128375919E-2</v>
      </c>
      <c r="AX278" s="162">
        <f>AX102*[5]EmissionFactors!$B$4+[5]DNK!AX104*[5]EmissionFactors!$B$6+[5]DNK!AX105*[5]EmissionFactors!$B$7+[5]DNK!AX106*[5]EmissionFactors!$B$8+AX107*[5]EmissionFactors!$B$9</f>
        <v>9.9880959254789584E-2</v>
      </c>
      <c r="AY278" s="162">
        <f>AY102*[5]EmissionFactors!$B$4+[5]DNK!AY104*[5]EmissionFactors!$B$6+[5]DNK!AY105*[5]EmissionFactors!$B$7+[5]DNK!AY106*[5]EmissionFactors!$B$8+AY107*[5]EmissionFactors!$B$9</f>
        <v>0.10114726261689819</v>
      </c>
      <c r="AZ278" s="162">
        <f>AZ102*[5]EmissionFactors!$B$4+[5]DNK!AZ104*[5]EmissionFactors!$B$6+[5]DNK!AZ105*[5]EmissionFactors!$B$7+[5]DNK!AZ106*[5]EmissionFactors!$B$8+AZ107*[5]EmissionFactors!$B$9</f>
        <v>0.10230600058518173</v>
      </c>
      <c r="BA278" s="109"/>
      <c r="BB278" s="162">
        <f>BB102*[5]EmissionFactors!$B$4+[5]DNK!BB104*[5]EmissionFactors!$B$6+[5]DNK!BB105*[5]EmissionFactors!$B$7+[5]DNK!BB106*[5]EmissionFactors!$B$8+BB107*[5]EmissionFactors!$B$9</f>
        <v>0.20689643445924621</v>
      </c>
      <c r="BC278" s="162">
        <f>BC102*[5]EmissionFactors!$B$4+[5]DNK!BC104*[5]EmissionFactors!$B$6+[5]DNK!BC105*[5]EmissionFactors!$B$7+[5]DNK!BC106*[5]EmissionFactors!$B$8+BC107*[5]EmissionFactors!$B$9</f>
        <v>0.13583990334271262</v>
      </c>
      <c r="BD278" s="162">
        <f>BD102*[5]EmissionFactors!$B$4+[5]DNK!BD104*[5]EmissionFactors!$B$6+[5]DNK!BD105*[5]EmissionFactors!$B$7+[5]DNK!BD106*[5]EmissionFactors!$B$8+BD107*[5]EmissionFactors!$B$9</f>
        <v>6.9238425138999402E-2</v>
      </c>
      <c r="BE278" s="162">
        <f>BE102*[5]EmissionFactors!$B$4+[5]DNK!BE104*[5]EmissionFactors!$B$6+[5]DNK!BE105*[5]EmissionFactors!$B$7+[5]DNK!BE106*[5]EmissionFactors!$B$8+BE107*[5]EmissionFactors!$B$9</f>
        <v>5.2752850927120121E-2</v>
      </c>
      <c r="BF278" s="162">
        <f>BF102*[5]EmissionFactors!$B$4+[5]DNK!BF104*[5]EmissionFactors!$B$6+[5]DNK!BF105*[5]EmissionFactors!$B$7+[5]DNK!BF106*[5]EmissionFactors!$B$8+BF107*[5]EmissionFactors!$B$9</f>
        <v>3.5635199513287447E-2</v>
      </c>
      <c r="BG278" s="162">
        <f>BG102*[5]EmissionFactors!$B$4+[5]DNK!BG104*[5]EmissionFactors!$B$6+[5]DNK!BG105*[5]EmissionFactors!$B$7+[5]DNK!BG106*[5]EmissionFactors!$B$8+BG107*[5]EmissionFactors!$B$9</f>
        <v>1.8032963787706708E-2</v>
      </c>
      <c r="BH278" s="162">
        <f>BH102*[5]EmissionFactors!$B$4+[5]DNK!BH104*[5]EmissionFactors!$B$6+[5]DNK!BH105*[5]EmissionFactors!$B$7+[5]DNK!BH106*[5]EmissionFactors!$B$8+BH107*[5]EmissionFactors!$B$9</f>
        <v>0</v>
      </c>
      <c r="BI278" s="162">
        <f>BI102*[5]EmissionFactors!$B$4+[5]DNK!BI104*[5]EmissionFactors!$B$6+[5]DNK!BI105*[5]EmissionFactors!$B$7+[5]DNK!BI106*[5]EmissionFactors!$B$8+BI107*[5]EmissionFactors!$B$9</f>
        <v>0</v>
      </c>
      <c r="BJ278" s="162">
        <f>BJ102*[5]EmissionFactors!$B$4+[5]DNK!BJ104*[5]EmissionFactors!$B$6+[5]DNK!BJ105*[5]EmissionFactors!$B$7+[5]DNK!BJ106*[5]EmissionFactors!$B$8+BJ107*[5]EmissionFactors!$B$9</f>
        <v>0</v>
      </c>
      <c r="BK278" s="162">
        <f>BK102*[5]EmissionFactors!$B$4+[5]DNK!BK104*[5]EmissionFactors!$B$6+[5]DNK!BK105*[5]EmissionFactors!$B$7+[5]DNK!BK106*[5]EmissionFactors!$B$8+BK107*[5]EmissionFactors!$B$9</f>
        <v>0</v>
      </c>
      <c r="BL278" s="162">
        <f>BL102*[5]EmissionFactors!$B$4+[5]DNK!BL104*[5]EmissionFactors!$B$6+[5]DNK!BL105*[5]EmissionFactors!$B$7+[5]DNK!BL106*[5]EmissionFactors!$B$8+BL107*[5]EmissionFactors!$B$9</f>
        <v>0</v>
      </c>
      <c r="BM278" s="162">
        <f>BM102*[5]EmissionFactors!$B$4+[5]DNK!BM104*[5]EmissionFactors!$B$6+[5]DNK!BM105*[5]EmissionFactors!$B$7+[5]DNK!BM106*[5]EmissionFactors!$B$8+BM107*[5]EmissionFactors!$B$9</f>
        <v>0</v>
      </c>
      <c r="BN278" s="109"/>
    </row>
    <row r="279" spans="1:66" s="112" customFormat="1" outlineLevel="1" x14ac:dyDescent="0.3">
      <c r="A279" s="163" t="s">
        <v>101</v>
      </c>
      <c r="B279" s="164" t="e">
        <f ca="1">(B110*VLOOKUP($A$1,[5]EmissionFactors!$A$15:$BM$19,COLUMN([5]DNK!B$2),FALSE)+B112*VLOOKUP($A$1,[5]EmissionFactors!$A$27:$BM$31,COLUMN([5]DNK!B$2),FALSE))*[5]EmissionFactors!$B$2</f>
        <v>#N/A</v>
      </c>
      <c r="C279" s="164" t="e">
        <f ca="1">(C110*VLOOKUP($A$1,[5]EmissionFactors!$A$15:$BM$19,COLUMN([5]DNK!C$2),FALSE)+C112*VLOOKUP($A$1,[5]EmissionFactors!$A$27:$BM$31,COLUMN([5]DNK!C$2),FALSE))*[5]EmissionFactors!$B$2</f>
        <v>#N/A</v>
      </c>
      <c r="D279" s="164" t="e">
        <f ca="1">(D110*VLOOKUP($A$1,[5]EmissionFactors!$A$15:$BM$19,COLUMN([5]DNK!D$2),FALSE)+D112*VLOOKUP($A$1,[5]EmissionFactors!$A$27:$BM$31,COLUMN([5]DNK!D$2),FALSE))*[5]EmissionFactors!$B$2</f>
        <v>#N/A</v>
      </c>
      <c r="E279" s="164" t="e">
        <f ca="1">(E110*VLOOKUP($A$1,[5]EmissionFactors!$A$15:$BM$19,COLUMN([5]DNK!E$2),FALSE)+E112*VLOOKUP($A$1,[5]EmissionFactors!$A$27:$BM$31,COLUMN([5]DNK!E$2),FALSE))*[5]EmissionFactors!$B$2</f>
        <v>#N/A</v>
      </c>
      <c r="F279" s="164" t="e">
        <f ca="1">(F110*VLOOKUP($A$1,[5]EmissionFactors!$A$15:$BM$19,COLUMN([5]DNK!F$2),FALSE)+F112*VLOOKUP($A$1,[5]EmissionFactors!$A$27:$BM$31,COLUMN([5]DNK!F$2),FALSE))*[5]EmissionFactors!$B$2</f>
        <v>#N/A</v>
      </c>
      <c r="G279" s="164" t="e">
        <f ca="1">(G110*VLOOKUP($A$1,[5]EmissionFactors!$A$15:$BM$19,COLUMN([5]DNK!G$2),FALSE)+G112*VLOOKUP($A$1,[5]EmissionFactors!$A$27:$BM$31,COLUMN([5]DNK!G$2),FALSE))*[5]EmissionFactors!$B$2</f>
        <v>#N/A</v>
      </c>
      <c r="H279" s="164" t="e">
        <f ca="1">(H110*VLOOKUP($A$1,[5]EmissionFactors!$A$15:$BM$19,COLUMN([5]DNK!H$2),FALSE)+H112*VLOOKUP($A$1,[5]EmissionFactors!$A$27:$BM$31,COLUMN([5]DNK!H$2),FALSE))*[5]EmissionFactors!$B$2</f>
        <v>#N/A</v>
      </c>
      <c r="I279" s="164" t="e">
        <f ca="1">(I110*VLOOKUP($A$1,[5]EmissionFactors!$A$15:$BM$19,COLUMN([5]DNK!I$2),FALSE)+I112*VLOOKUP($A$1,[5]EmissionFactors!$A$27:$BM$31,COLUMN([5]DNK!I$2),FALSE))*[5]EmissionFactors!$B$2</f>
        <v>#N/A</v>
      </c>
      <c r="J279" s="164" t="e">
        <f ca="1">(J110*VLOOKUP($A$1,[5]EmissionFactors!$A$15:$BM$19,COLUMN([5]DNK!J$2),FALSE)+J112*VLOOKUP($A$1,[5]EmissionFactors!$A$27:$BM$31,COLUMN([5]DNK!J$2),FALSE))*[5]EmissionFactors!$B$2</f>
        <v>#N/A</v>
      </c>
      <c r="K279" s="164" t="e">
        <f ca="1">(K110*VLOOKUP($A$1,[5]EmissionFactors!$A$15:$BM$19,COLUMN([5]DNK!K$2),FALSE)+K112*VLOOKUP($A$1,[5]EmissionFactors!$A$27:$BM$31,COLUMN([5]DNK!K$2),FALSE))*[5]EmissionFactors!$B$2</f>
        <v>#N/A</v>
      </c>
      <c r="L279" s="164" t="e">
        <f ca="1">(L110*VLOOKUP($A$1,[5]EmissionFactors!$A$15:$BM$19,COLUMN([5]DNK!L$2),FALSE)+L112*VLOOKUP($A$1,[5]EmissionFactors!$A$27:$BM$31,COLUMN([5]DNK!L$2),FALSE))*[5]EmissionFactors!$B$2</f>
        <v>#N/A</v>
      </c>
      <c r="M279" s="164" t="e">
        <f ca="1">(M110*VLOOKUP($A$1,[5]EmissionFactors!$A$15:$BM$19,COLUMN([5]DNK!M$2),FALSE)+M112*VLOOKUP($A$1,[5]EmissionFactors!$A$27:$BM$31,COLUMN([5]DNK!M$2),FALSE))*[5]EmissionFactors!$B$2</f>
        <v>#N/A</v>
      </c>
      <c r="N279" s="164" t="e">
        <f ca="1">(N110*VLOOKUP($A$1,[5]EmissionFactors!$A$15:$BM$19,COLUMN([5]DNK!N$2),FALSE)+N112*VLOOKUP($A$1,[5]EmissionFactors!$A$27:$BM$31,COLUMN([5]DNK!N$2),FALSE))*[5]EmissionFactors!$B$2</f>
        <v>#N/A</v>
      </c>
      <c r="O279" s="164" t="e">
        <f ca="1">(O110*VLOOKUP($A$1,[5]EmissionFactors!$A$15:$BM$19,COLUMN([5]DNK!O$2),FALSE)+O112*VLOOKUP($A$1,[5]EmissionFactors!$A$27:$BM$31,COLUMN([5]DNK!O$2),FALSE))*[5]EmissionFactors!$B$2</f>
        <v>#N/A</v>
      </c>
      <c r="P279" s="164" t="e">
        <f ca="1">(P110*VLOOKUP($A$1,[5]EmissionFactors!$A$15:$BM$19,COLUMN([5]DNK!P$2),FALSE)+P112*VLOOKUP($A$1,[5]EmissionFactors!$A$27:$BM$31,COLUMN([5]DNK!P$2),FALSE))*[5]EmissionFactors!$B$2</f>
        <v>#N/A</v>
      </c>
      <c r="Q279" s="164" t="e">
        <f ca="1">(Q110*VLOOKUP($A$1,[5]EmissionFactors!$A$15:$BM$19,COLUMN([5]DNK!Q$2),FALSE)+Q112*VLOOKUP($A$1,[5]EmissionFactors!$A$27:$BM$31,COLUMN([5]DNK!Q$2),FALSE))*[5]EmissionFactors!$B$2</f>
        <v>#N/A</v>
      </c>
      <c r="R279" s="164" t="e">
        <f ca="1">(R110*VLOOKUP($A$1,[5]EmissionFactors!$A$15:$BM$19,COLUMN([5]DNK!R$2),FALSE)+R112*VLOOKUP($A$1,[5]EmissionFactors!$A$27:$BM$31,COLUMN([5]DNK!R$2),FALSE))*[5]EmissionFactors!$B$2</f>
        <v>#N/A</v>
      </c>
      <c r="S279" s="164" t="e">
        <f ca="1">(S110*VLOOKUP($A$1,[5]EmissionFactors!$A$15:$BM$19,COLUMN([5]DNK!S$2),FALSE)+S112*VLOOKUP($A$1,[5]EmissionFactors!$A$27:$BM$31,COLUMN([5]DNK!S$2),FALSE))*[5]EmissionFactors!$B$2</f>
        <v>#N/A</v>
      </c>
      <c r="T279" s="164" t="e">
        <f ca="1">(T110*VLOOKUP($A$1,[5]EmissionFactors!$A$15:$BM$19,COLUMN([5]DNK!T$2),FALSE)+T112*VLOOKUP($A$1,[5]EmissionFactors!$A$27:$BM$31,COLUMN([5]DNK!T$2),FALSE))*[5]EmissionFactors!$B$2</f>
        <v>#N/A</v>
      </c>
      <c r="U279" s="164" t="e">
        <f ca="1">(U110*VLOOKUP($A$1,[5]EmissionFactors!$A$15:$BM$19,COLUMN([5]DNK!U$2),FALSE)+U112*VLOOKUP($A$1,[5]EmissionFactors!$A$27:$BM$31,COLUMN([5]DNK!U$2),FALSE))*[5]EmissionFactors!$B$2</f>
        <v>#N/A</v>
      </c>
      <c r="V279" s="164" t="e">
        <f ca="1">(V110*VLOOKUP($A$1,[5]EmissionFactors!$A$15:$BM$19,COLUMN([5]DNK!V$2),FALSE)+V112*VLOOKUP($A$1,[5]EmissionFactors!$A$27:$BM$31,COLUMN([5]DNK!V$2),FALSE))*[5]EmissionFactors!$B$2</f>
        <v>#N/A</v>
      </c>
      <c r="W279" s="164" t="e">
        <f ca="1">(W110*VLOOKUP($A$1,[5]EmissionFactors!$A$15:$BM$19,COLUMN([5]DNK!W$2),FALSE)+W112*VLOOKUP($A$1,[5]EmissionFactors!$A$27:$BM$31,COLUMN([5]DNK!W$2),FALSE))*[5]EmissionFactors!$B$2</f>
        <v>#N/A</v>
      </c>
      <c r="X279" s="164" t="e">
        <f ca="1">(X110*VLOOKUP($A$1,[5]EmissionFactors!$A$15:$BM$19,COLUMN([5]DNK!X$2),FALSE)+X112*VLOOKUP($A$1,[5]EmissionFactors!$A$27:$BM$31,COLUMN([5]DNK!X$2),FALSE))*[5]EmissionFactors!$B$2</f>
        <v>#N/A</v>
      </c>
      <c r="Y279" s="164" t="e">
        <f ca="1">(Y110*VLOOKUP($A$1,[5]EmissionFactors!$A$15:$BM$19,COLUMN([5]DNK!Y$2),FALSE)+Y112*VLOOKUP($A$1,[5]EmissionFactors!$A$27:$BM$31,COLUMN([5]DNK!Y$2),FALSE))*[5]EmissionFactors!$B$2</f>
        <v>#N/A</v>
      </c>
      <c r="Z279" s="164" t="e">
        <f ca="1">(Z110*VLOOKUP($A$1,[5]EmissionFactors!$A$15:$BM$19,COLUMN([5]DNK!Z$2),FALSE)+Z112*VLOOKUP($A$1,[5]EmissionFactors!$A$27:$BM$31,COLUMN([5]DNK!Z$2),FALSE))*[5]EmissionFactors!$B$2</f>
        <v>#N/A</v>
      </c>
      <c r="AA279" s="164" t="e">
        <f ca="1">(AA110*VLOOKUP($A$1,[5]EmissionFactors!$A$15:$BM$19,COLUMN([5]DNK!AA$2),FALSE)+AA112*VLOOKUP($A$1,[5]EmissionFactors!$A$27:$BM$31,COLUMN([5]DNK!AA$2),FALSE))*[5]EmissionFactors!$B$2</f>
        <v>#N/A</v>
      </c>
      <c r="AB279" s="164" t="e">
        <f ca="1">(AB110*VLOOKUP($A$1,[5]EmissionFactors!$A$15:$BM$19,COLUMN([5]DNK!AB$2),FALSE)+AB112*VLOOKUP($A$1,[5]EmissionFactors!$A$27:$BM$31,COLUMN([5]DNK!AB$2),FALSE))*[5]EmissionFactors!$B$2</f>
        <v>#N/A</v>
      </c>
      <c r="AC279" s="164" t="e">
        <f ca="1">(AC110*VLOOKUP($A$1,[5]EmissionFactors!$A$15:$BM$19,COLUMN([5]DNK!AC$2),FALSE)+AC112*VLOOKUP($A$1,[5]EmissionFactors!$A$27:$BM$31,COLUMN([5]DNK!AC$2),FALSE))*[5]EmissionFactors!$B$2</f>
        <v>#N/A</v>
      </c>
      <c r="AD279" s="164" t="e">
        <f ca="1">(AD110*VLOOKUP($A$1,[5]EmissionFactors!$A$15:$BM$19,COLUMN([5]DNK!AD$2),FALSE)+AD112*VLOOKUP($A$1,[5]EmissionFactors!$A$27:$BM$31,COLUMN([5]DNK!AD$2),FALSE))*[5]EmissionFactors!$B$2</f>
        <v>#N/A</v>
      </c>
      <c r="AE279" s="164" t="e">
        <f ca="1">(AE110*VLOOKUP($A$1,[5]EmissionFactors!$A$15:$BM$19,COLUMN([5]DNK!AE$2),FALSE)+AE112*VLOOKUP($A$1,[5]EmissionFactors!$A$27:$BM$31,COLUMN([5]DNK!AE$2),FALSE))*[5]EmissionFactors!$B$2</f>
        <v>#N/A</v>
      </c>
      <c r="AF279" s="164" t="e">
        <f ca="1">(AF110*VLOOKUP($A$1,[5]EmissionFactors!$A$15:$BM$19,COLUMN([5]DNK!AF$2),FALSE)+AF112*VLOOKUP($A$1,[5]EmissionFactors!$A$27:$BM$31,COLUMN([5]DNK!AF$2),FALSE))*[5]EmissionFactors!$B$2</f>
        <v>#N/A</v>
      </c>
      <c r="AG279" s="164" t="e">
        <f ca="1">(AG110*VLOOKUP($A$1,[5]EmissionFactors!$A$15:$BM$19,COLUMN([5]DNK!AG$2),FALSE)+AG112*VLOOKUP($A$1,[5]EmissionFactors!$A$27:$BM$31,COLUMN([5]DNK!AG$2),FALSE))*[5]EmissionFactors!$B$2</f>
        <v>#N/A</v>
      </c>
      <c r="AH279" s="164" t="e">
        <f ca="1">(AH110*VLOOKUP($A$1,[5]EmissionFactors!$A$15:$BM$19,COLUMN([5]DNK!AH$2),FALSE)+AH112*VLOOKUP($A$1,[5]EmissionFactors!$A$27:$BM$31,COLUMN([5]DNK!AH$2),FALSE))*[5]EmissionFactors!$B$2</f>
        <v>#N/A</v>
      </c>
      <c r="AI279" s="164" t="e">
        <f ca="1">(AI110*VLOOKUP($A$1,[5]EmissionFactors!$A$15:$BM$19,COLUMN([5]DNK!AI$2),FALSE)+AI112*VLOOKUP($A$1,[5]EmissionFactors!$A$27:$BM$31,COLUMN([5]DNK!AI$2),FALSE))*[5]EmissionFactors!$B$2</f>
        <v>#N/A</v>
      </c>
      <c r="AJ279" s="164" t="e">
        <f ca="1">(AJ110*VLOOKUP($A$1,[5]EmissionFactors!$A$15:$BM$19,COLUMN([5]DNK!AJ$2),FALSE)+AJ112*VLOOKUP($A$1,[5]EmissionFactors!$A$27:$BM$31,COLUMN([5]DNK!AJ$2),FALSE))*[5]EmissionFactors!$B$2</f>
        <v>#N/A</v>
      </c>
      <c r="AK279" s="164" t="e">
        <f ca="1">(AK110*VLOOKUP($A$1,[5]EmissionFactors!$A$15:$BM$19,COLUMN([5]DNK!AK$2),FALSE)+AK112*VLOOKUP($A$1,[5]EmissionFactors!$A$27:$BM$31,COLUMN([5]DNK!AK$2),FALSE))*[5]EmissionFactors!$B$2</f>
        <v>#N/A</v>
      </c>
      <c r="AL279" s="164" t="e">
        <f ca="1">(AL110*VLOOKUP($A$1,[5]EmissionFactors!$A$15:$BM$19,COLUMN([5]DNK!AL$2),FALSE)+AL112*VLOOKUP($A$1,[5]EmissionFactors!$A$27:$BM$31,COLUMN([5]DNK!AL$2),FALSE))*[5]EmissionFactors!$B$2</f>
        <v>#N/A</v>
      </c>
      <c r="AM279" s="164" t="e">
        <f ca="1">(AM110*VLOOKUP($A$1,[5]EmissionFactors!$A$15:$BM$19,COLUMN([5]DNK!AM$2),FALSE)+AM112*VLOOKUP($A$1,[5]EmissionFactors!$A$27:$BM$31,COLUMN([5]DNK!AM$2),FALSE))*[5]EmissionFactors!$B$2</f>
        <v>#N/A</v>
      </c>
      <c r="AO279" s="164" t="e">
        <f ca="1">(AO110*VLOOKUP($A$1,[5]EmissionFactors!$A$15:$BM$19,COLUMN([5]DNK!AO$2),FALSE)+AO112*VLOOKUP($A$1,[5]EmissionFactors!$A$27:$BM$31,COLUMN([5]DNK!AO$2),FALSE))*[5]EmissionFactors!$B$2</f>
        <v>#N/A</v>
      </c>
      <c r="AP279" s="164" t="e">
        <f ca="1">(AP110*VLOOKUP($A$1,[5]EmissionFactors!$A$15:$BM$19,COLUMN([5]DNK!AP$2),FALSE)+AP112*VLOOKUP($A$1,[5]EmissionFactors!$A$27:$BM$31,COLUMN([5]DNK!AP$2),FALSE))*[5]EmissionFactors!$B$2</f>
        <v>#N/A</v>
      </c>
      <c r="AQ279" s="164" t="e">
        <f ca="1">(AQ110*VLOOKUP($A$1,[5]EmissionFactors!$A$15:$BM$19,COLUMN([5]DNK!AQ$2),FALSE)+AQ112*VLOOKUP($A$1,[5]EmissionFactors!$A$27:$BM$31,COLUMN([5]DNK!AQ$2),FALSE))*[5]EmissionFactors!$B$2</f>
        <v>#N/A</v>
      </c>
      <c r="AR279" s="164" t="e">
        <f ca="1">(AR110*VLOOKUP($A$1,[5]EmissionFactors!$A$15:$BM$19,COLUMN([5]DNK!AR$2),FALSE)+AR112*VLOOKUP($A$1,[5]EmissionFactors!$A$27:$BM$31,COLUMN([5]DNK!AR$2),FALSE))*[5]EmissionFactors!$B$2</f>
        <v>#N/A</v>
      </c>
      <c r="AS279" s="164" t="e">
        <f ca="1">(AS110*VLOOKUP($A$1,[5]EmissionFactors!$A$15:$BM$19,COLUMN([5]DNK!AS$2),FALSE)+AS112*VLOOKUP($A$1,[5]EmissionFactors!$A$27:$BM$31,COLUMN([5]DNK!AS$2),FALSE))*[5]EmissionFactors!$B$2</f>
        <v>#N/A</v>
      </c>
      <c r="AT279" s="164" t="e">
        <f ca="1">(AT110*VLOOKUP($A$1,[5]EmissionFactors!$A$15:$BM$19,COLUMN([5]DNK!AT$2),FALSE)+AT112*VLOOKUP($A$1,[5]EmissionFactors!$A$27:$BM$31,COLUMN([5]DNK!AT$2),FALSE))*[5]EmissionFactors!$B$2</f>
        <v>#N/A</v>
      </c>
      <c r="AU279" s="164" t="e">
        <f ca="1">(AU110*VLOOKUP($A$1,[5]EmissionFactors!$A$15:$BM$19,COLUMN([5]DNK!AU$2),FALSE)+AU112*VLOOKUP($A$1,[5]EmissionFactors!$A$27:$BM$31,COLUMN([5]DNK!AU$2),FALSE))*[5]EmissionFactors!$B$2</f>
        <v>#N/A</v>
      </c>
      <c r="AV279" s="164" t="e">
        <f ca="1">(AV110*VLOOKUP($A$1,[5]EmissionFactors!$A$15:$BM$19,COLUMN([5]DNK!AV$2),FALSE)+AV112*VLOOKUP($A$1,[5]EmissionFactors!$A$27:$BM$31,COLUMN([5]DNK!AV$2),FALSE))*[5]EmissionFactors!$B$2</f>
        <v>#N/A</v>
      </c>
      <c r="AW279" s="164" t="e">
        <f ca="1">(AW110*VLOOKUP($A$1,[5]EmissionFactors!$A$15:$BM$19,COLUMN([5]DNK!AW$2),FALSE)+AW112*VLOOKUP($A$1,[5]EmissionFactors!$A$27:$BM$31,COLUMN([5]DNK!AW$2),FALSE))*[5]EmissionFactors!$B$2</f>
        <v>#N/A</v>
      </c>
      <c r="AX279" s="164" t="e">
        <f ca="1">(AX110*VLOOKUP($A$1,[5]EmissionFactors!$A$15:$BM$19,COLUMN([5]DNK!AX$2),FALSE)+AX112*VLOOKUP($A$1,[5]EmissionFactors!$A$27:$BM$31,COLUMN([5]DNK!AX$2),FALSE))*[5]EmissionFactors!$B$2</f>
        <v>#N/A</v>
      </c>
      <c r="AY279" s="164" t="e">
        <f ca="1">(AY110*VLOOKUP($A$1,[5]EmissionFactors!$A$15:$BM$19,COLUMN([5]DNK!AY$2),FALSE)+AY112*VLOOKUP($A$1,[5]EmissionFactors!$A$27:$BM$31,COLUMN([5]DNK!AY$2),FALSE))*[5]EmissionFactors!$B$2</f>
        <v>#N/A</v>
      </c>
      <c r="AZ279" s="164" t="e">
        <f ca="1">(AZ110*VLOOKUP($A$1,[5]EmissionFactors!$A$15:$BM$19,COLUMN([5]DNK!AZ$2),FALSE)+AZ112*VLOOKUP($A$1,[5]EmissionFactors!$A$27:$BM$31,COLUMN([5]DNK!AZ$2),FALSE))*[5]EmissionFactors!$B$2</f>
        <v>#N/A</v>
      </c>
      <c r="BA279" s="111"/>
      <c r="BB279" s="164" t="e">
        <f ca="1">(BB110*VLOOKUP($A$1,[5]EmissionFactors!$A$15:$BM$19,COLUMN([5]DNK!BB$2),FALSE)+BB112*VLOOKUP($A$1,[5]EmissionFactors!$A$27:$BM$31,COLUMN([5]DNK!BB$2),FALSE))*[5]EmissionFactors!$B$2</f>
        <v>#N/A</v>
      </c>
      <c r="BC279" s="164" t="e">
        <f ca="1">(BC110*VLOOKUP($A$1,[5]EmissionFactors!$A$15:$BM$19,COLUMN([5]DNK!BC$2),FALSE)+BC112*VLOOKUP($A$1,[5]EmissionFactors!$A$27:$BM$31,COLUMN([5]DNK!BC$2),FALSE))*[5]EmissionFactors!$B$2</f>
        <v>#N/A</v>
      </c>
      <c r="BD279" s="164" t="e">
        <f ca="1">(BD110*VLOOKUP($A$1,[5]EmissionFactors!$A$15:$BM$19,COLUMN([5]DNK!BD$2),FALSE)+BD112*VLOOKUP($A$1,[5]EmissionFactors!$A$27:$BM$31,COLUMN([5]DNK!BD$2),FALSE))*[5]EmissionFactors!$B$2</f>
        <v>#N/A</v>
      </c>
      <c r="BE279" s="164" t="e">
        <f ca="1">(BE110*VLOOKUP($A$1,[5]EmissionFactors!$A$15:$BM$19,COLUMN([5]DNK!BE$2),FALSE)+BE112*VLOOKUP($A$1,[5]EmissionFactors!$A$27:$BM$31,COLUMN([5]DNK!BE$2),FALSE))*[5]EmissionFactors!$B$2</f>
        <v>#N/A</v>
      </c>
      <c r="BF279" s="164" t="e">
        <f ca="1">(BF110*VLOOKUP($A$1,[5]EmissionFactors!$A$15:$BM$19,COLUMN([5]DNK!BF$2),FALSE)+BF112*VLOOKUP($A$1,[5]EmissionFactors!$A$27:$BM$31,COLUMN([5]DNK!BF$2),FALSE))*[5]EmissionFactors!$B$2</f>
        <v>#N/A</v>
      </c>
      <c r="BG279" s="164" t="e">
        <f ca="1">(BG110*VLOOKUP($A$1,[5]EmissionFactors!$A$15:$BM$19,COLUMN([5]DNK!BG$2),FALSE)+BG112*VLOOKUP($A$1,[5]EmissionFactors!$A$27:$BM$31,COLUMN([5]DNK!BG$2),FALSE))*[5]EmissionFactors!$B$2</f>
        <v>#N/A</v>
      </c>
      <c r="BH279" s="164" t="e">
        <f ca="1">(BH110*VLOOKUP($A$1,[5]EmissionFactors!$A$15:$BM$19,COLUMN([5]DNK!BH$2),FALSE)+BH112*VLOOKUP($A$1,[5]EmissionFactors!$A$27:$BM$31,COLUMN([5]DNK!BH$2),FALSE))*[5]EmissionFactors!$B$2</f>
        <v>#N/A</v>
      </c>
      <c r="BI279" s="164" t="e">
        <f ca="1">(BI110*VLOOKUP($A$1,[5]EmissionFactors!$A$15:$BM$19,COLUMN([5]DNK!BI$2),FALSE)+BI112*VLOOKUP($A$1,[5]EmissionFactors!$A$27:$BM$31,COLUMN([5]DNK!BI$2),FALSE))*[5]EmissionFactors!$B$2</f>
        <v>#N/A</v>
      </c>
      <c r="BJ279" s="164" t="e">
        <f ca="1">(BJ110*VLOOKUP($A$1,[5]EmissionFactors!$A$15:$BM$19,COLUMN([5]DNK!BJ$2),FALSE)+BJ112*VLOOKUP($A$1,[5]EmissionFactors!$A$27:$BM$31,COLUMN([5]DNK!BJ$2),FALSE))*[5]EmissionFactors!$B$2</f>
        <v>#N/A</v>
      </c>
      <c r="BK279" s="164" t="e">
        <f ca="1">(BK110*VLOOKUP($A$1,[5]EmissionFactors!$A$15:$BM$19,COLUMN([5]DNK!BK$2),FALSE)+BK112*VLOOKUP($A$1,[5]EmissionFactors!$A$27:$BM$31,COLUMN([5]DNK!BK$2),FALSE))*[5]EmissionFactors!$B$2</f>
        <v>#N/A</v>
      </c>
      <c r="BL279" s="164" t="e">
        <f ca="1">(BL110*VLOOKUP($A$1,[5]EmissionFactors!$A$15:$BM$19,COLUMN([5]DNK!BL$2),FALSE)+BL112*VLOOKUP($A$1,[5]EmissionFactors!$A$27:$BM$31,COLUMN([5]DNK!BL$2),FALSE))*[5]EmissionFactors!$B$2</f>
        <v>#N/A</v>
      </c>
      <c r="BM279" s="164" t="e">
        <f ca="1">(BM110*VLOOKUP($A$1,[5]EmissionFactors!$A$15:$BM$19,COLUMN([5]DNK!BM$2),FALSE)+BM112*VLOOKUP($A$1,[5]EmissionFactors!$A$27:$BM$31,COLUMN([5]DNK!BM$2),FALSE))*[5]EmissionFactors!$B$2</f>
        <v>#N/A</v>
      </c>
      <c r="BN279" s="111"/>
    </row>
    <row r="280" spans="1:66" s="108" customFormat="1" outlineLevel="1" x14ac:dyDescent="0.3">
      <c r="A280" s="114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  <c r="AM280" s="115"/>
      <c r="AO280" s="115"/>
      <c r="AP280" s="115"/>
      <c r="AQ280" s="115"/>
      <c r="AR280" s="115"/>
      <c r="AS280" s="115"/>
      <c r="AT280" s="115"/>
      <c r="AU280" s="115"/>
      <c r="AV280" s="115"/>
      <c r="AW280" s="115"/>
      <c r="AX280" s="115"/>
      <c r="AY280" s="115"/>
      <c r="AZ280" s="115"/>
      <c r="BA280" s="109"/>
      <c r="BB280" s="115"/>
      <c r="BC280" s="115"/>
      <c r="BD280" s="115"/>
      <c r="BE280" s="115"/>
      <c r="BF280" s="115"/>
      <c r="BG280" s="115"/>
      <c r="BH280" s="115"/>
      <c r="BI280" s="115"/>
      <c r="BJ280" s="115"/>
      <c r="BK280" s="115"/>
      <c r="BL280" s="115"/>
      <c r="BM280" s="115"/>
      <c r="BN280" s="109"/>
    </row>
    <row r="281" spans="1:66" s="161" customFormat="1" outlineLevel="1" x14ac:dyDescent="0.3">
      <c r="A281" s="159" t="s">
        <v>33</v>
      </c>
      <c r="B281" s="160" t="e">
        <f ca="1">B282+B283</f>
        <v>#N/A</v>
      </c>
      <c r="C281" s="160" t="e">
        <f t="shared" ref="C281:AM281" ca="1" si="214">C282+C283</f>
        <v>#N/A</v>
      </c>
      <c r="D281" s="160" t="e">
        <f t="shared" ca="1" si="214"/>
        <v>#N/A</v>
      </c>
      <c r="E281" s="160" t="e">
        <f t="shared" ca="1" si="214"/>
        <v>#N/A</v>
      </c>
      <c r="F281" s="160" t="e">
        <f t="shared" ca="1" si="214"/>
        <v>#N/A</v>
      </c>
      <c r="G281" s="160" t="e">
        <f t="shared" ca="1" si="214"/>
        <v>#N/A</v>
      </c>
      <c r="H281" s="160" t="e">
        <f t="shared" ca="1" si="214"/>
        <v>#N/A</v>
      </c>
      <c r="I281" s="160" t="e">
        <f t="shared" ca="1" si="214"/>
        <v>#N/A</v>
      </c>
      <c r="J281" s="160" t="e">
        <f t="shared" ca="1" si="214"/>
        <v>#N/A</v>
      </c>
      <c r="K281" s="160" t="e">
        <f t="shared" ca="1" si="214"/>
        <v>#N/A</v>
      </c>
      <c r="L281" s="160" t="e">
        <f t="shared" ca="1" si="214"/>
        <v>#N/A</v>
      </c>
      <c r="M281" s="160" t="e">
        <f t="shared" ca="1" si="214"/>
        <v>#N/A</v>
      </c>
      <c r="N281" s="160" t="e">
        <f t="shared" ca="1" si="214"/>
        <v>#N/A</v>
      </c>
      <c r="O281" s="160" t="e">
        <f t="shared" ca="1" si="214"/>
        <v>#N/A</v>
      </c>
      <c r="P281" s="160" t="e">
        <f t="shared" ca="1" si="214"/>
        <v>#N/A</v>
      </c>
      <c r="Q281" s="160" t="e">
        <f t="shared" ca="1" si="214"/>
        <v>#N/A</v>
      </c>
      <c r="R281" s="160" t="e">
        <f t="shared" ca="1" si="214"/>
        <v>#N/A</v>
      </c>
      <c r="S281" s="160" t="e">
        <f t="shared" ca="1" si="214"/>
        <v>#N/A</v>
      </c>
      <c r="T281" s="160" t="e">
        <f t="shared" ca="1" si="214"/>
        <v>#N/A</v>
      </c>
      <c r="U281" s="160" t="e">
        <f t="shared" ca="1" si="214"/>
        <v>#N/A</v>
      </c>
      <c r="V281" s="160" t="e">
        <f t="shared" ca="1" si="214"/>
        <v>#N/A</v>
      </c>
      <c r="W281" s="160" t="e">
        <f t="shared" ca="1" si="214"/>
        <v>#N/A</v>
      </c>
      <c r="X281" s="160" t="e">
        <f t="shared" ca="1" si="214"/>
        <v>#N/A</v>
      </c>
      <c r="Y281" s="160" t="e">
        <f t="shared" ca="1" si="214"/>
        <v>#N/A</v>
      </c>
      <c r="Z281" s="160" t="e">
        <f t="shared" ca="1" si="214"/>
        <v>#N/A</v>
      </c>
      <c r="AA281" s="160" t="e">
        <f t="shared" ca="1" si="214"/>
        <v>#N/A</v>
      </c>
      <c r="AB281" s="160" t="e">
        <f t="shared" ca="1" si="214"/>
        <v>#N/A</v>
      </c>
      <c r="AC281" s="160" t="e">
        <f t="shared" ca="1" si="214"/>
        <v>#N/A</v>
      </c>
      <c r="AD281" s="160" t="e">
        <f t="shared" ca="1" si="214"/>
        <v>#N/A</v>
      </c>
      <c r="AE281" s="160" t="e">
        <f t="shared" ca="1" si="214"/>
        <v>#N/A</v>
      </c>
      <c r="AF281" s="160" t="e">
        <f t="shared" ca="1" si="214"/>
        <v>#N/A</v>
      </c>
      <c r="AG281" s="160" t="e">
        <f t="shared" ca="1" si="214"/>
        <v>#N/A</v>
      </c>
      <c r="AH281" s="160" t="e">
        <f t="shared" ca="1" si="214"/>
        <v>#N/A</v>
      </c>
      <c r="AI281" s="160" t="e">
        <f t="shared" ca="1" si="214"/>
        <v>#N/A</v>
      </c>
      <c r="AJ281" s="160" t="e">
        <f t="shared" ca="1" si="214"/>
        <v>#N/A</v>
      </c>
      <c r="AK281" s="160" t="e">
        <f t="shared" ca="1" si="214"/>
        <v>#N/A</v>
      </c>
      <c r="AL281" s="160" t="e">
        <f t="shared" ca="1" si="214"/>
        <v>#N/A</v>
      </c>
      <c r="AM281" s="160" t="e">
        <f t="shared" ca="1" si="214"/>
        <v>#N/A</v>
      </c>
      <c r="AO281" s="160" t="e">
        <f t="shared" ref="AO281:AZ281" ca="1" si="215">AO282+AO283</f>
        <v>#N/A</v>
      </c>
      <c r="AP281" s="160" t="e">
        <f t="shared" ca="1" si="215"/>
        <v>#N/A</v>
      </c>
      <c r="AQ281" s="160" t="e">
        <f t="shared" ca="1" si="215"/>
        <v>#N/A</v>
      </c>
      <c r="AR281" s="160" t="e">
        <f t="shared" ca="1" si="215"/>
        <v>#N/A</v>
      </c>
      <c r="AS281" s="160" t="e">
        <f t="shared" ca="1" si="215"/>
        <v>#N/A</v>
      </c>
      <c r="AT281" s="160" t="e">
        <f t="shared" ca="1" si="215"/>
        <v>#N/A</v>
      </c>
      <c r="AU281" s="160" t="e">
        <f t="shared" ca="1" si="215"/>
        <v>#N/A</v>
      </c>
      <c r="AV281" s="160" t="e">
        <f t="shared" ca="1" si="215"/>
        <v>#N/A</v>
      </c>
      <c r="AW281" s="160" t="e">
        <f t="shared" ca="1" si="215"/>
        <v>#N/A</v>
      </c>
      <c r="AX281" s="160" t="e">
        <f t="shared" ca="1" si="215"/>
        <v>#N/A</v>
      </c>
      <c r="AY281" s="160" t="e">
        <f t="shared" ca="1" si="215"/>
        <v>#N/A</v>
      </c>
      <c r="AZ281" s="160" t="e">
        <f t="shared" ca="1" si="215"/>
        <v>#N/A</v>
      </c>
      <c r="BA281" s="74"/>
      <c r="BB281" s="160" t="e">
        <f t="shared" ref="BB281:BM281" ca="1" si="216">BB282+BB283</f>
        <v>#N/A</v>
      </c>
      <c r="BC281" s="160" t="e">
        <f t="shared" ca="1" si="216"/>
        <v>#N/A</v>
      </c>
      <c r="BD281" s="160" t="e">
        <f t="shared" ca="1" si="216"/>
        <v>#N/A</v>
      </c>
      <c r="BE281" s="160" t="e">
        <f t="shared" ca="1" si="216"/>
        <v>#N/A</v>
      </c>
      <c r="BF281" s="160" t="e">
        <f t="shared" ca="1" si="216"/>
        <v>#N/A</v>
      </c>
      <c r="BG281" s="160" t="e">
        <f t="shared" ca="1" si="216"/>
        <v>#N/A</v>
      </c>
      <c r="BH281" s="160" t="e">
        <f t="shared" ca="1" si="216"/>
        <v>#N/A</v>
      </c>
      <c r="BI281" s="160" t="e">
        <f t="shared" ca="1" si="216"/>
        <v>#N/A</v>
      </c>
      <c r="BJ281" s="160" t="e">
        <f t="shared" ca="1" si="216"/>
        <v>#N/A</v>
      </c>
      <c r="BK281" s="160" t="e">
        <f t="shared" ca="1" si="216"/>
        <v>#N/A</v>
      </c>
      <c r="BL281" s="160" t="e">
        <f t="shared" ca="1" si="216"/>
        <v>#N/A</v>
      </c>
      <c r="BM281" s="160" t="e">
        <f t="shared" ca="1" si="216"/>
        <v>#N/A</v>
      </c>
      <c r="BN281" s="160"/>
    </row>
    <row r="282" spans="1:66" s="108" customFormat="1" outlineLevel="1" x14ac:dyDescent="0.3">
      <c r="A282" s="97" t="s">
        <v>100</v>
      </c>
      <c r="B282" s="162">
        <f>[5]DNK!B122*[5]EmissionFactors!$B$7</f>
        <v>0</v>
      </c>
      <c r="C282" s="162">
        <f>[5]DNK!C122*[5]EmissionFactors!$B$7</f>
        <v>0</v>
      </c>
      <c r="D282" s="162">
        <f>[5]DNK!D122*[5]EmissionFactors!$B$7</f>
        <v>0</v>
      </c>
      <c r="E282" s="162">
        <f>[5]DNK!E122*[5]EmissionFactors!$B$7</f>
        <v>0</v>
      </c>
      <c r="F282" s="162">
        <f>[5]DNK!F122*[5]EmissionFactors!$B$7</f>
        <v>0</v>
      </c>
      <c r="G282" s="162">
        <f>[5]DNK!G122*[5]EmissionFactors!$B$7</f>
        <v>0</v>
      </c>
      <c r="H282" s="162">
        <f>[5]DNK!H122*[5]EmissionFactors!$B$7</f>
        <v>0</v>
      </c>
      <c r="I282" s="162">
        <f>[5]DNK!I122*[5]EmissionFactors!$B$7</f>
        <v>0</v>
      </c>
      <c r="J282" s="162">
        <f>[5]DNK!J122*[5]EmissionFactors!$B$7</f>
        <v>0</v>
      </c>
      <c r="K282" s="162">
        <f>[5]DNK!K122*[5]EmissionFactors!$B$7</f>
        <v>0</v>
      </c>
      <c r="L282" s="162">
        <f>[5]DNK!L122*[5]EmissionFactors!$B$7</f>
        <v>0</v>
      </c>
      <c r="M282" s="162">
        <f>[5]DNK!M122*[5]EmissionFactors!$B$7</f>
        <v>0</v>
      </c>
      <c r="N282" s="162">
        <f>[5]DNK!N122*[5]EmissionFactors!$B$7</f>
        <v>0</v>
      </c>
      <c r="O282" s="162">
        <f>[5]DNK!O122*[5]EmissionFactors!$B$7</f>
        <v>0</v>
      </c>
      <c r="P282" s="162">
        <f>[5]DNK!P122*[5]EmissionFactors!$B$7</f>
        <v>0</v>
      </c>
      <c r="Q282" s="162">
        <f>[5]DNK!Q122*[5]EmissionFactors!$B$7</f>
        <v>0</v>
      </c>
      <c r="R282" s="162">
        <f>[5]DNK!R122*[5]EmissionFactors!$B$7</f>
        <v>0</v>
      </c>
      <c r="S282" s="162">
        <f>[5]DNK!S122*[5]EmissionFactors!$B$7</f>
        <v>0</v>
      </c>
      <c r="T282" s="162">
        <f>[5]DNK!T122*[5]EmissionFactors!$B$7</f>
        <v>0</v>
      </c>
      <c r="U282" s="162">
        <f>[5]DNK!U122*[5]EmissionFactors!$B$7</f>
        <v>0</v>
      </c>
      <c r="V282" s="162">
        <f>[5]DNK!V122*[5]EmissionFactors!$B$7</f>
        <v>0</v>
      </c>
      <c r="W282" s="162">
        <f>[5]DNK!W122*[5]EmissionFactors!$B$7</f>
        <v>0</v>
      </c>
      <c r="X282" s="162">
        <f>[5]DNK!X122*[5]EmissionFactors!$B$7</f>
        <v>0</v>
      </c>
      <c r="Y282" s="162">
        <f>[5]DNK!Y122*[5]EmissionFactors!$B$7</f>
        <v>0</v>
      </c>
      <c r="Z282" s="162">
        <f>[5]DNK!Z122*[5]EmissionFactors!$B$7</f>
        <v>0</v>
      </c>
      <c r="AA282" s="162">
        <f>[5]DNK!AA122*[5]EmissionFactors!$B$7</f>
        <v>0</v>
      </c>
      <c r="AB282" s="162">
        <f>[5]DNK!AB122*[5]EmissionFactors!$B$7</f>
        <v>0</v>
      </c>
      <c r="AC282" s="162">
        <f>[5]DNK!AC122*[5]EmissionFactors!$B$7</f>
        <v>0</v>
      </c>
      <c r="AD282" s="162">
        <f>[5]DNK!AD122*[5]EmissionFactors!$B$7</f>
        <v>0</v>
      </c>
      <c r="AE282" s="162">
        <f>[5]DNK!AE122*[5]EmissionFactors!$B$7</f>
        <v>0</v>
      </c>
      <c r="AF282" s="162">
        <f>[5]DNK!AF122*[5]EmissionFactors!$B$7</f>
        <v>0</v>
      </c>
      <c r="AG282" s="162">
        <f>[5]DNK!AG122*[5]EmissionFactors!$B$7</f>
        <v>0</v>
      </c>
      <c r="AH282" s="162">
        <f>[5]DNK!AH122*[5]EmissionFactors!$B$7</f>
        <v>0</v>
      </c>
      <c r="AI282" s="162">
        <f>[5]DNK!AI122*[5]EmissionFactors!$B$7</f>
        <v>0</v>
      </c>
      <c r="AJ282" s="162">
        <f>[5]DNK!AJ122*[5]EmissionFactors!$B$7</f>
        <v>0</v>
      </c>
      <c r="AK282" s="162">
        <f>[5]DNK!AK122*[5]EmissionFactors!$B$7</f>
        <v>0</v>
      </c>
      <c r="AL282" s="162">
        <f>[5]DNK!AL122*[5]EmissionFactors!$B$7</f>
        <v>0</v>
      </c>
      <c r="AM282" s="162">
        <f>[5]DNK!AM122*[5]EmissionFactors!$B$7</f>
        <v>0</v>
      </c>
      <c r="AO282" s="162">
        <f>[5]DNK!AO122*[5]EmissionFactors!$B$7</f>
        <v>0</v>
      </c>
      <c r="AP282" s="162">
        <f>[5]DNK!AP122*[5]EmissionFactors!$B$7</f>
        <v>0</v>
      </c>
      <c r="AQ282" s="162">
        <f>[5]DNK!AQ122*[5]EmissionFactors!$B$7</f>
        <v>0</v>
      </c>
      <c r="AR282" s="162">
        <f>[5]DNK!AR122*[5]EmissionFactors!$B$7</f>
        <v>0</v>
      </c>
      <c r="AS282" s="162">
        <f>[5]DNK!AS122*[5]EmissionFactors!$B$7</f>
        <v>0</v>
      </c>
      <c r="AT282" s="162">
        <f>[5]DNK!AT122*[5]EmissionFactors!$B$7</f>
        <v>0</v>
      </c>
      <c r="AU282" s="162">
        <f>[5]DNK!AU122*[5]EmissionFactors!$B$7</f>
        <v>0</v>
      </c>
      <c r="AV282" s="162">
        <f>[5]DNK!AV122*[5]EmissionFactors!$B$7</f>
        <v>0</v>
      </c>
      <c r="AW282" s="162">
        <f>[5]DNK!AW122*[5]EmissionFactors!$B$7</f>
        <v>0</v>
      </c>
      <c r="AX282" s="162">
        <f>[5]DNK!AX122*[5]EmissionFactors!$B$7</f>
        <v>0</v>
      </c>
      <c r="AY282" s="162">
        <f>[5]DNK!AY122*[5]EmissionFactors!$B$7</f>
        <v>0</v>
      </c>
      <c r="AZ282" s="162">
        <f>[5]DNK!AZ122*[5]EmissionFactors!$B$7</f>
        <v>0</v>
      </c>
      <c r="BA282" s="109"/>
      <c r="BB282" s="162">
        <f>[5]DNK!BB122*[5]EmissionFactors!$B$7</f>
        <v>0</v>
      </c>
      <c r="BC282" s="162">
        <f>[5]DNK!BC122*[5]EmissionFactors!$B$7</f>
        <v>0</v>
      </c>
      <c r="BD282" s="162">
        <f>[5]DNK!BD122*[5]EmissionFactors!$B$7</f>
        <v>0</v>
      </c>
      <c r="BE282" s="162">
        <f>[5]DNK!BE122*[5]EmissionFactors!$B$7</f>
        <v>0</v>
      </c>
      <c r="BF282" s="162">
        <f>[5]DNK!BF122*[5]EmissionFactors!$B$7</f>
        <v>0</v>
      </c>
      <c r="BG282" s="162">
        <f>[5]DNK!BG122*[5]EmissionFactors!$B$7</f>
        <v>0</v>
      </c>
      <c r="BH282" s="162">
        <f>[5]DNK!BH122*[5]EmissionFactors!$B$7</f>
        <v>0</v>
      </c>
      <c r="BI282" s="162">
        <f>[5]DNK!BI122*[5]EmissionFactors!$B$7</f>
        <v>0</v>
      </c>
      <c r="BJ282" s="162">
        <f>[5]DNK!BJ122*[5]EmissionFactors!$B$7</f>
        <v>0</v>
      </c>
      <c r="BK282" s="162">
        <f>[5]DNK!BK122*[5]EmissionFactors!$B$7</f>
        <v>0</v>
      </c>
      <c r="BL282" s="162">
        <f>[5]DNK!BL122*[5]EmissionFactors!$B$7</f>
        <v>0</v>
      </c>
      <c r="BM282" s="162">
        <f>[5]DNK!BM122*[5]EmissionFactors!$B$7</f>
        <v>0</v>
      </c>
      <c r="BN282" s="109"/>
    </row>
    <row r="283" spans="1:66" s="112" customFormat="1" outlineLevel="1" x14ac:dyDescent="0.3">
      <c r="A283" s="163" t="s">
        <v>101</v>
      </c>
      <c r="B283" s="164" t="e">
        <f ca="1">B120*VLOOKUP($A$1,[5]EmissionFactors!$A$15:$BM$19,COLUMN([5]DNK!B$2),FALSE)*[5]EmissionFactors!$B$2</f>
        <v>#N/A</v>
      </c>
      <c r="C283" s="164" t="e">
        <f ca="1">C120*VLOOKUP($A$1,[5]EmissionFactors!$A$15:$BM$19,COLUMN([5]DNK!C$2),FALSE)*[5]EmissionFactors!$B$2</f>
        <v>#N/A</v>
      </c>
      <c r="D283" s="164" t="e">
        <f ca="1">D120*VLOOKUP($A$1,[5]EmissionFactors!$A$15:$BM$19,COLUMN([5]DNK!D$2),FALSE)*[5]EmissionFactors!$B$2</f>
        <v>#N/A</v>
      </c>
      <c r="E283" s="164" t="e">
        <f ca="1">E120*VLOOKUP($A$1,[5]EmissionFactors!$A$15:$BM$19,COLUMN([5]DNK!E$2),FALSE)*[5]EmissionFactors!$B$2</f>
        <v>#N/A</v>
      </c>
      <c r="F283" s="164" t="e">
        <f ca="1">F120*VLOOKUP($A$1,[5]EmissionFactors!$A$15:$BM$19,COLUMN([5]DNK!F$2),FALSE)*[5]EmissionFactors!$B$2</f>
        <v>#N/A</v>
      </c>
      <c r="G283" s="164" t="e">
        <f ca="1">G120*VLOOKUP($A$1,[5]EmissionFactors!$A$15:$BM$19,COLUMN([5]DNK!G$2),FALSE)*[5]EmissionFactors!$B$2</f>
        <v>#N/A</v>
      </c>
      <c r="H283" s="164" t="e">
        <f ca="1">H120*VLOOKUP($A$1,[5]EmissionFactors!$A$15:$BM$19,COLUMN([5]DNK!H$2),FALSE)*[5]EmissionFactors!$B$2</f>
        <v>#N/A</v>
      </c>
      <c r="I283" s="164" t="e">
        <f ca="1">I120*VLOOKUP($A$1,[5]EmissionFactors!$A$15:$BM$19,COLUMN([5]DNK!I$2),FALSE)*[5]EmissionFactors!$B$2</f>
        <v>#N/A</v>
      </c>
      <c r="J283" s="164" t="e">
        <f ca="1">J120*VLOOKUP($A$1,[5]EmissionFactors!$A$15:$BM$19,COLUMN([5]DNK!J$2),FALSE)*[5]EmissionFactors!$B$2</f>
        <v>#N/A</v>
      </c>
      <c r="K283" s="164" t="e">
        <f ca="1">K120*VLOOKUP($A$1,[5]EmissionFactors!$A$15:$BM$19,COLUMN([5]DNK!K$2),FALSE)*[5]EmissionFactors!$B$2</f>
        <v>#N/A</v>
      </c>
      <c r="L283" s="164" t="e">
        <f ca="1">L120*VLOOKUP($A$1,[5]EmissionFactors!$A$15:$BM$19,COLUMN([5]DNK!L$2),FALSE)*[5]EmissionFactors!$B$2</f>
        <v>#N/A</v>
      </c>
      <c r="M283" s="164" t="e">
        <f ca="1">M120*VLOOKUP($A$1,[5]EmissionFactors!$A$15:$BM$19,COLUMN([5]DNK!M$2),FALSE)*[5]EmissionFactors!$B$2</f>
        <v>#N/A</v>
      </c>
      <c r="N283" s="164" t="e">
        <f ca="1">N120*VLOOKUP($A$1,[5]EmissionFactors!$A$15:$BM$19,COLUMN([5]DNK!N$2),FALSE)*[5]EmissionFactors!$B$2</f>
        <v>#N/A</v>
      </c>
      <c r="O283" s="164" t="e">
        <f ca="1">O120*VLOOKUP($A$1,[5]EmissionFactors!$A$15:$BM$19,COLUMN([5]DNK!O$2),FALSE)*[5]EmissionFactors!$B$2</f>
        <v>#N/A</v>
      </c>
      <c r="P283" s="164" t="e">
        <f ca="1">P120*VLOOKUP($A$1,[5]EmissionFactors!$A$15:$BM$19,COLUMN([5]DNK!P$2),FALSE)*[5]EmissionFactors!$B$2</f>
        <v>#N/A</v>
      </c>
      <c r="Q283" s="164" t="e">
        <f ca="1">Q120*VLOOKUP($A$1,[5]EmissionFactors!$A$15:$BM$19,COLUMN([5]DNK!Q$2),FALSE)*[5]EmissionFactors!$B$2</f>
        <v>#N/A</v>
      </c>
      <c r="R283" s="164" t="e">
        <f ca="1">R120*VLOOKUP($A$1,[5]EmissionFactors!$A$15:$BM$19,COLUMN([5]DNK!R$2),FALSE)*[5]EmissionFactors!$B$2</f>
        <v>#N/A</v>
      </c>
      <c r="S283" s="164" t="e">
        <f ca="1">S120*VLOOKUP($A$1,[5]EmissionFactors!$A$15:$BM$19,COLUMN([5]DNK!S$2),FALSE)*[5]EmissionFactors!$B$2</f>
        <v>#N/A</v>
      </c>
      <c r="T283" s="164" t="e">
        <f ca="1">T120*VLOOKUP($A$1,[5]EmissionFactors!$A$15:$BM$19,COLUMN([5]DNK!T$2),FALSE)*[5]EmissionFactors!$B$2</f>
        <v>#N/A</v>
      </c>
      <c r="U283" s="164" t="e">
        <f ca="1">U120*VLOOKUP($A$1,[5]EmissionFactors!$A$15:$BM$19,COLUMN([5]DNK!U$2),FALSE)*[5]EmissionFactors!$B$2</f>
        <v>#N/A</v>
      </c>
      <c r="V283" s="164" t="e">
        <f ca="1">V120*VLOOKUP($A$1,[5]EmissionFactors!$A$15:$BM$19,COLUMN([5]DNK!V$2),FALSE)*[5]EmissionFactors!$B$2</f>
        <v>#N/A</v>
      </c>
      <c r="W283" s="164" t="e">
        <f ca="1">W120*VLOOKUP($A$1,[5]EmissionFactors!$A$15:$BM$19,COLUMN([5]DNK!W$2),FALSE)*[5]EmissionFactors!$B$2</f>
        <v>#N/A</v>
      </c>
      <c r="X283" s="164" t="e">
        <f ca="1">X120*VLOOKUP($A$1,[5]EmissionFactors!$A$15:$BM$19,COLUMN([5]DNK!X$2),FALSE)*[5]EmissionFactors!$B$2</f>
        <v>#N/A</v>
      </c>
      <c r="Y283" s="164" t="e">
        <f ca="1">Y120*VLOOKUP($A$1,[5]EmissionFactors!$A$15:$BM$19,COLUMN([5]DNK!Y$2),FALSE)*[5]EmissionFactors!$B$2</f>
        <v>#N/A</v>
      </c>
      <c r="Z283" s="164" t="e">
        <f ca="1">Z120*VLOOKUP($A$1,[5]EmissionFactors!$A$15:$BM$19,COLUMN([5]DNK!Z$2),FALSE)*[5]EmissionFactors!$B$2</f>
        <v>#N/A</v>
      </c>
      <c r="AA283" s="164" t="e">
        <f ca="1">AA120*VLOOKUP($A$1,[5]EmissionFactors!$A$15:$BM$19,COLUMN([5]DNK!AA$2),FALSE)*[5]EmissionFactors!$B$2</f>
        <v>#N/A</v>
      </c>
      <c r="AB283" s="164" t="e">
        <f ca="1">AB120*VLOOKUP($A$1,[5]EmissionFactors!$A$15:$BM$19,COLUMN([5]DNK!AB$2),FALSE)*[5]EmissionFactors!$B$2</f>
        <v>#N/A</v>
      </c>
      <c r="AC283" s="164" t="e">
        <f ca="1">AC120*VLOOKUP($A$1,[5]EmissionFactors!$A$15:$BM$19,COLUMN([5]DNK!AC$2),FALSE)*[5]EmissionFactors!$B$2</f>
        <v>#N/A</v>
      </c>
      <c r="AD283" s="164" t="e">
        <f ca="1">AD120*VLOOKUP($A$1,[5]EmissionFactors!$A$15:$BM$19,COLUMN([5]DNK!AD$2),FALSE)*[5]EmissionFactors!$B$2</f>
        <v>#N/A</v>
      </c>
      <c r="AE283" s="164" t="e">
        <f ca="1">AE120*VLOOKUP($A$1,[5]EmissionFactors!$A$15:$BM$19,COLUMN([5]DNK!AE$2),FALSE)*[5]EmissionFactors!$B$2</f>
        <v>#N/A</v>
      </c>
      <c r="AF283" s="164" t="e">
        <f ca="1">AF120*VLOOKUP($A$1,[5]EmissionFactors!$A$15:$BM$19,COLUMN([5]DNK!AF$2),FALSE)*[5]EmissionFactors!$B$2</f>
        <v>#N/A</v>
      </c>
      <c r="AG283" s="164" t="e">
        <f ca="1">AG120*VLOOKUP($A$1,[5]EmissionFactors!$A$15:$BM$19,COLUMN([5]DNK!AG$2),FALSE)*[5]EmissionFactors!$B$2</f>
        <v>#N/A</v>
      </c>
      <c r="AH283" s="164" t="e">
        <f ca="1">AH120*VLOOKUP($A$1,[5]EmissionFactors!$A$15:$BM$19,COLUMN([5]DNK!AH$2),FALSE)*[5]EmissionFactors!$B$2</f>
        <v>#N/A</v>
      </c>
      <c r="AI283" s="164" t="e">
        <f ca="1">AI120*VLOOKUP($A$1,[5]EmissionFactors!$A$15:$BM$19,COLUMN([5]DNK!AI$2),FALSE)*[5]EmissionFactors!$B$2</f>
        <v>#N/A</v>
      </c>
      <c r="AJ283" s="164" t="e">
        <f ca="1">AJ120*VLOOKUP($A$1,[5]EmissionFactors!$A$15:$BM$19,COLUMN([5]DNK!AJ$2),FALSE)*[5]EmissionFactors!$B$2</f>
        <v>#N/A</v>
      </c>
      <c r="AK283" s="164" t="e">
        <f ca="1">AK120*VLOOKUP($A$1,[5]EmissionFactors!$A$15:$BM$19,COLUMN([5]DNK!AK$2),FALSE)*[5]EmissionFactors!$B$2</f>
        <v>#N/A</v>
      </c>
      <c r="AL283" s="164" t="e">
        <f ca="1">AL120*VLOOKUP($A$1,[5]EmissionFactors!$A$15:$BM$19,COLUMN([5]DNK!AL$2),FALSE)*[5]EmissionFactors!$B$2</f>
        <v>#N/A</v>
      </c>
      <c r="AM283" s="164" t="e">
        <f ca="1">AM120*VLOOKUP($A$1,[5]EmissionFactors!$A$15:$BM$19,COLUMN([5]DNK!AM$2),FALSE)*[5]EmissionFactors!$B$2</f>
        <v>#N/A</v>
      </c>
      <c r="AO283" s="164" t="e">
        <f ca="1">AO120*VLOOKUP($A$1,[5]EmissionFactors!$A$15:$BM$19,COLUMN([5]DNK!AO$2),FALSE)*[5]EmissionFactors!$B$2</f>
        <v>#N/A</v>
      </c>
      <c r="AP283" s="164" t="e">
        <f ca="1">AP120*VLOOKUP($A$1,[5]EmissionFactors!$A$15:$BM$19,COLUMN([5]DNK!AP$2),FALSE)*[5]EmissionFactors!$B$2</f>
        <v>#N/A</v>
      </c>
      <c r="AQ283" s="164" t="e">
        <f ca="1">AQ120*VLOOKUP($A$1,[5]EmissionFactors!$A$15:$BM$19,COLUMN([5]DNK!AQ$2),FALSE)*[5]EmissionFactors!$B$2</f>
        <v>#N/A</v>
      </c>
      <c r="AR283" s="164" t="e">
        <f ca="1">AR120*VLOOKUP($A$1,[5]EmissionFactors!$A$15:$BM$19,COLUMN([5]DNK!AR$2),FALSE)*[5]EmissionFactors!$B$2</f>
        <v>#N/A</v>
      </c>
      <c r="AS283" s="164" t="e">
        <f ca="1">AS120*VLOOKUP($A$1,[5]EmissionFactors!$A$15:$BM$19,COLUMN([5]DNK!AS$2),FALSE)*[5]EmissionFactors!$B$2</f>
        <v>#N/A</v>
      </c>
      <c r="AT283" s="164" t="e">
        <f ca="1">AT120*VLOOKUP($A$1,[5]EmissionFactors!$A$15:$BM$19,COLUMN([5]DNK!AT$2),FALSE)*[5]EmissionFactors!$B$2</f>
        <v>#N/A</v>
      </c>
      <c r="AU283" s="164" t="e">
        <f ca="1">AU120*VLOOKUP($A$1,[5]EmissionFactors!$A$15:$BM$19,COLUMN([5]DNK!AU$2),FALSE)*[5]EmissionFactors!$B$2</f>
        <v>#N/A</v>
      </c>
      <c r="AV283" s="164" t="e">
        <f ca="1">AV120*VLOOKUP($A$1,[5]EmissionFactors!$A$15:$BM$19,COLUMN([5]DNK!AV$2),FALSE)*[5]EmissionFactors!$B$2</f>
        <v>#N/A</v>
      </c>
      <c r="AW283" s="164" t="e">
        <f ca="1">AW120*VLOOKUP($A$1,[5]EmissionFactors!$A$15:$BM$19,COLUMN([5]DNK!AW$2),FALSE)*[5]EmissionFactors!$B$2</f>
        <v>#N/A</v>
      </c>
      <c r="AX283" s="164" t="e">
        <f ca="1">AX120*VLOOKUP($A$1,[5]EmissionFactors!$A$15:$BM$19,COLUMN([5]DNK!AX$2),FALSE)*[5]EmissionFactors!$B$2</f>
        <v>#N/A</v>
      </c>
      <c r="AY283" s="164" t="e">
        <f ca="1">AY120*VLOOKUP($A$1,[5]EmissionFactors!$A$15:$BM$19,COLUMN([5]DNK!AY$2),FALSE)*[5]EmissionFactors!$B$2</f>
        <v>#N/A</v>
      </c>
      <c r="AZ283" s="164" t="e">
        <f ca="1">AZ120*VLOOKUP($A$1,[5]EmissionFactors!$A$15:$BM$19,COLUMN([5]DNK!AZ$2),FALSE)*[5]EmissionFactors!$B$2</f>
        <v>#N/A</v>
      </c>
      <c r="BA283" s="111"/>
      <c r="BB283" s="164" t="e">
        <f ca="1">BB120*VLOOKUP($A$1,[5]EmissionFactors!$A$15:$BM$19,COLUMN([5]DNK!BB$2),FALSE)*[5]EmissionFactors!$B$2</f>
        <v>#N/A</v>
      </c>
      <c r="BC283" s="164" t="e">
        <f ca="1">BC120*VLOOKUP($A$1,[5]EmissionFactors!$A$15:$BM$19,COLUMN([5]DNK!BC$2),FALSE)*[5]EmissionFactors!$B$2</f>
        <v>#N/A</v>
      </c>
      <c r="BD283" s="164" t="e">
        <f ca="1">BD120*VLOOKUP($A$1,[5]EmissionFactors!$A$15:$BM$19,COLUMN([5]DNK!BD$2),FALSE)*[5]EmissionFactors!$B$2</f>
        <v>#N/A</v>
      </c>
      <c r="BE283" s="164" t="e">
        <f ca="1">BE120*VLOOKUP($A$1,[5]EmissionFactors!$A$15:$BM$19,COLUMN([5]DNK!BE$2),FALSE)*[5]EmissionFactors!$B$2</f>
        <v>#N/A</v>
      </c>
      <c r="BF283" s="164" t="e">
        <f ca="1">BF120*VLOOKUP($A$1,[5]EmissionFactors!$A$15:$BM$19,COLUMN([5]DNK!BF$2),FALSE)*[5]EmissionFactors!$B$2</f>
        <v>#N/A</v>
      </c>
      <c r="BG283" s="164" t="e">
        <f ca="1">BG120*VLOOKUP($A$1,[5]EmissionFactors!$A$15:$BM$19,COLUMN([5]DNK!BG$2),FALSE)*[5]EmissionFactors!$B$2</f>
        <v>#N/A</v>
      </c>
      <c r="BH283" s="164" t="e">
        <f ca="1">BH120*VLOOKUP($A$1,[5]EmissionFactors!$A$15:$BM$19,COLUMN([5]DNK!BH$2),FALSE)*[5]EmissionFactors!$B$2</f>
        <v>#N/A</v>
      </c>
      <c r="BI283" s="164" t="e">
        <f ca="1">BI120*VLOOKUP($A$1,[5]EmissionFactors!$A$15:$BM$19,COLUMN([5]DNK!BI$2),FALSE)*[5]EmissionFactors!$B$2</f>
        <v>#N/A</v>
      </c>
      <c r="BJ283" s="164" t="e">
        <f ca="1">BJ120*VLOOKUP($A$1,[5]EmissionFactors!$A$15:$BM$19,COLUMN([5]DNK!BJ$2),FALSE)*[5]EmissionFactors!$B$2</f>
        <v>#N/A</v>
      </c>
      <c r="BK283" s="164" t="e">
        <f ca="1">BK120*VLOOKUP($A$1,[5]EmissionFactors!$A$15:$BM$19,COLUMN([5]DNK!BK$2),FALSE)*[5]EmissionFactors!$B$2</f>
        <v>#N/A</v>
      </c>
      <c r="BL283" s="164" t="e">
        <f ca="1">BL120*VLOOKUP($A$1,[5]EmissionFactors!$A$15:$BM$19,COLUMN([5]DNK!BL$2),FALSE)*[5]EmissionFactors!$B$2</f>
        <v>#N/A</v>
      </c>
      <c r="BM283" s="164" t="e">
        <f ca="1">BM120*VLOOKUP($A$1,[5]EmissionFactors!$A$15:$BM$19,COLUMN([5]DNK!BM$2),FALSE)*[5]EmissionFactors!$B$2</f>
        <v>#N/A</v>
      </c>
      <c r="BN283" s="111"/>
    </row>
    <row r="284" spans="1:66" s="112" customFormat="1" outlineLevel="1" x14ac:dyDescent="0.3">
      <c r="A284" s="114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  <c r="AE284" s="115"/>
      <c r="AF284" s="115"/>
      <c r="AG284" s="115"/>
      <c r="AH284" s="115"/>
      <c r="AI284" s="115"/>
      <c r="AJ284" s="115"/>
      <c r="AK284" s="115"/>
      <c r="AL284" s="115"/>
      <c r="AM284" s="115"/>
      <c r="AO284" s="115"/>
      <c r="AP284" s="115"/>
      <c r="AQ284" s="115"/>
      <c r="AR284" s="115"/>
      <c r="AS284" s="115"/>
      <c r="AT284" s="115"/>
      <c r="AU284" s="115"/>
      <c r="AV284" s="115"/>
      <c r="AW284" s="115"/>
      <c r="AX284" s="115"/>
      <c r="AY284" s="115"/>
      <c r="AZ284" s="115"/>
      <c r="BA284" s="109"/>
      <c r="BB284" s="115"/>
      <c r="BC284" s="115"/>
      <c r="BD284" s="115"/>
      <c r="BE284" s="115"/>
      <c r="BF284" s="115"/>
      <c r="BG284" s="115"/>
      <c r="BH284" s="115"/>
      <c r="BI284" s="115"/>
      <c r="BJ284" s="115"/>
      <c r="BK284" s="115"/>
      <c r="BL284" s="115"/>
      <c r="BM284" s="115"/>
      <c r="BN284" s="111"/>
    </row>
    <row r="285" spans="1:66" s="161" customFormat="1" outlineLevel="1" x14ac:dyDescent="0.3">
      <c r="A285" s="159" t="s">
        <v>32</v>
      </c>
      <c r="B285" s="160" t="e">
        <f ca="1">B286+B287</f>
        <v>#N/A</v>
      </c>
      <c r="C285" s="160" t="e">
        <f t="shared" ref="C285:AM285" ca="1" si="217">C286+C287</f>
        <v>#N/A</v>
      </c>
      <c r="D285" s="160" t="e">
        <f t="shared" ca="1" si="217"/>
        <v>#N/A</v>
      </c>
      <c r="E285" s="160" t="e">
        <f t="shared" ca="1" si="217"/>
        <v>#N/A</v>
      </c>
      <c r="F285" s="160" t="e">
        <f t="shared" ca="1" si="217"/>
        <v>#N/A</v>
      </c>
      <c r="G285" s="160" t="e">
        <f t="shared" ca="1" si="217"/>
        <v>#N/A</v>
      </c>
      <c r="H285" s="160" t="e">
        <f t="shared" ca="1" si="217"/>
        <v>#N/A</v>
      </c>
      <c r="I285" s="160" t="e">
        <f t="shared" ca="1" si="217"/>
        <v>#N/A</v>
      </c>
      <c r="J285" s="160" t="e">
        <f t="shared" ca="1" si="217"/>
        <v>#N/A</v>
      </c>
      <c r="K285" s="160" t="e">
        <f t="shared" ca="1" si="217"/>
        <v>#N/A</v>
      </c>
      <c r="L285" s="160" t="e">
        <f t="shared" ca="1" si="217"/>
        <v>#N/A</v>
      </c>
      <c r="M285" s="160" t="e">
        <f t="shared" ca="1" si="217"/>
        <v>#N/A</v>
      </c>
      <c r="N285" s="160" t="e">
        <f t="shared" ca="1" si="217"/>
        <v>#N/A</v>
      </c>
      <c r="O285" s="160" t="e">
        <f t="shared" ca="1" si="217"/>
        <v>#N/A</v>
      </c>
      <c r="P285" s="160" t="e">
        <f t="shared" ca="1" si="217"/>
        <v>#N/A</v>
      </c>
      <c r="Q285" s="160" t="e">
        <f t="shared" ca="1" si="217"/>
        <v>#N/A</v>
      </c>
      <c r="R285" s="160" t="e">
        <f t="shared" ca="1" si="217"/>
        <v>#N/A</v>
      </c>
      <c r="S285" s="160" t="e">
        <f t="shared" ca="1" si="217"/>
        <v>#N/A</v>
      </c>
      <c r="T285" s="160" t="e">
        <f t="shared" ca="1" si="217"/>
        <v>#N/A</v>
      </c>
      <c r="U285" s="160" t="e">
        <f t="shared" ca="1" si="217"/>
        <v>#N/A</v>
      </c>
      <c r="V285" s="160" t="e">
        <f t="shared" ca="1" si="217"/>
        <v>#N/A</v>
      </c>
      <c r="W285" s="160" t="e">
        <f t="shared" ca="1" si="217"/>
        <v>#N/A</v>
      </c>
      <c r="X285" s="160" t="e">
        <f t="shared" ca="1" si="217"/>
        <v>#N/A</v>
      </c>
      <c r="Y285" s="160" t="e">
        <f t="shared" ca="1" si="217"/>
        <v>#N/A</v>
      </c>
      <c r="Z285" s="160" t="e">
        <f t="shared" ca="1" si="217"/>
        <v>#N/A</v>
      </c>
      <c r="AA285" s="160" t="e">
        <f t="shared" ca="1" si="217"/>
        <v>#N/A</v>
      </c>
      <c r="AB285" s="160" t="e">
        <f t="shared" ca="1" si="217"/>
        <v>#N/A</v>
      </c>
      <c r="AC285" s="160" t="e">
        <f t="shared" ca="1" si="217"/>
        <v>#N/A</v>
      </c>
      <c r="AD285" s="160" t="e">
        <f t="shared" ca="1" si="217"/>
        <v>#N/A</v>
      </c>
      <c r="AE285" s="160" t="e">
        <f t="shared" ca="1" si="217"/>
        <v>#N/A</v>
      </c>
      <c r="AF285" s="160" t="e">
        <f t="shared" ca="1" si="217"/>
        <v>#N/A</v>
      </c>
      <c r="AG285" s="160" t="e">
        <f t="shared" ca="1" si="217"/>
        <v>#N/A</v>
      </c>
      <c r="AH285" s="160" t="e">
        <f t="shared" ca="1" si="217"/>
        <v>#N/A</v>
      </c>
      <c r="AI285" s="160" t="e">
        <f t="shared" ca="1" si="217"/>
        <v>#N/A</v>
      </c>
      <c r="AJ285" s="160" t="e">
        <f t="shared" ca="1" si="217"/>
        <v>#N/A</v>
      </c>
      <c r="AK285" s="160" t="e">
        <f t="shared" ca="1" si="217"/>
        <v>#N/A</v>
      </c>
      <c r="AL285" s="160" t="e">
        <f t="shared" ca="1" si="217"/>
        <v>#N/A</v>
      </c>
      <c r="AM285" s="160" t="e">
        <f t="shared" ca="1" si="217"/>
        <v>#N/A</v>
      </c>
      <c r="AO285" s="160" t="e">
        <f t="shared" ref="AO285:AZ285" ca="1" si="218">AO286+AO287</f>
        <v>#N/A</v>
      </c>
      <c r="AP285" s="160" t="e">
        <f t="shared" ca="1" si="218"/>
        <v>#N/A</v>
      </c>
      <c r="AQ285" s="160" t="e">
        <f t="shared" ca="1" si="218"/>
        <v>#N/A</v>
      </c>
      <c r="AR285" s="160" t="e">
        <f t="shared" ca="1" si="218"/>
        <v>#N/A</v>
      </c>
      <c r="AS285" s="160" t="e">
        <f t="shared" ca="1" si="218"/>
        <v>#N/A</v>
      </c>
      <c r="AT285" s="160" t="e">
        <f t="shared" ca="1" si="218"/>
        <v>#N/A</v>
      </c>
      <c r="AU285" s="160" t="e">
        <f t="shared" ca="1" si="218"/>
        <v>#N/A</v>
      </c>
      <c r="AV285" s="160" t="e">
        <f t="shared" ca="1" si="218"/>
        <v>#N/A</v>
      </c>
      <c r="AW285" s="160" t="e">
        <f t="shared" ca="1" si="218"/>
        <v>#N/A</v>
      </c>
      <c r="AX285" s="160" t="e">
        <f t="shared" ca="1" si="218"/>
        <v>#N/A</v>
      </c>
      <c r="AY285" s="160" t="e">
        <f t="shared" ca="1" si="218"/>
        <v>#N/A</v>
      </c>
      <c r="AZ285" s="160" t="e">
        <f t="shared" ca="1" si="218"/>
        <v>#N/A</v>
      </c>
      <c r="BA285" s="74"/>
      <c r="BB285" s="160" t="e">
        <f t="shared" ref="BB285:BM285" ca="1" si="219">BB286+BB287</f>
        <v>#N/A</v>
      </c>
      <c r="BC285" s="160" t="e">
        <f t="shared" ca="1" si="219"/>
        <v>#N/A</v>
      </c>
      <c r="BD285" s="160" t="e">
        <f t="shared" ca="1" si="219"/>
        <v>#N/A</v>
      </c>
      <c r="BE285" s="160" t="e">
        <f t="shared" ca="1" si="219"/>
        <v>#N/A</v>
      </c>
      <c r="BF285" s="160" t="e">
        <f t="shared" ca="1" si="219"/>
        <v>#N/A</v>
      </c>
      <c r="BG285" s="160" t="e">
        <f t="shared" ca="1" si="219"/>
        <v>#N/A</v>
      </c>
      <c r="BH285" s="160" t="e">
        <f t="shared" ca="1" si="219"/>
        <v>#N/A</v>
      </c>
      <c r="BI285" s="160" t="e">
        <f t="shared" ca="1" si="219"/>
        <v>#N/A</v>
      </c>
      <c r="BJ285" s="160" t="e">
        <f t="shared" ca="1" si="219"/>
        <v>#N/A</v>
      </c>
      <c r="BK285" s="160" t="e">
        <f t="shared" ca="1" si="219"/>
        <v>#N/A</v>
      </c>
      <c r="BL285" s="160" t="e">
        <f t="shared" ca="1" si="219"/>
        <v>#N/A</v>
      </c>
      <c r="BM285" s="160" t="e">
        <f t="shared" ca="1" si="219"/>
        <v>#N/A</v>
      </c>
      <c r="BN285" s="160"/>
    </row>
    <row r="286" spans="1:66" s="108" customFormat="1" outlineLevel="1" x14ac:dyDescent="0.3">
      <c r="A286" s="97" t="s">
        <v>100</v>
      </c>
      <c r="B286" s="162">
        <f>B125*[5]EmissionFactors!$B$4+[5]DNK!B127*[5]EmissionFactors!$B$6+B128*[5]EmissionFactors!$B$9</f>
        <v>2.889237569085E-2</v>
      </c>
      <c r="C286" s="162">
        <f>C125*[5]EmissionFactors!$B$4+[5]DNK!C127*[5]EmissionFactors!$B$6+C128*[5]EmissionFactors!$B$9</f>
        <v>3.0120275407949999E-2</v>
      </c>
      <c r="D286" s="162">
        <f>D125*[5]EmissionFactors!$B$4+[5]DNK!D127*[5]EmissionFactors!$B$6+D128*[5]EmissionFactors!$B$9</f>
        <v>2.71455483528E-2</v>
      </c>
      <c r="E286" s="162">
        <f>E125*[5]EmissionFactors!$B$4+[5]DNK!E127*[5]EmissionFactors!$B$6+E128*[5]EmissionFactors!$B$9</f>
        <v>3.0832422392699999E-2</v>
      </c>
      <c r="F286" s="162">
        <f>F125*[5]EmissionFactors!$B$4+[5]DNK!F127*[5]EmissionFactors!$B$6+F128*[5]EmissionFactors!$B$9</f>
        <v>2.7450596731950001E-2</v>
      </c>
      <c r="G286" s="162">
        <f>G125*[5]EmissionFactors!$B$4+[5]DNK!G127*[5]EmissionFactors!$B$6+G128*[5]EmissionFactors!$B$9</f>
        <v>2.5966024433099998E-2</v>
      </c>
      <c r="H286" s="162">
        <f>H125*[5]EmissionFactors!$B$4+[5]DNK!H127*[5]EmissionFactors!$B$6+H128*[5]EmissionFactors!$B$9</f>
        <v>2.55526816599E-2</v>
      </c>
      <c r="I286" s="162">
        <f>I125*[5]EmissionFactors!$B$4+[5]DNK!I127*[5]EmissionFactors!$B$6+I128*[5]EmissionFactors!$B$9</f>
        <v>2.1127418299799999E-2</v>
      </c>
      <c r="J286" s="162">
        <f>J125*[5]EmissionFactors!$B$4+[5]DNK!J127*[5]EmissionFactors!$B$6+J128*[5]EmissionFactors!$B$9</f>
        <v>2.0044060171649999E-2</v>
      </c>
      <c r="K286" s="162">
        <f>K125*[5]EmissionFactors!$B$4+[5]DNK!K127*[5]EmissionFactors!$B$6+K128*[5]EmissionFactors!$B$9</f>
        <v>1.881616045455E-2</v>
      </c>
      <c r="L286" s="162">
        <f>L125*[5]EmissionFactors!$B$4+[5]DNK!L127*[5]EmissionFactors!$B$6+L128*[5]EmissionFactors!$B$9</f>
        <v>1.9680056883449999E-2</v>
      </c>
      <c r="M286" s="162">
        <f>M125*[5]EmissionFactors!$B$4+[5]DNK!M127*[5]EmissionFactors!$B$6+M128*[5]EmissionFactors!$B$9</f>
        <v>1.9886728270049999E-2</v>
      </c>
      <c r="N286" s="162">
        <f>N125*[5]EmissionFactors!$B$4+[5]DNK!N127*[5]EmissionFactors!$B$6+N128*[5]EmissionFactors!$B$9</f>
        <v>1.7152708595400003E-2</v>
      </c>
      <c r="O286" s="162">
        <f>O125*[5]EmissionFactors!$B$4+[5]DNK!O127*[5]EmissionFactors!$B$6+O128*[5]EmissionFactors!$B$9</f>
        <v>1.8436191965099998E-2</v>
      </c>
      <c r="P286" s="162">
        <f>P125*[5]EmissionFactors!$B$4+[5]DNK!P127*[5]EmissionFactors!$B$6+P128*[5]EmissionFactors!$B$9</f>
        <v>1.8982249702199999E-2</v>
      </c>
      <c r="Q286" s="162">
        <f>Q125*[5]EmissionFactors!$B$4+[5]DNK!Q127*[5]EmissionFactors!$B$6+Q128*[5]EmissionFactors!$B$9</f>
        <v>1.95623434332E-2</v>
      </c>
      <c r="R286" s="162">
        <f>R125*[5]EmissionFactors!$B$4+[5]DNK!R127*[5]EmissionFactors!$B$6+R128*[5]EmissionFactors!$B$9</f>
        <v>1.9672849028249999E-2</v>
      </c>
      <c r="S286" s="162">
        <f>S125*[5]EmissionFactors!$B$4+[5]DNK!S127*[5]EmissionFactors!$B$6+S128*[5]EmissionFactors!$B$9</f>
        <v>1.8734996176649997E-2</v>
      </c>
      <c r="T286" s="162">
        <f>T125*[5]EmissionFactors!$B$4+[5]DNK!T127*[5]EmissionFactors!$B$6+T128*[5]EmissionFactors!$B$9</f>
        <v>1.7429965148250001E-2</v>
      </c>
      <c r="U286" s="162">
        <f>U125*[5]EmissionFactors!$B$4+[5]DNK!U127*[5]EmissionFactors!$B$6+U128*[5]EmissionFactors!$B$9</f>
        <v>1.6822079590950001E-2</v>
      </c>
      <c r="V286" s="162">
        <f>V125*[5]EmissionFactors!$B$4+[5]DNK!V127*[5]EmissionFactors!$B$6+V128*[5]EmissionFactors!$B$9</f>
        <v>1.8568906928999998E-2</v>
      </c>
      <c r="W286" s="162">
        <f>W125*[5]EmissionFactors!$B$4+[5]DNK!W127*[5]EmissionFactors!$B$6+W128*[5]EmissionFactors!$B$9</f>
        <v>1.8568906928999998E-2</v>
      </c>
      <c r="X286" s="162">
        <f>X125*[5]EmissionFactors!$B$4+[5]DNK!X127*[5]EmissionFactors!$B$6+X128*[5]EmissionFactors!$B$9</f>
        <v>1.8044396850599997E-2</v>
      </c>
      <c r="Y286" s="162">
        <f>Y125*[5]EmissionFactors!$B$4+[5]DNK!Y127*[5]EmissionFactors!$B$6+Y128*[5]EmissionFactors!$B$9</f>
        <v>1.5369212451020832E-2</v>
      </c>
      <c r="Z286" s="162">
        <f>Z125*[5]EmissionFactors!$B$4+[5]DNK!Z127*[5]EmissionFactors!$B$6+Z128*[5]EmissionFactors!$B$9</f>
        <v>1.4792954941398923E-2</v>
      </c>
      <c r="AA286" s="162">
        <f>AA125*[5]EmissionFactors!$B$4+[5]DNK!AA127*[5]EmissionFactors!$B$6+AA128*[5]EmissionFactors!$B$9</f>
        <v>1.4219628217329472E-2</v>
      </c>
      <c r="AB286" s="162">
        <f>AB125*[5]EmissionFactors!$B$4+[5]DNK!AB127*[5]EmissionFactors!$B$6+AB128*[5]EmissionFactors!$B$9</f>
        <v>1.5496057774120458E-2</v>
      </c>
      <c r="AC286" s="162">
        <f>AC125*[5]EmissionFactors!$B$4+[5]DNK!AC127*[5]EmissionFactors!$B$6+AC128*[5]EmissionFactors!$B$9</f>
        <v>1.682683951263661E-2</v>
      </c>
      <c r="AD286" s="162">
        <f>AD125*[5]EmissionFactors!$B$4+[5]DNK!AD127*[5]EmissionFactors!$B$6+AD128*[5]EmissionFactors!$B$9</f>
        <v>1.8370689876164376E-2</v>
      </c>
      <c r="AE286" s="162">
        <f>AE125*[5]EmissionFactors!$B$4+[5]DNK!AE127*[5]EmissionFactors!$B$6+AE128*[5]EmissionFactors!$B$9</f>
        <v>1.7934886107294334E-2</v>
      </c>
      <c r="AF286" s="162">
        <f>AF125*[5]EmissionFactors!$B$4+[5]DNK!AF127*[5]EmissionFactors!$B$6+AF128*[5]EmissionFactors!$B$9</f>
        <v>1.743890494977058E-2</v>
      </c>
      <c r="AG286" s="162">
        <f>AG125*[5]EmissionFactors!$B$4+[5]DNK!AG127*[5]EmissionFactors!$B$6+AG128*[5]EmissionFactors!$B$9</f>
        <v>1.6909936704885158E-2</v>
      </c>
      <c r="AH286" s="162">
        <f>AH125*[5]EmissionFactors!$B$4+[5]DNK!AH127*[5]EmissionFactors!$B$6+AH128*[5]EmissionFactors!$B$9</f>
        <v>1.6373426439478814E-2</v>
      </c>
      <c r="AI286" s="162">
        <f>AI125*[5]EmissionFactors!$B$4+[5]DNK!AI127*[5]EmissionFactors!$B$6+AI128*[5]EmissionFactors!$B$9</f>
        <v>1.6592799276733065E-2</v>
      </c>
      <c r="AJ286" s="162">
        <f>AJ125*[5]EmissionFactors!$B$4+[5]DNK!AJ127*[5]EmissionFactors!$B$6+AJ128*[5]EmissionFactors!$B$9</f>
        <v>1.681705209725514E-2</v>
      </c>
      <c r="AK286" s="162">
        <f>AK125*[5]EmissionFactors!$B$4+[5]DNK!AK127*[5]EmissionFactors!$B$6+AK128*[5]EmissionFactors!$B$9</f>
        <v>1.7040484885849232E-2</v>
      </c>
      <c r="AL286" s="162">
        <f>AL125*[5]EmissionFactors!$B$4+[5]DNK!AL127*[5]EmissionFactors!$B$6+AL128*[5]EmissionFactors!$B$9</f>
        <v>1.7256526296183173E-2</v>
      </c>
      <c r="AM286" s="162">
        <f>AM125*[5]EmissionFactors!$B$4+[5]DNK!AM127*[5]EmissionFactors!$B$6+AM128*[5]EmissionFactors!$B$9</f>
        <v>1.7454216196065148E-2</v>
      </c>
      <c r="AO286" s="162">
        <f>AO125*[5]EmissionFactors!$B$4+[5]DNK!AO127*[5]EmissionFactors!$B$6+AO128*[5]EmissionFactors!$B$9</f>
        <v>1.4573352127903956E-2</v>
      </c>
      <c r="AP286" s="162">
        <f>AP125*[5]EmissionFactors!$B$4+[5]DNK!AP127*[5]EmissionFactors!$B$6+AP128*[5]EmissionFactors!$B$9</f>
        <v>1.4940118275335217E-2</v>
      </c>
      <c r="AQ286" s="162">
        <f>AQ125*[5]EmissionFactors!$B$4+[5]DNK!AQ127*[5]EmissionFactors!$B$6+AQ128*[5]EmissionFactors!$B$9</f>
        <v>1.529472867363422E-2</v>
      </c>
      <c r="AR286" s="162">
        <f>AR125*[5]EmissionFactors!$B$4+[5]DNK!AR127*[5]EmissionFactors!$B$6+AR128*[5]EmissionFactors!$B$9</f>
        <v>1.3408402061568889E-2</v>
      </c>
      <c r="AS286" s="162">
        <f>AS125*[5]EmissionFactors!$B$4+[5]DNK!AS127*[5]EmissionFactors!$B$6+AS128*[5]EmissionFactors!$B$9</f>
        <v>1.1453237561015506E-2</v>
      </c>
      <c r="AT286" s="162">
        <f>AT125*[5]EmissionFactors!$B$4+[5]DNK!AT127*[5]EmissionFactors!$B$6+AT128*[5]EmissionFactors!$B$9</f>
        <v>9.4570892028913514E-3</v>
      </c>
      <c r="AU286" s="162">
        <f>AU125*[5]EmissionFactors!$B$4+[5]DNK!AU127*[5]EmissionFactors!$B$6+AU128*[5]EmissionFactors!$B$9</f>
        <v>7.4374742647811739E-3</v>
      </c>
      <c r="AV286" s="162">
        <f>AV125*[5]EmissionFactors!$B$4+[5]DNK!AV127*[5]EmissionFactors!$B$6+AV128*[5]EmissionFactors!$B$9</f>
        <v>7.5371223034798145E-3</v>
      </c>
      <c r="AW286" s="162">
        <f>AW125*[5]EmissionFactors!$B$4+[5]DNK!AW127*[5]EmissionFactors!$B$6+AW128*[5]EmissionFactors!$B$9</f>
        <v>7.6389870284720128E-3</v>
      </c>
      <c r="AX286" s="162">
        <f>AX125*[5]EmissionFactors!$B$4+[5]DNK!AX127*[5]EmissionFactors!$B$6+AX128*[5]EmissionFactors!$B$9</f>
        <v>7.7404792617085487E-3</v>
      </c>
      <c r="AY286" s="162">
        <f>AY125*[5]EmissionFactors!$B$4+[5]DNK!AY127*[5]EmissionFactors!$B$6+AY128*[5]EmissionFactors!$B$9</f>
        <v>7.8386140312038007E-3</v>
      </c>
      <c r="AZ286" s="162">
        <f>AZ125*[5]EmissionFactors!$B$4+[5]DNK!AZ127*[5]EmissionFactors!$B$6+AZ128*[5]EmissionFactors!$B$9</f>
        <v>7.9284128004604437E-3</v>
      </c>
      <c r="BA286" s="109"/>
      <c r="BB286" s="162">
        <f>BB125*[5]EmissionFactors!$B$4+[5]DNK!BB127*[5]EmissionFactors!$B$6+BB128*[5]EmissionFactors!$B$9</f>
        <v>1.2158975494634981E-2</v>
      </c>
      <c r="BC286" s="162">
        <f>BC125*[5]EmissionFactors!$B$4+[5]DNK!BC127*[5]EmissionFactors!$B$6+BC128*[5]EmissionFactors!$B$9</f>
        <v>1.0055125672820435E-2</v>
      </c>
      <c r="BD286" s="162">
        <f>BD125*[5]EmissionFactors!$B$4+[5]DNK!BD127*[5]EmissionFactors!$B$6+BD128*[5]EmissionFactors!$B$9</f>
        <v>7.8918191277597624E-3</v>
      </c>
      <c r="BE286" s="162">
        <f>BE125*[5]EmissionFactors!$B$4+[5]DNK!BE127*[5]EmissionFactors!$B$6+BE128*[5]EmissionFactors!$B$9</f>
        <v>5.9375703547422916E-3</v>
      </c>
      <c r="BF286" s="162">
        <f>BF125*[5]EmissionFactors!$B$4+[5]DNK!BF127*[5]EmissionFactors!$B$6+BF128*[5]EmissionFactors!$B$9</f>
        <v>3.9611109923900906E-3</v>
      </c>
      <c r="BG286" s="162">
        <f>BG125*[5]EmissionFactors!$B$4+[5]DNK!BG127*[5]EmissionFactors!$B$6+BG128*[5]EmissionFactors!$B$9</f>
        <v>1.9797987152885767E-3</v>
      </c>
      <c r="BH286" s="162">
        <f>BH125*[5]EmissionFactors!$B$4+[5]DNK!BH127*[5]EmissionFactors!$B$6+BH128*[5]EmissionFactors!$B$9</f>
        <v>0</v>
      </c>
      <c r="BI286" s="162">
        <f>BI125*[5]EmissionFactors!$B$4+[5]DNK!BI127*[5]EmissionFactors!$B$6+BI128*[5]EmissionFactors!$B$9</f>
        <v>0</v>
      </c>
      <c r="BJ286" s="162">
        <f>BJ125*[5]EmissionFactors!$B$4+[5]DNK!BJ127*[5]EmissionFactors!$B$6+BJ128*[5]EmissionFactors!$B$9</f>
        <v>0</v>
      </c>
      <c r="BK286" s="162">
        <f>BK125*[5]EmissionFactors!$B$4+[5]DNK!BK127*[5]EmissionFactors!$B$6+BK128*[5]EmissionFactors!$B$9</f>
        <v>0</v>
      </c>
      <c r="BL286" s="162">
        <f>BL125*[5]EmissionFactors!$B$4+[5]DNK!BL127*[5]EmissionFactors!$B$6+BL128*[5]EmissionFactors!$B$9</f>
        <v>0</v>
      </c>
      <c r="BM286" s="162">
        <f>BM125*[5]EmissionFactors!$B$4+[5]DNK!BM127*[5]EmissionFactors!$B$6+BM128*[5]EmissionFactors!$B$9</f>
        <v>0</v>
      </c>
      <c r="BN286" s="109"/>
    </row>
    <row r="287" spans="1:66" s="112" customFormat="1" outlineLevel="1" x14ac:dyDescent="0.3">
      <c r="A287" s="163" t="s">
        <v>101</v>
      </c>
      <c r="B287" s="164" t="e">
        <f ca="1">(B99*VLOOKUP($A$1,[5]EmissionFactors!$A$15:$BM$19,COLUMN([5]DNK!B$2),FALSE)+B101*VLOOKUP($A$1,[5]EmissionFactors!$A$27:$BM$31,COLUMN([5]DNK!B$2),FALSE))*[5]EmissionFactors!$B$2</f>
        <v>#N/A</v>
      </c>
      <c r="C287" s="164" t="e">
        <f ca="1">(C99*VLOOKUP($A$1,[5]EmissionFactors!$A$15:$BM$19,COLUMN([5]DNK!C$2),FALSE)+C101*VLOOKUP($A$1,[5]EmissionFactors!$A$27:$BM$31,COLUMN([5]DNK!C$2),FALSE))*[5]EmissionFactors!$B$2</f>
        <v>#N/A</v>
      </c>
      <c r="D287" s="164" t="e">
        <f ca="1">(D99*VLOOKUP($A$1,[5]EmissionFactors!$A$15:$BM$19,COLUMN([5]DNK!D$2),FALSE)+D101*VLOOKUP($A$1,[5]EmissionFactors!$A$27:$BM$31,COLUMN([5]DNK!D$2),FALSE))*[5]EmissionFactors!$B$2</f>
        <v>#N/A</v>
      </c>
      <c r="E287" s="164" t="e">
        <f ca="1">(E99*VLOOKUP($A$1,[5]EmissionFactors!$A$15:$BM$19,COLUMN([5]DNK!E$2),FALSE)+E101*VLOOKUP($A$1,[5]EmissionFactors!$A$27:$BM$31,COLUMN([5]DNK!E$2),FALSE))*[5]EmissionFactors!$B$2</f>
        <v>#N/A</v>
      </c>
      <c r="F287" s="164" t="e">
        <f ca="1">(F99*VLOOKUP($A$1,[5]EmissionFactors!$A$15:$BM$19,COLUMN([5]DNK!F$2),FALSE)+F101*VLOOKUP($A$1,[5]EmissionFactors!$A$27:$BM$31,COLUMN([5]DNK!F$2),FALSE))*[5]EmissionFactors!$B$2</f>
        <v>#N/A</v>
      </c>
      <c r="G287" s="164" t="e">
        <f ca="1">(G99*VLOOKUP($A$1,[5]EmissionFactors!$A$15:$BM$19,COLUMN([5]DNK!G$2),FALSE)+G101*VLOOKUP($A$1,[5]EmissionFactors!$A$27:$BM$31,COLUMN([5]DNK!G$2),FALSE))*[5]EmissionFactors!$B$2</f>
        <v>#N/A</v>
      </c>
      <c r="H287" s="164" t="e">
        <f ca="1">(H99*VLOOKUP($A$1,[5]EmissionFactors!$A$15:$BM$19,COLUMN([5]DNK!H$2),FALSE)+H101*VLOOKUP($A$1,[5]EmissionFactors!$A$27:$BM$31,COLUMN([5]DNK!H$2),FALSE))*[5]EmissionFactors!$B$2</f>
        <v>#N/A</v>
      </c>
      <c r="I287" s="164" t="e">
        <f ca="1">(I99*VLOOKUP($A$1,[5]EmissionFactors!$A$15:$BM$19,COLUMN([5]DNK!I$2),FALSE)+I101*VLOOKUP($A$1,[5]EmissionFactors!$A$27:$BM$31,COLUMN([5]DNK!I$2),FALSE))*[5]EmissionFactors!$B$2</f>
        <v>#N/A</v>
      </c>
      <c r="J287" s="164" t="e">
        <f ca="1">(J99*VLOOKUP($A$1,[5]EmissionFactors!$A$15:$BM$19,COLUMN([5]DNK!J$2),FALSE)+J101*VLOOKUP($A$1,[5]EmissionFactors!$A$27:$BM$31,COLUMN([5]DNK!J$2),FALSE))*[5]EmissionFactors!$B$2</f>
        <v>#N/A</v>
      </c>
      <c r="K287" s="164" t="e">
        <f ca="1">(K99*VLOOKUP($A$1,[5]EmissionFactors!$A$15:$BM$19,COLUMN([5]DNK!K$2),FALSE)+K101*VLOOKUP($A$1,[5]EmissionFactors!$A$27:$BM$31,COLUMN([5]DNK!K$2),FALSE))*[5]EmissionFactors!$B$2</f>
        <v>#N/A</v>
      </c>
      <c r="L287" s="164" t="e">
        <f ca="1">(L99*VLOOKUP($A$1,[5]EmissionFactors!$A$15:$BM$19,COLUMN([5]DNK!L$2),FALSE)+L101*VLOOKUP($A$1,[5]EmissionFactors!$A$27:$BM$31,COLUMN([5]DNK!L$2),FALSE))*[5]EmissionFactors!$B$2</f>
        <v>#N/A</v>
      </c>
      <c r="M287" s="164" t="e">
        <f ca="1">(M99*VLOOKUP($A$1,[5]EmissionFactors!$A$15:$BM$19,COLUMN([5]DNK!M$2),FALSE)+M101*VLOOKUP($A$1,[5]EmissionFactors!$A$27:$BM$31,COLUMN([5]DNK!M$2),FALSE))*[5]EmissionFactors!$B$2</f>
        <v>#N/A</v>
      </c>
      <c r="N287" s="164" t="e">
        <f ca="1">(N99*VLOOKUP($A$1,[5]EmissionFactors!$A$15:$BM$19,COLUMN([5]DNK!N$2),FALSE)+N101*VLOOKUP($A$1,[5]EmissionFactors!$A$27:$BM$31,COLUMN([5]DNK!N$2),FALSE))*[5]EmissionFactors!$B$2</f>
        <v>#N/A</v>
      </c>
      <c r="O287" s="164" t="e">
        <f ca="1">(O99*VLOOKUP($A$1,[5]EmissionFactors!$A$15:$BM$19,COLUMN([5]DNK!O$2),FALSE)+O101*VLOOKUP($A$1,[5]EmissionFactors!$A$27:$BM$31,COLUMN([5]DNK!O$2),FALSE))*[5]EmissionFactors!$B$2</f>
        <v>#N/A</v>
      </c>
      <c r="P287" s="164" t="e">
        <f ca="1">(P99*VLOOKUP($A$1,[5]EmissionFactors!$A$15:$BM$19,COLUMN([5]DNK!P$2),FALSE)+P101*VLOOKUP($A$1,[5]EmissionFactors!$A$27:$BM$31,COLUMN([5]DNK!P$2),FALSE))*[5]EmissionFactors!$B$2</f>
        <v>#N/A</v>
      </c>
      <c r="Q287" s="164" t="e">
        <f ca="1">(Q99*VLOOKUP($A$1,[5]EmissionFactors!$A$15:$BM$19,COLUMN([5]DNK!Q$2),FALSE)+Q101*VLOOKUP($A$1,[5]EmissionFactors!$A$27:$BM$31,COLUMN([5]DNK!Q$2),FALSE))*[5]EmissionFactors!$B$2</f>
        <v>#N/A</v>
      </c>
      <c r="R287" s="164" t="e">
        <f ca="1">(R99*VLOOKUP($A$1,[5]EmissionFactors!$A$15:$BM$19,COLUMN([5]DNK!R$2),FALSE)+R101*VLOOKUP($A$1,[5]EmissionFactors!$A$27:$BM$31,COLUMN([5]DNK!R$2),FALSE))*[5]EmissionFactors!$B$2</f>
        <v>#N/A</v>
      </c>
      <c r="S287" s="164" t="e">
        <f ca="1">(S99*VLOOKUP($A$1,[5]EmissionFactors!$A$15:$BM$19,COLUMN([5]DNK!S$2),FALSE)+S101*VLOOKUP($A$1,[5]EmissionFactors!$A$27:$BM$31,COLUMN([5]DNK!S$2),FALSE))*[5]EmissionFactors!$B$2</f>
        <v>#N/A</v>
      </c>
      <c r="T287" s="164" t="e">
        <f ca="1">(T99*VLOOKUP($A$1,[5]EmissionFactors!$A$15:$BM$19,COLUMN([5]DNK!T$2),FALSE)+T101*VLOOKUP($A$1,[5]EmissionFactors!$A$27:$BM$31,COLUMN([5]DNK!T$2),FALSE))*[5]EmissionFactors!$B$2</f>
        <v>#N/A</v>
      </c>
      <c r="U287" s="164" t="e">
        <f ca="1">(U99*VLOOKUP($A$1,[5]EmissionFactors!$A$15:$BM$19,COLUMN([5]DNK!U$2),FALSE)+U101*VLOOKUP($A$1,[5]EmissionFactors!$A$27:$BM$31,COLUMN([5]DNK!U$2),FALSE))*[5]EmissionFactors!$B$2</f>
        <v>#N/A</v>
      </c>
      <c r="V287" s="164" t="e">
        <f ca="1">(V99*VLOOKUP($A$1,[5]EmissionFactors!$A$15:$BM$19,COLUMN([5]DNK!V$2),FALSE)+V101*VLOOKUP($A$1,[5]EmissionFactors!$A$27:$BM$31,COLUMN([5]DNK!V$2),FALSE))*[5]EmissionFactors!$B$2</f>
        <v>#N/A</v>
      </c>
      <c r="W287" s="164" t="e">
        <f ca="1">(W99*VLOOKUP($A$1,[5]EmissionFactors!$A$15:$BM$19,COLUMN([5]DNK!W$2),FALSE)+W101*VLOOKUP($A$1,[5]EmissionFactors!$A$27:$BM$31,COLUMN([5]DNK!W$2),FALSE))*[5]EmissionFactors!$B$2</f>
        <v>#N/A</v>
      </c>
      <c r="X287" s="164" t="e">
        <f ca="1">(X99*VLOOKUP($A$1,[5]EmissionFactors!$A$15:$BM$19,COLUMN([5]DNK!X$2),FALSE)+X101*VLOOKUP($A$1,[5]EmissionFactors!$A$27:$BM$31,COLUMN([5]DNK!X$2),FALSE))*[5]EmissionFactors!$B$2</f>
        <v>#N/A</v>
      </c>
      <c r="Y287" s="164" t="e">
        <f ca="1">(Y99*VLOOKUP($A$1,[5]EmissionFactors!$A$15:$BM$19,COLUMN([5]DNK!Y$2),FALSE)+Y101*VLOOKUP($A$1,[5]EmissionFactors!$A$27:$BM$31,COLUMN([5]DNK!Y$2),FALSE))*[5]EmissionFactors!$B$2</f>
        <v>#N/A</v>
      </c>
      <c r="Z287" s="164" t="e">
        <f ca="1">(Z99*VLOOKUP($A$1,[5]EmissionFactors!$A$15:$BM$19,COLUMN([5]DNK!Z$2),FALSE)+Z101*VLOOKUP($A$1,[5]EmissionFactors!$A$27:$BM$31,COLUMN([5]DNK!Z$2),FALSE))*[5]EmissionFactors!$B$2</f>
        <v>#N/A</v>
      </c>
      <c r="AA287" s="164" t="e">
        <f ca="1">(AA99*VLOOKUP($A$1,[5]EmissionFactors!$A$15:$BM$19,COLUMN([5]DNK!AA$2),FALSE)+AA101*VLOOKUP($A$1,[5]EmissionFactors!$A$27:$BM$31,COLUMN([5]DNK!AA$2),FALSE))*[5]EmissionFactors!$B$2</f>
        <v>#N/A</v>
      </c>
      <c r="AB287" s="164" t="e">
        <f ca="1">(AB99*VLOOKUP($A$1,[5]EmissionFactors!$A$15:$BM$19,COLUMN([5]DNK!AB$2),FALSE)+AB101*VLOOKUP($A$1,[5]EmissionFactors!$A$27:$BM$31,COLUMN([5]DNK!AB$2),FALSE))*[5]EmissionFactors!$B$2</f>
        <v>#N/A</v>
      </c>
      <c r="AC287" s="164" t="e">
        <f ca="1">(AC99*VLOOKUP($A$1,[5]EmissionFactors!$A$15:$BM$19,COLUMN([5]DNK!AC$2),FALSE)+AC101*VLOOKUP($A$1,[5]EmissionFactors!$A$27:$BM$31,COLUMN([5]DNK!AC$2),FALSE))*[5]EmissionFactors!$B$2</f>
        <v>#N/A</v>
      </c>
      <c r="AD287" s="164" t="e">
        <f ca="1">(AD99*VLOOKUP($A$1,[5]EmissionFactors!$A$15:$BM$19,COLUMN([5]DNK!AD$2),FALSE)+AD101*VLOOKUP($A$1,[5]EmissionFactors!$A$27:$BM$31,COLUMN([5]DNK!AD$2),FALSE))*[5]EmissionFactors!$B$2</f>
        <v>#N/A</v>
      </c>
      <c r="AE287" s="164" t="e">
        <f ca="1">(AE99*VLOOKUP($A$1,[5]EmissionFactors!$A$15:$BM$19,COLUMN([5]DNK!AE$2),FALSE)+AE101*VLOOKUP($A$1,[5]EmissionFactors!$A$27:$BM$31,COLUMN([5]DNK!AE$2),FALSE))*[5]EmissionFactors!$B$2</f>
        <v>#N/A</v>
      </c>
      <c r="AF287" s="164" t="e">
        <f ca="1">(AF99*VLOOKUP($A$1,[5]EmissionFactors!$A$15:$BM$19,COLUMN([5]DNK!AF$2),FALSE)+AF101*VLOOKUP($A$1,[5]EmissionFactors!$A$27:$BM$31,COLUMN([5]DNK!AF$2),FALSE))*[5]EmissionFactors!$B$2</f>
        <v>#N/A</v>
      </c>
      <c r="AG287" s="164" t="e">
        <f ca="1">(AG99*VLOOKUP($A$1,[5]EmissionFactors!$A$15:$BM$19,COLUMN([5]DNK!AG$2),FALSE)+AG101*VLOOKUP($A$1,[5]EmissionFactors!$A$27:$BM$31,COLUMN([5]DNK!AG$2),FALSE))*[5]EmissionFactors!$B$2</f>
        <v>#N/A</v>
      </c>
      <c r="AH287" s="164" t="e">
        <f ca="1">(AH99*VLOOKUP($A$1,[5]EmissionFactors!$A$15:$BM$19,COLUMN([5]DNK!AH$2),FALSE)+AH101*VLOOKUP($A$1,[5]EmissionFactors!$A$27:$BM$31,COLUMN([5]DNK!AH$2),FALSE))*[5]EmissionFactors!$B$2</f>
        <v>#N/A</v>
      </c>
      <c r="AI287" s="164" t="e">
        <f ca="1">(AI99*VLOOKUP($A$1,[5]EmissionFactors!$A$15:$BM$19,COLUMN([5]DNK!AI$2),FALSE)+AI101*VLOOKUP($A$1,[5]EmissionFactors!$A$27:$BM$31,COLUMN([5]DNK!AI$2),FALSE))*[5]EmissionFactors!$B$2</f>
        <v>#N/A</v>
      </c>
      <c r="AJ287" s="164" t="e">
        <f ca="1">(AJ99*VLOOKUP($A$1,[5]EmissionFactors!$A$15:$BM$19,COLUMN([5]DNK!AJ$2),FALSE)+AJ101*VLOOKUP($A$1,[5]EmissionFactors!$A$27:$BM$31,COLUMN([5]DNK!AJ$2),FALSE))*[5]EmissionFactors!$B$2</f>
        <v>#N/A</v>
      </c>
      <c r="AK287" s="164" t="e">
        <f ca="1">(AK99*VLOOKUP($A$1,[5]EmissionFactors!$A$15:$BM$19,COLUMN([5]DNK!AK$2),FALSE)+AK101*VLOOKUP($A$1,[5]EmissionFactors!$A$27:$BM$31,COLUMN([5]DNK!AK$2),FALSE))*[5]EmissionFactors!$B$2</f>
        <v>#N/A</v>
      </c>
      <c r="AL287" s="164" t="e">
        <f ca="1">(AL99*VLOOKUP($A$1,[5]EmissionFactors!$A$15:$BM$19,COLUMN([5]DNK!AL$2),FALSE)+AL101*VLOOKUP($A$1,[5]EmissionFactors!$A$27:$BM$31,COLUMN([5]DNK!AL$2),FALSE))*[5]EmissionFactors!$B$2</f>
        <v>#N/A</v>
      </c>
      <c r="AM287" s="164" t="e">
        <f ca="1">(AM99*VLOOKUP($A$1,[5]EmissionFactors!$A$15:$BM$19,COLUMN([5]DNK!AM$2),FALSE)+AM101*VLOOKUP($A$1,[5]EmissionFactors!$A$27:$BM$31,COLUMN([5]DNK!AM$2),FALSE))*[5]EmissionFactors!$B$2</f>
        <v>#N/A</v>
      </c>
      <c r="AO287" s="164" t="e">
        <f ca="1">(AO99*VLOOKUP($A$1,[5]EmissionFactors!$A$15:$BM$19,COLUMN([5]DNK!AO$2),FALSE)+AO101*VLOOKUP($A$1,[5]EmissionFactors!$A$27:$BM$31,COLUMN([5]DNK!AO$2),FALSE))*[5]EmissionFactors!$B$2</f>
        <v>#N/A</v>
      </c>
      <c r="AP287" s="164" t="e">
        <f ca="1">(AP99*VLOOKUP($A$1,[5]EmissionFactors!$A$15:$BM$19,COLUMN([5]DNK!AP$2),FALSE)+AP101*VLOOKUP($A$1,[5]EmissionFactors!$A$27:$BM$31,COLUMN([5]DNK!AP$2),FALSE))*[5]EmissionFactors!$B$2</f>
        <v>#N/A</v>
      </c>
      <c r="AQ287" s="164" t="e">
        <f ca="1">(AQ99*VLOOKUP($A$1,[5]EmissionFactors!$A$15:$BM$19,COLUMN([5]DNK!AQ$2),FALSE)+AQ101*VLOOKUP($A$1,[5]EmissionFactors!$A$27:$BM$31,COLUMN([5]DNK!AQ$2),FALSE))*[5]EmissionFactors!$B$2</f>
        <v>#N/A</v>
      </c>
      <c r="AR287" s="164" t="e">
        <f ca="1">(AR99*VLOOKUP($A$1,[5]EmissionFactors!$A$15:$BM$19,COLUMN([5]DNK!AR$2),FALSE)+AR101*VLOOKUP($A$1,[5]EmissionFactors!$A$27:$BM$31,COLUMN([5]DNK!AR$2),FALSE))*[5]EmissionFactors!$B$2</f>
        <v>#N/A</v>
      </c>
      <c r="AS287" s="164" t="e">
        <f ca="1">(AS99*VLOOKUP($A$1,[5]EmissionFactors!$A$15:$BM$19,COLUMN([5]DNK!AS$2),FALSE)+AS101*VLOOKUP($A$1,[5]EmissionFactors!$A$27:$BM$31,COLUMN([5]DNK!AS$2),FALSE))*[5]EmissionFactors!$B$2</f>
        <v>#N/A</v>
      </c>
      <c r="AT287" s="164" t="e">
        <f ca="1">(AT99*VLOOKUP($A$1,[5]EmissionFactors!$A$15:$BM$19,COLUMN([5]DNK!AT$2),FALSE)+AT101*VLOOKUP($A$1,[5]EmissionFactors!$A$27:$BM$31,COLUMN([5]DNK!AT$2),FALSE))*[5]EmissionFactors!$B$2</f>
        <v>#N/A</v>
      </c>
      <c r="AU287" s="164" t="e">
        <f ca="1">(AU99*VLOOKUP($A$1,[5]EmissionFactors!$A$15:$BM$19,COLUMN([5]DNK!AU$2),FALSE)+AU101*VLOOKUP($A$1,[5]EmissionFactors!$A$27:$BM$31,COLUMN([5]DNK!AU$2),FALSE))*[5]EmissionFactors!$B$2</f>
        <v>#N/A</v>
      </c>
      <c r="AV287" s="164" t="e">
        <f ca="1">(AV99*VLOOKUP($A$1,[5]EmissionFactors!$A$15:$BM$19,COLUMN([5]DNK!AV$2),FALSE)+AV101*VLOOKUP($A$1,[5]EmissionFactors!$A$27:$BM$31,COLUMN([5]DNK!AV$2),FALSE))*[5]EmissionFactors!$B$2</f>
        <v>#N/A</v>
      </c>
      <c r="AW287" s="164" t="e">
        <f ca="1">(AW99*VLOOKUP($A$1,[5]EmissionFactors!$A$15:$BM$19,COLUMN([5]DNK!AW$2),FALSE)+AW101*VLOOKUP($A$1,[5]EmissionFactors!$A$27:$BM$31,COLUMN([5]DNK!AW$2),FALSE))*[5]EmissionFactors!$B$2</f>
        <v>#N/A</v>
      </c>
      <c r="AX287" s="164" t="e">
        <f ca="1">(AX99*VLOOKUP($A$1,[5]EmissionFactors!$A$15:$BM$19,COLUMN([5]DNK!AX$2),FALSE)+AX101*VLOOKUP($A$1,[5]EmissionFactors!$A$27:$BM$31,COLUMN([5]DNK!AX$2),FALSE))*[5]EmissionFactors!$B$2</f>
        <v>#N/A</v>
      </c>
      <c r="AY287" s="164" t="e">
        <f ca="1">(AY99*VLOOKUP($A$1,[5]EmissionFactors!$A$15:$BM$19,COLUMN([5]DNK!AY$2),FALSE)+AY101*VLOOKUP($A$1,[5]EmissionFactors!$A$27:$BM$31,COLUMN([5]DNK!AY$2),FALSE))*[5]EmissionFactors!$B$2</f>
        <v>#N/A</v>
      </c>
      <c r="AZ287" s="164" t="e">
        <f ca="1">(AZ99*VLOOKUP($A$1,[5]EmissionFactors!$A$15:$BM$19,COLUMN([5]DNK!AZ$2),FALSE)+AZ101*VLOOKUP($A$1,[5]EmissionFactors!$A$27:$BM$31,COLUMN([5]DNK!AZ$2),FALSE))*[5]EmissionFactors!$B$2</f>
        <v>#N/A</v>
      </c>
      <c r="BA287" s="111"/>
      <c r="BB287" s="164" t="e">
        <f ca="1">(BB99*VLOOKUP($A$1,[5]EmissionFactors!$A$15:$BM$19,COLUMN([5]DNK!BB$2),FALSE)+BB101*VLOOKUP($A$1,[5]EmissionFactors!$A$27:$BM$31,COLUMN([5]DNK!BB$2),FALSE))*[5]EmissionFactors!$B$2</f>
        <v>#N/A</v>
      </c>
      <c r="BC287" s="164" t="e">
        <f ca="1">(BC99*VLOOKUP($A$1,[5]EmissionFactors!$A$15:$BM$19,COLUMN([5]DNK!BC$2),FALSE)+BC101*VLOOKUP($A$1,[5]EmissionFactors!$A$27:$BM$31,COLUMN([5]DNK!BC$2),FALSE))*[5]EmissionFactors!$B$2</f>
        <v>#N/A</v>
      </c>
      <c r="BD287" s="164" t="e">
        <f ca="1">(BD99*VLOOKUP($A$1,[5]EmissionFactors!$A$15:$BM$19,COLUMN([5]DNK!BD$2),FALSE)+BD101*VLOOKUP($A$1,[5]EmissionFactors!$A$27:$BM$31,COLUMN([5]DNK!BD$2),FALSE))*[5]EmissionFactors!$B$2</f>
        <v>#N/A</v>
      </c>
      <c r="BE287" s="164" t="e">
        <f ca="1">(BE99*VLOOKUP($A$1,[5]EmissionFactors!$A$15:$BM$19,COLUMN([5]DNK!BE$2),FALSE)+BE101*VLOOKUP($A$1,[5]EmissionFactors!$A$27:$BM$31,COLUMN([5]DNK!BE$2),FALSE))*[5]EmissionFactors!$B$2</f>
        <v>#N/A</v>
      </c>
      <c r="BF287" s="164" t="e">
        <f ca="1">(BF99*VLOOKUP($A$1,[5]EmissionFactors!$A$15:$BM$19,COLUMN([5]DNK!BF$2),FALSE)+BF101*VLOOKUP($A$1,[5]EmissionFactors!$A$27:$BM$31,COLUMN([5]DNK!BF$2),FALSE))*[5]EmissionFactors!$B$2</f>
        <v>#N/A</v>
      </c>
      <c r="BG287" s="164" t="e">
        <f ca="1">(BG99*VLOOKUP($A$1,[5]EmissionFactors!$A$15:$BM$19,COLUMN([5]DNK!BG$2),FALSE)+BG101*VLOOKUP($A$1,[5]EmissionFactors!$A$27:$BM$31,COLUMN([5]DNK!BG$2),FALSE))*[5]EmissionFactors!$B$2</f>
        <v>#N/A</v>
      </c>
      <c r="BH287" s="164" t="e">
        <f ca="1">(BH99*VLOOKUP($A$1,[5]EmissionFactors!$A$15:$BM$19,COLUMN([5]DNK!BH$2),FALSE)+BH101*VLOOKUP($A$1,[5]EmissionFactors!$A$27:$BM$31,COLUMN([5]DNK!BH$2),FALSE))*[5]EmissionFactors!$B$2</f>
        <v>#N/A</v>
      </c>
      <c r="BI287" s="164" t="e">
        <f ca="1">(BI99*VLOOKUP($A$1,[5]EmissionFactors!$A$15:$BM$19,COLUMN([5]DNK!BI$2),FALSE)+BI101*VLOOKUP($A$1,[5]EmissionFactors!$A$27:$BM$31,COLUMN([5]DNK!BI$2),FALSE))*[5]EmissionFactors!$B$2</f>
        <v>#N/A</v>
      </c>
      <c r="BJ287" s="164" t="e">
        <f ca="1">(BJ99*VLOOKUP($A$1,[5]EmissionFactors!$A$15:$BM$19,COLUMN([5]DNK!BJ$2),FALSE)+BJ101*VLOOKUP($A$1,[5]EmissionFactors!$A$27:$BM$31,COLUMN([5]DNK!BJ$2),FALSE))*[5]EmissionFactors!$B$2</f>
        <v>#N/A</v>
      </c>
      <c r="BK287" s="164" t="e">
        <f ca="1">(BK99*VLOOKUP($A$1,[5]EmissionFactors!$A$15:$BM$19,COLUMN([5]DNK!BK$2),FALSE)+BK101*VLOOKUP($A$1,[5]EmissionFactors!$A$27:$BM$31,COLUMN([5]DNK!BK$2),FALSE))*[5]EmissionFactors!$B$2</f>
        <v>#N/A</v>
      </c>
      <c r="BL287" s="164" t="e">
        <f ca="1">(BL99*VLOOKUP($A$1,[5]EmissionFactors!$A$15:$BM$19,COLUMN([5]DNK!BL$2),FALSE)+BL101*VLOOKUP($A$1,[5]EmissionFactors!$A$27:$BM$31,COLUMN([5]DNK!BL$2),FALSE))*[5]EmissionFactors!$B$2</f>
        <v>#N/A</v>
      </c>
      <c r="BM287" s="164" t="e">
        <f ca="1">(BM99*VLOOKUP($A$1,[5]EmissionFactors!$A$15:$BM$19,COLUMN([5]DNK!BM$2),FALSE)+BM101*VLOOKUP($A$1,[5]EmissionFactors!$A$27:$BM$31,COLUMN([5]DNK!BM$2),FALSE))*[5]EmissionFactors!$B$2</f>
        <v>#N/A</v>
      </c>
      <c r="BN287" s="111"/>
    </row>
    <row r="288" spans="1:66" s="108" customFormat="1" outlineLevel="1" x14ac:dyDescent="0.3">
      <c r="A288" s="114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  <c r="AE288" s="115"/>
      <c r="AF288" s="115"/>
      <c r="AG288" s="115"/>
      <c r="AH288" s="115"/>
      <c r="AI288" s="115"/>
      <c r="AJ288" s="115"/>
      <c r="AK288" s="115"/>
      <c r="AL288" s="115"/>
      <c r="AM288" s="115"/>
      <c r="AO288" s="115"/>
      <c r="AP288" s="115"/>
      <c r="AQ288" s="115"/>
      <c r="AR288" s="115"/>
      <c r="AS288" s="115"/>
      <c r="AT288" s="115"/>
      <c r="AU288" s="115"/>
      <c r="AV288" s="115"/>
      <c r="AW288" s="115"/>
      <c r="AX288" s="115"/>
      <c r="AY288" s="115"/>
      <c r="AZ288" s="115"/>
      <c r="BA288" s="109"/>
      <c r="BB288" s="115"/>
      <c r="BC288" s="115"/>
      <c r="BD288" s="115"/>
      <c r="BE288" s="115"/>
      <c r="BF288" s="115"/>
      <c r="BG288" s="115"/>
      <c r="BH288" s="115"/>
      <c r="BI288" s="115"/>
      <c r="BJ288" s="115"/>
      <c r="BK288" s="115"/>
      <c r="BL288" s="115"/>
      <c r="BM288" s="115"/>
      <c r="BN288" s="109"/>
    </row>
    <row r="289" spans="1:66" s="76" customFormat="1" outlineLevel="1" x14ac:dyDescent="0.3">
      <c r="A289" s="159" t="s">
        <v>86</v>
      </c>
      <c r="B289" s="160" t="e">
        <f t="shared" ref="B289:BM289" ca="1" si="220">B290</f>
        <v>#N/A</v>
      </c>
      <c r="C289" s="160" t="e">
        <f t="shared" ca="1" si="220"/>
        <v>#N/A</v>
      </c>
      <c r="D289" s="160" t="e">
        <f t="shared" ca="1" si="220"/>
        <v>#N/A</v>
      </c>
      <c r="E289" s="160" t="e">
        <f t="shared" ca="1" si="220"/>
        <v>#N/A</v>
      </c>
      <c r="F289" s="160" t="e">
        <f t="shared" ca="1" si="220"/>
        <v>#N/A</v>
      </c>
      <c r="G289" s="160" t="e">
        <f t="shared" ca="1" si="220"/>
        <v>#N/A</v>
      </c>
      <c r="H289" s="160" t="e">
        <f t="shared" ca="1" si="220"/>
        <v>#N/A</v>
      </c>
      <c r="I289" s="160" t="e">
        <f t="shared" ca="1" si="220"/>
        <v>#N/A</v>
      </c>
      <c r="J289" s="160" t="e">
        <f t="shared" ca="1" si="220"/>
        <v>#N/A</v>
      </c>
      <c r="K289" s="160" t="e">
        <f t="shared" ca="1" si="220"/>
        <v>#N/A</v>
      </c>
      <c r="L289" s="160" t="e">
        <f t="shared" ca="1" si="220"/>
        <v>#N/A</v>
      </c>
      <c r="M289" s="160" t="e">
        <f t="shared" ca="1" si="220"/>
        <v>#N/A</v>
      </c>
      <c r="N289" s="160" t="e">
        <f t="shared" ca="1" si="220"/>
        <v>#N/A</v>
      </c>
      <c r="O289" s="160" t="e">
        <f t="shared" ca="1" si="220"/>
        <v>#N/A</v>
      </c>
      <c r="P289" s="160" t="e">
        <f t="shared" ca="1" si="220"/>
        <v>#N/A</v>
      </c>
      <c r="Q289" s="160" t="e">
        <f t="shared" ca="1" si="220"/>
        <v>#N/A</v>
      </c>
      <c r="R289" s="160" t="e">
        <f t="shared" ca="1" si="220"/>
        <v>#N/A</v>
      </c>
      <c r="S289" s="160" t="e">
        <f t="shared" ca="1" si="220"/>
        <v>#N/A</v>
      </c>
      <c r="T289" s="160" t="e">
        <f t="shared" ca="1" si="220"/>
        <v>#N/A</v>
      </c>
      <c r="U289" s="160" t="e">
        <f t="shared" ca="1" si="220"/>
        <v>#N/A</v>
      </c>
      <c r="V289" s="160" t="e">
        <f t="shared" ca="1" si="220"/>
        <v>#N/A</v>
      </c>
      <c r="W289" s="160" t="e">
        <f t="shared" ca="1" si="220"/>
        <v>#N/A</v>
      </c>
      <c r="X289" s="160" t="e">
        <f t="shared" ca="1" si="220"/>
        <v>#N/A</v>
      </c>
      <c r="Y289" s="160" t="e">
        <f t="shared" ca="1" si="220"/>
        <v>#N/A</v>
      </c>
      <c r="Z289" s="160" t="e">
        <f t="shared" ca="1" si="220"/>
        <v>#N/A</v>
      </c>
      <c r="AA289" s="160" t="e">
        <f t="shared" ca="1" si="220"/>
        <v>#N/A</v>
      </c>
      <c r="AB289" s="160" t="e">
        <f t="shared" ca="1" si="220"/>
        <v>#N/A</v>
      </c>
      <c r="AC289" s="160" t="e">
        <f t="shared" ca="1" si="220"/>
        <v>#N/A</v>
      </c>
      <c r="AD289" s="160" t="e">
        <f t="shared" ca="1" si="220"/>
        <v>#N/A</v>
      </c>
      <c r="AE289" s="160" t="e">
        <f t="shared" ca="1" si="220"/>
        <v>#N/A</v>
      </c>
      <c r="AF289" s="160" t="e">
        <f t="shared" ca="1" si="220"/>
        <v>#N/A</v>
      </c>
      <c r="AG289" s="160" t="e">
        <f t="shared" ca="1" si="220"/>
        <v>#N/A</v>
      </c>
      <c r="AH289" s="160" t="e">
        <f t="shared" ca="1" si="220"/>
        <v>#N/A</v>
      </c>
      <c r="AI289" s="160" t="e">
        <f t="shared" ca="1" si="220"/>
        <v>#N/A</v>
      </c>
      <c r="AJ289" s="160" t="e">
        <f t="shared" ca="1" si="220"/>
        <v>#N/A</v>
      </c>
      <c r="AK289" s="160" t="e">
        <f t="shared" ca="1" si="220"/>
        <v>#N/A</v>
      </c>
      <c r="AL289" s="160" t="e">
        <f t="shared" ca="1" si="220"/>
        <v>#N/A</v>
      </c>
      <c r="AM289" s="160" t="e">
        <f t="shared" ca="1" si="220"/>
        <v>#N/A</v>
      </c>
      <c r="AO289" s="160" t="e">
        <f t="shared" ca="1" si="220"/>
        <v>#N/A</v>
      </c>
      <c r="AP289" s="160" t="e">
        <f t="shared" ca="1" si="220"/>
        <v>#N/A</v>
      </c>
      <c r="AQ289" s="160" t="e">
        <f t="shared" ca="1" si="220"/>
        <v>#N/A</v>
      </c>
      <c r="AR289" s="160" t="e">
        <f t="shared" ca="1" si="220"/>
        <v>#N/A</v>
      </c>
      <c r="AS289" s="160" t="e">
        <f t="shared" ca="1" si="220"/>
        <v>#N/A</v>
      </c>
      <c r="AT289" s="160" t="e">
        <f t="shared" ca="1" si="220"/>
        <v>#N/A</v>
      </c>
      <c r="AU289" s="160" t="e">
        <f t="shared" ca="1" si="220"/>
        <v>#N/A</v>
      </c>
      <c r="AV289" s="160" t="e">
        <f t="shared" ca="1" si="220"/>
        <v>#N/A</v>
      </c>
      <c r="AW289" s="160" t="e">
        <f t="shared" ca="1" si="220"/>
        <v>#N/A</v>
      </c>
      <c r="AX289" s="160" t="e">
        <f t="shared" ca="1" si="220"/>
        <v>#N/A</v>
      </c>
      <c r="AY289" s="160" t="e">
        <f t="shared" ca="1" si="220"/>
        <v>#N/A</v>
      </c>
      <c r="AZ289" s="160" t="e">
        <f t="shared" ca="1" si="220"/>
        <v>#N/A</v>
      </c>
      <c r="BA289" s="74"/>
      <c r="BB289" s="160" t="e">
        <f t="shared" ca="1" si="220"/>
        <v>#N/A</v>
      </c>
      <c r="BC289" s="160" t="e">
        <f t="shared" ca="1" si="220"/>
        <v>#N/A</v>
      </c>
      <c r="BD289" s="160" t="e">
        <f t="shared" ca="1" si="220"/>
        <v>#N/A</v>
      </c>
      <c r="BE289" s="160" t="e">
        <f t="shared" ca="1" si="220"/>
        <v>#N/A</v>
      </c>
      <c r="BF289" s="160" t="e">
        <f t="shared" ca="1" si="220"/>
        <v>#N/A</v>
      </c>
      <c r="BG289" s="160" t="e">
        <f t="shared" ca="1" si="220"/>
        <v>#N/A</v>
      </c>
      <c r="BH289" s="160" t="e">
        <f t="shared" ca="1" si="220"/>
        <v>#N/A</v>
      </c>
      <c r="BI289" s="160" t="e">
        <f t="shared" ca="1" si="220"/>
        <v>#N/A</v>
      </c>
      <c r="BJ289" s="160" t="e">
        <f t="shared" ca="1" si="220"/>
        <v>#N/A</v>
      </c>
      <c r="BK289" s="160" t="e">
        <f t="shared" ca="1" si="220"/>
        <v>#N/A</v>
      </c>
      <c r="BL289" s="160" t="e">
        <f t="shared" ca="1" si="220"/>
        <v>#N/A</v>
      </c>
      <c r="BM289" s="160" t="e">
        <f t="shared" ca="1" si="220"/>
        <v>#N/A</v>
      </c>
      <c r="BN289" s="160"/>
    </row>
    <row r="290" spans="1:66" s="112" customFormat="1" outlineLevel="1" x14ac:dyDescent="0.3">
      <c r="A290" s="163" t="s">
        <v>101</v>
      </c>
      <c r="B290" s="164" t="e">
        <f ca="1">B136*VLOOKUP($A$1,[5]EmissionFactors!$A$15:$BM$19,COLUMN([5]DNK!B$2),FALSE)*[5]EmissionFactors!$B$2</f>
        <v>#N/A</v>
      </c>
      <c r="C290" s="164" t="e">
        <f ca="1">C136*VLOOKUP($A$1,[5]EmissionFactors!$A$15:$BM$19,COLUMN([5]DNK!C$2),FALSE)*[5]EmissionFactors!$B$2</f>
        <v>#N/A</v>
      </c>
      <c r="D290" s="164" t="e">
        <f ca="1">D136*VLOOKUP($A$1,[5]EmissionFactors!$A$15:$BM$19,COLUMN([5]DNK!D$2),FALSE)*[5]EmissionFactors!$B$2</f>
        <v>#N/A</v>
      </c>
      <c r="E290" s="164" t="e">
        <f ca="1">E136*VLOOKUP($A$1,[5]EmissionFactors!$A$15:$BM$19,COLUMN([5]DNK!E$2),FALSE)*[5]EmissionFactors!$B$2</f>
        <v>#N/A</v>
      </c>
      <c r="F290" s="164" t="e">
        <f ca="1">F136*VLOOKUP($A$1,[5]EmissionFactors!$A$15:$BM$19,COLUMN([5]DNK!F$2),FALSE)*[5]EmissionFactors!$B$2</f>
        <v>#N/A</v>
      </c>
      <c r="G290" s="164" t="e">
        <f ca="1">G136*VLOOKUP($A$1,[5]EmissionFactors!$A$15:$BM$19,COLUMN([5]DNK!G$2),FALSE)*[5]EmissionFactors!$B$2</f>
        <v>#N/A</v>
      </c>
      <c r="H290" s="164" t="e">
        <f ca="1">H136*VLOOKUP($A$1,[5]EmissionFactors!$A$15:$BM$19,COLUMN([5]DNK!H$2),FALSE)*[5]EmissionFactors!$B$2</f>
        <v>#N/A</v>
      </c>
      <c r="I290" s="164" t="e">
        <f ca="1">I136*VLOOKUP($A$1,[5]EmissionFactors!$A$15:$BM$19,COLUMN([5]DNK!I$2),FALSE)*[5]EmissionFactors!$B$2</f>
        <v>#N/A</v>
      </c>
      <c r="J290" s="164" t="e">
        <f ca="1">J136*VLOOKUP($A$1,[5]EmissionFactors!$A$15:$BM$19,COLUMN([5]DNK!J$2),FALSE)*[5]EmissionFactors!$B$2</f>
        <v>#N/A</v>
      </c>
      <c r="K290" s="164" t="e">
        <f ca="1">K136*VLOOKUP($A$1,[5]EmissionFactors!$A$15:$BM$19,COLUMN([5]DNK!K$2),FALSE)*[5]EmissionFactors!$B$2</f>
        <v>#N/A</v>
      </c>
      <c r="L290" s="164" t="e">
        <f ca="1">L136*VLOOKUP($A$1,[5]EmissionFactors!$A$15:$BM$19,COLUMN([5]DNK!L$2),FALSE)*[5]EmissionFactors!$B$2</f>
        <v>#N/A</v>
      </c>
      <c r="M290" s="164" t="e">
        <f ca="1">M136*VLOOKUP($A$1,[5]EmissionFactors!$A$15:$BM$19,COLUMN([5]DNK!M$2),FALSE)*[5]EmissionFactors!$B$2</f>
        <v>#N/A</v>
      </c>
      <c r="N290" s="164" t="e">
        <f ca="1">N136*VLOOKUP($A$1,[5]EmissionFactors!$A$15:$BM$19,COLUMN([5]DNK!N$2),FALSE)*[5]EmissionFactors!$B$2</f>
        <v>#N/A</v>
      </c>
      <c r="O290" s="164" t="e">
        <f ca="1">O136*VLOOKUP($A$1,[5]EmissionFactors!$A$15:$BM$19,COLUMN([5]DNK!O$2),FALSE)*[5]EmissionFactors!$B$2</f>
        <v>#N/A</v>
      </c>
      <c r="P290" s="164" t="e">
        <f ca="1">P136*VLOOKUP($A$1,[5]EmissionFactors!$A$15:$BM$19,COLUMN([5]DNK!P$2),FALSE)*[5]EmissionFactors!$B$2</f>
        <v>#N/A</v>
      </c>
      <c r="Q290" s="164" t="e">
        <f ca="1">Q136*VLOOKUP($A$1,[5]EmissionFactors!$A$15:$BM$19,COLUMN([5]DNK!Q$2),FALSE)*[5]EmissionFactors!$B$2</f>
        <v>#N/A</v>
      </c>
      <c r="R290" s="164" t="e">
        <f ca="1">R136*VLOOKUP($A$1,[5]EmissionFactors!$A$15:$BM$19,COLUMN([5]DNK!R$2),FALSE)*[5]EmissionFactors!$B$2</f>
        <v>#N/A</v>
      </c>
      <c r="S290" s="164" t="e">
        <f ca="1">S136*VLOOKUP($A$1,[5]EmissionFactors!$A$15:$BM$19,COLUMN([5]DNK!S$2),FALSE)*[5]EmissionFactors!$B$2</f>
        <v>#N/A</v>
      </c>
      <c r="T290" s="164" t="e">
        <f ca="1">T136*VLOOKUP($A$1,[5]EmissionFactors!$A$15:$BM$19,COLUMN([5]DNK!T$2),FALSE)*[5]EmissionFactors!$B$2</f>
        <v>#N/A</v>
      </c>
      <c r="U290" s="164" t="e">
        <f ca="1">U136*VLOOKUP($A$1,[5]EmissionFactors!$A$15:$BM$19,COLUMN([5]DNK!U$2),FALSE)*[5]EmissionFactors!$B$2</f>
        <v>#N/A</v>
      </c>
      <c r="V290" s="164" t="e">
        <f ca="1">V136*VLOOKUP($A$1,[5]EmissionFactors!$A$15:$BM$19,COLUMN([5]DNK!V$2),FALSE)*[5]EmissionFactors!$B$2</f>
        <v>#N/A</v>
      </c>
      <c r="W290" s="164" t="e">
        <f ca="1">W136*VLOOKUP($A$1,[5]EmissionFactors!$A$15:$BM$19,COLUMN([5]DNK!W$2),FALSE)*[5]EmissionFactors!$B$2</f>
        <v>#N/A</v>
      </c>
      <c r="X290" s="164" t="e">
        <f ca="1">X136*VLOOKUP($A$1,[5]EmissionFactors!$A$15:$BM$19,COLUMN([5]DNK!X$2),FALSE)*[5]EmissionFactors!$B$2</f>
        <v>#N/A</v>
      </c>
      <c r="Y290" s="164" t="e">
        <f ca="1">Y136*VLOOKUP($A$1,[5]EmissionFactors!$A$15:$BM$19,COLUMN([5]DNK!Y$2),FALSE)*[5]EmissionFactors!$B$2</f>
        <v>#N/A</v>
      </c>
      <c r="Z290" s="164" t="e">
        <f ca="1">Z136*VLOOKUP($A$1,[5]EmissionFactors!$A$15:$BM$19,COLUMN([5]DNK!Z$2),FALSE)*[5]EmissionFactors!$B$2</f>
        <v>#N/A</v>
      </c>
      <c r="AA290" s="164" t="e">
        <f ca="1">AA136*VLOOKUP($A$1,[5]EmissionFactors!$A$15:$BM$19,COLUMN([5]DNK!AA$2),FALSE)*[5]EmissionFactors!$B$2</f>
        <v>#N/A</v>
      </c>
      <c r="AB290" s="164" t="e">
        <f ca="1">AB136*VLOOKUP($A$1,[5]EmissionFactors!$A$15:$BM$19,COLUMN([5]DNK!AB$2),FALSE)*[5]EmissionFactors!$B$2</f>
        <v>#N/A</v>
      </c>
      <c r="AC290" s="164" t="e">
        <f ca="1">AC136*VLOOKUP($A$1,[5]EmissionFactors!$A$15:$BM$19,COLUMN([5]DNK!AC$2),FALSE)*[5]EmissionFactors!$B$2</f>
        <v>#N/A</v>
      </c>
      <c r="AD290" s="164" t="e">
        <f ca="1">AD136*VLOOKUP($A$1,[5]EmissionFactors!$A$15:$BM$19,COLUMN([5]DNK!AD$2),FALSE)*[5]EmissionFactors!$B$2</f>
        <v>#N/A</v>
      </c>
      <c r="AE290" s="164" t="e">
        <f ca="1">AE136*VLOOKUP($A$1,[5]EmissionFactors!$A$15:$BM$19,COLUMN([5]DNK!AE$2),FALSE)*[5]EmissionFactors!$B$2</f>
        <v>#N/A</v>
      </c>
      <c r="AF290" s="164" t="e">
        <f ca="1">AF136*VLOOKUP($A$1,[5]EmissionFactors!$A$15:$BM$19,COLUMN([5]DNK!AF$2),FALSE)*[5]EmissionFactors!$B$2</f>
        <v>#N/A</v>
      </c>
      <c r="AG290" s="164" t="e">
        <f ca="1">AG136*VLOOKUP($A$1,[5]EmissionFactors!$A$15:$BM$19,COLUMN([5]DNK!AG$2),FALSE)*[5]EmissionFactors!$B$2</f>
        <v>#N/A</v>
      </c>
      <c r="AH290" s="164" t="e">
        <f ca="1">AH136*VLOOKUP($A$1,[5]EmissionFactors!$A$15:$BM$19,COLUMN([5]DNK!AH$2),FALSE)*[5]EmissionFactors!$B$2</f>
        <v>#N/A</v>
      </c>
      <c r="AI290" s="164" t="e">
        <f ca="1">AI136*VLOOKUP($A$1,[5]EmissionFactors!$A$15:$BM$19,COLUMN([5]DNK!AI$2),FALSE)*[5]EmissionFactors!$B$2</f>
        <v>#N/A</v>
      </c>
      <c r="AJ290" s="164" t="e">
        <f ca="1">AJ136*VLOOKUP($A$1,[5]EmissionFactors!$A$15:$BM$19,COLUMN([5]DNK!AJ$2),FALSE)*[5]EmissionFactors!$B$2</f>
        <v>#N/A</v>
      </c>
      <c r="AK290" s="164" t="e">
        <f ca="1">AK136*VLOOKUP($A$1,[5]EmissionFactors!$A$15:$BM$19,COLUMN([5]DNK!AK$2),FALSE)*[5]EmissionFactors!$B$2</f>
        <v>#N/A</v>
      </c>
      <c r="AL290" s="164" t="e">
        <f ca="1">AL136*VLOOKUP($A$1,[5]EmissionFactors!$A$15:$BM$19,COLUMN([5]DNK!AL$2),FALSE)*[5]EmissionFactors!$B$2</f>
        <v>#N/A</v>
      </c>
      <c r="AM290" s="164" t="e">
        <f ca="1">AM136*VLOOKUP($A$1,[5]EmissionFactors!$A$15:$BM$19,COLUMN([5]DNK!AM$2),FALSE)*[5]EmissionFactors!$B$2</f>
        <v>#N/A</v>
      </c>
      <c r="AO290" s="164" t="e">
        <f ca="1">AO136*VLOOKUP($A$1,[5]EmissionFactors!$A$15:$BM$19,COLUMN([5]DNK!AO$2),FALSE)*[5]EmissionFactors!$B$2</f>
        <v>#N/A</v>
      </c>
      <c r="AP290" s="164" t="e">
        <f ca="1">AP136*VLOOKUP($A$1,[5]EmissionFactors!$A$15:$BM$19,COLUMN([5]DNK!AP$2),FALSE)*[5]EmissionFactors!$B$2</f>
        <v>#N/A</v>
      </c>
      <c r="AQ290" s="164" t="e">
        <f ca="1">AQ136*VLOOKUP($A$1,[5]EmissionFactors!$A$15:$BM$19,COLUMN([5]DNK!AQ$2),FALSE)*[5]EmissionFactors!$B$2</f>
        <v>#N/A</v>
      </c>
      <c r="AR290" s="164" t="e">
        <f ca="1">AR136*VLOOKUP($A$1,[5]EmissionFactors!$A$15:$BM$19,COLUMN([5]DNK!AR$2),FALSE)*[5]EmissionFactors!$B$2</f>
        <v>#N/A</v>
      </c>
      <c r="AS290" s="164" t="e">
        <f ca="1">AS136*VLOOKUP($A$1,[5]EmissionFactors!$A$15:$BM$19,COLUMN([5]DNK!AS$2),FALSE)*[5]EmissionFactors!$B$2</f>
        <v>#N/A</v>
      </c>
      <c r="AT290" s="164" t="e">
        <f ca="1">AT136*VLOOKUP($A$1,[5]EmissionFactors!$A$15:$BM$19,COLUMN([5]DNK!AT$2),FALSE)*[5]EmissionFactors!$B$2</f>
        <v>#N/A</v>
      </c>
      <c r="AU290" s="164" t="e">
        <f ca="1">AU136*VLOOKUP($A$1,[5]EmissionFactors!$A$15:$BM$19,COLUMN([5]DNK!AU$2),FALSE)*[5]EmissionFactors!$B$2</f>
        <v>#N/A</v>
      </c>
      <c r="AV290" s="164" t="e">
        <f ca="1">AV136*VLOOKUP($A$1,[5]EmissionFactors!$A$15:$BM$19,COLUMN([5]DNK!AV$2),FALSE)*[5]EmissionFactors!$B$2</f>
        <v>#N/A</v>
      </c>
      <c r="AW290" s="164" t="e">
        <f ca="1">AW136*VLOOKUP($A$1,[5]EmissionFactors!$A$15:$BM$19,COLUMN([5]DNK!AW$2),FALSE)*[5]EmissionFactors!$B$2</f>
        <v>#N/A</v>
      </c>
      <c r="AX290" s="164" t="e">
        <f ca="1">AX136*VLOOKUP($A$1,[5]EmissionFactors!$A$15:$BM$19,COLUMN([5]DNK!AX$2),FALSE)*[5]EmissionFactors!$B$2</f>
        <v>#N/A</v>
      </c>
      <c r="AY290" s="164" t="e">
        <f ca="1">AY136*VLOOKUP($A$1,[5]EmissionFactors!$A$15:$BM$19,COLUMN([5]DNK!AY$2),FALSE)*[5]EmissionFactors!$B$2</f>
        <v>#N/A</v>
      </c>
      <c r="AZ290" s="164" t="e">
        <f ca="1">AZ136*VLOOKUP($A$1,[5]EmissionFactors!$A$15:$BM$19,COLUMN([5]DNK!AZ$2),FALSE)*[5]EmissionFactors!$B$2</f>
        <v>#N/A</v>
      </c>
      <c r="BA290" s="111"/>
      <c r="BB290" s="164" t="e">
        <f ca="1">BB136*VLOOKUP($A$1,[5]EmissionFactors!$A$15:$BM$19,COLUMN([5]DNK!BB$2),FALSE)*[5]EmissionFactors!$B$2</f>
        <v>#N/A</v>
      </c>
      <c r="BC290" s="164" t="e">
        <f ca="1">BC136*VLOOKUP($A$1,[5]EmissionFactors!$A$15:$BM$19,COLUMN([5]DNK!BC$2),FALSE)*[5]EmissionFactors!$B$2</f>
        <v>#N/A</v>
      </c>
      <c r="BD290" s="164" t="e">
        <f ca="1">BD136*VLOOKUP($A$1,[5]EmissionFactors!$A$15:$BM$19,COLUMN([5]DNK!BD$2),FALSE)*[5]EmissionFactors!$B$2</f>
        <v>#N/A</v>
      </c>
      <c r="BE290" s="164" t="e">
        <f ca="1">BE136*VLOOKUP($A$1,[5]EmissionFactors!$A$15:$BM$19,COLUMN([5]DNK!BE$2),FALSE)*[5]EmissionFactors!$B$2</f>
        <v>#N/A</v>
      </c>
      <c r="BF290" s="164" t="e">
        <f ca="1">BF136*VLOOKUP($A$1,[5]EmissionFactors!$A$15:$BM$19,COLUMN([5]DNK!BF$2),FALSE)*[5]EmissionFactors!$B$2</f>
        <v>#N/A</v>
      </c>
      <c r="BG290" s="164" t="e">
        <f ca="1">BG136*VLOOKUP($A$1,[5]EmissionFactors!$A$15:$BM$19,COLUMN([5]DNK!BG$2),FALSE)*[5]EmissionFactors!$B$2</f>
        <v>#N/A</v>
      </c>
      <c r="BH290" s="164" t="e">
        <f ca="1">BH136*VLOOKUP($A$1,[5]EmissionFactors!$A$15:$BM$19,COLUMN([5]DNK!BH$2),FALSE)*[5]EmissionFactors!$B$2</f>
        <v>#N/A</v>
      </c>
      <c r="BI290" s="164" t="e">
        <f ca="1">BI136*VLOOKUP($A$1,[5]EmissionFactors!$A$15:$BM$19,COLUMN([5]DNK!BI$2),FALSE)*[5]EmissionFactors!$B$2</f>
        <v>#N/A</v>
      </c>
      <c r="BJ290" s="164" t="e">
        <f ca="1">BJ136*VLOOKUP($A$1,[5]EmissionFactors!$A$15:$BM$19,COLUMN([5]DNK!BJ$2),FALSE)*[5]EmissionFactors!$B$2</f>
        <v>#N/A</v>
      </c>
      <c r="BK290" s="164" t="e">
        <f ca="1">BK136*VLOOKUP($A$1,[5]EmissionFactors!$A$15:$BM$19,COLUMN([5]DNK!BK$2),FALSE)*[5]EmissionFactors!$B$2</f>
        <v>#N/A</v>
      </c>
      <c r="BL290" s="164" t="e">
        <f ca="1">BL136*VLOOKUP($A$1,[5]EmissionFactors!$A$15:$BM$19,COLUMN([5]DNK!BL$2),FALSE)*[5]EmissionFactors!$B$2</f>
        <v>#N/A</v>
      </c>
      <c r="BM290" s="164" t="e">
        <f ca="1">BM136*VLOOKUP($A$1,[5]EmissionFactors!$A$15:$BM$19,COLUMN([5]DNK!BM$2),FALSE)*[5]EmissionFactors!$B$2</f>
        <v>#N/A</v>
      </c>
      <c r="BN290" s="111"/>
    </row>
    <row r="291" spans="1:66" s="108" customFormat="1" x14ac:dyDescent="0.3">
      <c r="A291" s="114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  <c r="BA291" s="109"/>
      <c r="BB291" s="115"/>
      <c r="BC291" s="115"/>
      <c r="BD291" s="115"/>
      <c r="BE291" s="115"/>
      <c r="BF291" s="115"/>
      <c r="BG291" s="115"/>
      <c r="BH291" s="115"/>
      <c r="BI291" s="115"/>
      <c r="BJ291" s="115"/>
      <c r="BK291" s="115"/>
      <c r="BL291" s="115"/>
      <c r="BM291" s="115"/>
      <c r="BN291" s="109"/>
    </row>
    <row r="292" spans="1:66" s="141" customFormat="1" ht="15.6" x14ac:dyDescent="0.3">
      <c r="A292" s="139" t="s">
        <v>103</v>
      </c>
      <c r="B292" s="140" t="e">
        <f ca="1">B295+B296</f>
        <v>#N/A</v>
      </c>
      <c r="C292" s="140" t="e">
        <f t="shared" ref="C292:AM292" ca="1" si="221">C295+C296</f>
        <v>#N/A</v>
      </c>
      <c r="D292" s="140" t="e">
        <f t="shared" ca="1" si="221"/>
        <v>#N/A</v>
      </c>
      <c r="E292" s="140" t="e">
        <f t="shared" ca="1" si="221"/>
        <v>#N/A</v>
      </c>
      <c r="F292" s="140" t="e">
        <f t="shared" ca="1" si="221"/>
        <v>#N/A</v>
      </c>
      <c r="G292" s="140" t="e">
        <f t="shared" ca="1" si="221"/>
        <v>#N/A</v>
      </c>
      <c r="H292" s="140" t="e">
        <f t="shared" ca="1" si="221"/>
        <v>#N/A</v>
      </c>
      <c r="I292" s="140" t="e">
        <f t="shared" ca="1" si="221"/>
        <v>#N/A</v>
      </c>
      <c r="J292" s="140" t="e">
        <f t="shared" ca="1" si="221"/>
        <v>#N/A</v>
      </c>
      <c r="K292" s="140" t="e">
        <f t="shared" ca="1" si="221"/>
        <v>#N/A</v>
      </c>
      <c r="L292" s="140" t="e">
        <f t="shared" ca="1" si="221"/>
        <v>#N/A</v>
      </c>
      <c r="M292" s="140" t="e">
        <f t="shared" ca="1" si="221"/>
        <v>#N/A</v>
      </c>
      <c r="N292" s="140" t="e">
        <f t="shared" ca="1" si="221"/>
        <v>#N/A</v>
      </c>
      <c r="O292" s="140" t="e">
        <f t="shared" ca="1" si="221"/>
        <v>#N/A</v>
      </c>
      <c r="P292" s="140" t="e">
        <f t="shared" ca="1" si="221"/>
        <v>#N/A</v>
      </c>
      <c r="Q292" s="140" t="e">
        <f t="shared" ca="1" si="221"/>
        <v>#N/A</v>
      </c>
      <c r="R292" s="140" t="e">
        <f t="shared" ca="1" si="221"/>
        <v>#N/A</v>
      </c>
      <c r="S292" s="140" t="e">
        <f t="shared" ca="1" si="221"/>
        <v>#N/A</v>
      </c>
      <c r="T292" s="140" t="e">
        <f t="shared" ca="1" si="221"/>
        <v>#N/A</v>
      </c>
      <c r="U292" s="140" t="e">
        <f t="shared" ca="1" si="221"/>
        <v>#N/A</v>
      </c>
      <c r="V292" s="140" t="e">
        <f t="shared" ca="1" si="221"/>
        <v>#N/A</v>
      </c>
      <c r="W292" s="140" t="e">
        <f t="shared" ca="1" si="221"/>
        <v>#N/A</v>
      </c>
      <c r="X292" s="140" t="e">
        <f t="shared" ca="1" si="221"/>
        <v>#N/A</v>
      </c>
      <c r="Y292" s="140" t="e">
        <f t="shared" ca="1" si="221"/>
        <v>#N/A</v>
      </c>
      <c r="Z292" s="140" t="e">
        <f t="shared" ca="1" si="221"/>
        <v>#N/A</v>
      </c>
      <c r="AA292" s="140" t="e">
        <f t="shared" ca="1" si="221"/>
        <v>#N/A</v>
      </c>
      <c r="AB292" s="140" t="e">
        <f t="shared" ca="1" si="221"/>
        <v>#N/A</v>
      </c>
      <c r="AC292" s="140" t="e">
        <f t="shared" ca="1" si="221"/>
        <v>#N/A</v>
      </c>
      <c r="AD292" s="140" t="e">
        <f t="shared" ca="1" si="221"/>
        <v>#N/A</v>
      </c>
      <c r="AE292" s="140" t="e">
        <f t="shared" ca="1" si="221"/>
        <v>#N/A</v>
      </c>
      <c r="AF292" s="140" t="e">
        <f t="shared" ca="1" si="221"/>
        <v>#N/A</v>
      </c>
      <c r="AG292" s="140" t="e">
        <f t="shared" ca="1" si="221"/>
        <v>#N/A</v>
      </c>
      <c r="AH292" s="140" t="e">
        <f t="shared" ca="1" si="221"/>
        <v>#N/A</v>
      </c>
      <c r="AI292" s="140" t="e">
        <f t="shared" ca="1" si="221"/>
        <v>#N/A</v>
      </c>
      <c r="AJ292" s="140" t="e">
        <f t="shared" ca="1" si="221"/>
        <v>#N/A</v>
      </c>
      <c r="AK292" s="140" t="e">
        <f t="shared" ca="1" si="221"/>
        <v>#N/A</v>
      </c>
      <c r="AL292" s="140" t="e">
        <f t="shared" ca="1" si="221"/>
        <v>#N/A</v>
      </c>
      <c r="AM292" s="140" t="e">
        <f t="shared" ca="1" si="221"/>
        <v>#N/A</v>
      </c>
      <c r="AO292" s="140" t="e">
        <f t="shared" ref="AO292:AZ292" ca="1" si="222">AO295+AO296</f>
        <v>#N/A</v>
      </c>
      <c r="AP292" s="140" t="e">
        <f t="shared" ca="1" si="222"/>
        <v>#N/A</v>
      </c>
      <c r="AQ292" s="140" t="e">
        <f t="shared" ca="1" si="222"/>
        <v>#N/A</v>
      </c>
      <c r="AR292" s="140" t="e">
        <f t="shared" ca="1" si="222"/>
        <v>#N/A</v>
      </c>
      <c r="AS292" s="140" t="e">
        <f t="shared" ca="1" si="222"/>
        <v>#N/A</v>
      </c>
      <c r="AT292" s="140" t="e">
        <f t="shared" ca="1" si="222"/>
        <v>#N/A</v>
      </c>
      <c r="AU292" s="140" t="e">
        <f t="shared" ca="1" si="222"/>
        <v>#N/A</v>
      </c>
      <c r="AV292" s="140" t="e">
        <f t="shared" ca="1" si="222"/>
        <v>#N/A</v>
      </c>
      <c r="AW292" s="140" t="e">
        <f t="shared" ca="1" si="222"/>
        <v>#N/A</v>
      </c>
      <c r="AX292" s="140" t="e">
        <f t="shared" ca="1" si="222"/>
        <v>#N/A</v>
      </c>
      <c r="AY292" s="140" t="e">
        <f t="shared" ca="1" si="222"/>
        <v>#N/A</v>
      </c>
      <c r="AZ292" s="140" t="e">
        <f t="shared" ca="1" si="222"/>
        <v>#N/A</v>
      </c>
      <c r="BA292" s="142"/>
      <c r="BB292" s="140" t="e">
        <f t="shared" ref="BB292:BM292" ca="1" si="223">BB295+BB296</f>
        <v>#N/A</v>
      </c>
      <c r="BC292" s="140" t="e">
        <f t="shared" ca="1" si="223"/>
        <v>#N/A</v>
      </c>
      <c r="BD292" s="140" t="e">
        <f t="shared" ca="1" si="223"/>
        <v>#N/A</v>
      </c>
      <c r="BE292" s="140" t="e">
        <f t="shared" ca="1" si="223"/>
        <v>#N/A</v>
      </c>
      <c r="BF292" s="140" t="e">
        <f t="shared" ca="1" si="223"/>
        <v>#N/A</v>
      </c>
      <c r="BG292" s="140" t="e">
        <f t="shared" ca="1" si="223"/>
        <v>#N/A</v>
      </c>
      <c r="BH292" s="140" t="e">
        <f t="shared" ca="1" si="223"/>
        <v>#N/A</v>
      </c>
      <c r="BI292" s="140" t="e">
        <f t="shared" ca="1" si="223"/>
        <v>#N/A</v>
      </c>
      <c r="BJ292" s="140" t="e">
        <f t="shared" ca="1" si="223"/>
        <v>#N/A</v>
      </c>
      <c r="BK292" s="140" t="e">
        <f t="shared" ca="1" si="223"/>
        <v>#N/A</v>
      </c>
      <c r="BL292" s="140" t="e">
        <f t="shared" ca="1" si="223"/>
        <v>#N/A</v>
      </c>
      <c r="BM292" s="140" t="e">
        <f t="shared" ca="1" si="223"/>
        <v>#N/A</v>
      </c>
      <c r="BN292" s="140"/>
    </row>
    <row r="293" spans="1:66" s="108" customFormat="1" outlineLevel="1" x14ac:dyDescent="0.3"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O293" s="109"/>
      <c r="AP293" s="109"/>
      <c r="AQ293" s="109"/>
      <c r="AR293" s="109"/>
      <c r="AS293" s="109"/>
      <c r="AT293" s="109"/>
      <c r="AU293" s="109"/>
      <c r="AV293" s="109"/>
      <c r="AW293" s="109"/>
      <c r="AX293" s="109"/>
      <c r="AY293" s="109"/>
      <c r="AZ293" s="109"/>
      <c r="BA293" s="109"/>
      <c r="BB293" s="109"/>
      <c r="BC293" s="109"/>
      <c r="BD293" s="109"/>
      <c r="BE293" s="109"/>
      <c r="BF293" s="109"/>
      <c r="BG293" s="109"/>
      <c r="BH293" s="109"/>
      <c r="BI293" s="109"/>
      <c r="BJ293" s="109"/>
      <c r="BK293" s="109"/>
      <c r="BL293" s="109"/>
      <c r="BM293" s="109"/>
      <c r="BN293" s="109"/>
    </row>
    <row r="294" spans="1:66" s="108" customFormat="1" outlineLevel="1" x14ac:dyDescent="0.3">
      <c r="A294" s="110" t="s">
        <v>64</v>
      </c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O294" s="109"/>
      <c r="AP294" s="109"/>
      <c r="AQ294" s="109"/>
      <c r="AR294" s="109"/>
      <c r="AS294" s="109"/>
      <c r="AT294" s="109"/>
      <c r="AU294" s="109"/>
      <c r="AV294" s="109"/>
      <c r="AW294" s="109"/>
      <c r="AX294" s="109"/>
      <c r="AY294" s="109"/>
      <c r="AZ294" s="109"/>
      <c r="BA294" s="109"/>
      <c r="BB294" s="109"/>
      <c r="BC294" s="109"/>
      <c r="BD294" s="109"/>
      <c r="BE294" s="109"/>
      <c r="BF294" s="109"/>
      <c r="BG294" s="109"/>
      <c r="BH294" s="109"/>
      <c r="BI294" s="109"/>
      <c r="BJ294" s="109"/>
      <c r="BK294" s="109"/>
      <c r="BL294" s="109"/>
      <c r="BM294" s="109"/>
      <c r="BN294" s="109"/>
    </row>
    <row r="295" spans="1:66" s="108" customFormat="1" outlineLevel="1" x14ac:dyDescent="0.3">
      <c r="A295" s="157" t="s">
        <v>100</v>
      </c>
      <c r="B295" s="109">
        <f t="shared" ref="B295:O295" si="224">B300+B308+B316</f>
        <v>1.4177662503589008</v>
      </c>
      <c r="C295" s="109">
        <f t="shared" si="224"/>
        <v>1.2860004782721368</v>
      </c>
      <c r="D295" s="109">
        <f t="shared" si="224"/>
        <v>1.1733811738194202</v>
      </c>
      <c r="E295" s="109">
        <f t="shared" si="224"/>
        <v>1.2309646455553631</v>
      </c>
      <c r="F295" s="109">
        <f t="shared" si="224"/>
        <v>1.0311551832769221</v>
      </c>
      <c r="G295" s="109">
        <f t="shared" si="224"/>
        <v>1.0125103400074615</v>
      </c>
      <c r="H295" s="109">
        <f t="shared" si="224"/>
        <v>1.1855336430972263</v>
      </c>
      <c r="I295" s="109">
        <f t="shared" si="224"/>
        <v>1.0210091368186764</v>
      </c>
      <c r="J295" s="109">
        <f t="shared" si="224"/>
        <v>0.90553165797685375</v>
      </c>
      <c r="K295" s="109">
        <f t="shared" si="224"/>
        <v>0.86810441439191965</v>
      </c>
      <c r="L295" s="109">
        <f t="shared" si="224"/>
        <v>0.80147787725696884</v>
      </c>
      <c r="M295" s="109">
        <f t="shared" si="224"/>
        <v>0.77418841939635852</v>
      </c>
      <c r="N295" s="109">
        <f t="shared" si="224"/>
        <v>0.76565767253965211</v>
      </c>
      <c r="O295" s="109">
        <f t="shared" si="224"/>
        <v>0.85990074717553222</v>
      </c>
      <c r="P295" s="109">
        <f>P300+P308+P316</f>
        <v>0.85449938475425324</v>
      </c>
      <c r="Q295" s="109">
        <f t="shared" ref="Q295:AM295" si="225">Q300+Q308+Q316</f>
        <v>0.84148806570399015</v>
      </c>
      <c r="R295" s="109">
        <f t="shared" si="225"/>
        <v>0.90427321947491457</v>
      </c>
      <c r="S295" s="109">
        <f t="shared" si="225"/>
        <v>0.81004758869369475</v>
      </c>
      <c r="T295" s="109">
        <f t="shared" si="225"/>
        <v>0.80081300499299157</v>
      </c>
      <c r="U295" s="109">
        <f t="shared" si="225"/>
        <v>0.80604648785595479</v>
      </c>
      <c r="V295" s="109">
        <f t="shared" si="225"/>
        <v>0.7983640085989705</v>
      </c>
      <c r="W295" s="109">
        <f t="shared" si="225"/>
        <v>0.64041536297023571</v>
      </c>
      <c r="X295" s="109">
        <f t="shared" si="225"/>
        <v>0.70923471965986518</v>
      </c>
      <c r="Y295" s="109">
        <f t="shared" si="225"/>
        <v>0.7259628062785346</v>
      </c>
      <c r="Z295" s="109">
        <f t="shared" si="225"/>
        <v>0.75087794022108267</v>
      </c>
      <c r="AA295" s="109">
        <f t="shared" si="225"/>
        <v>0.76216034878380257</v>
      </c>
      <c r="AB295" s="109">
        <f t="shared" si="225"/>
        <v>0.71949243986240896</v>
      </c>
      <c r="AC295" s="109">
        <f t="shared" si="225"/>
        <v>0.68149006127222478</v>
      </c>
      <c r="AD295" s="109">
        <f t="shared" si="225"/>
        <v>0.64393244051777088</v>
      </c>
      <c r="AE295" s="109">
        <f t="shared" si="225"/>
        <v>0.60535378050280475</v>
      </c>
      <c r="AF295" s="109">
        <f t="shared" si="225"/>
        <v>0.56632287724797514</v>
      </c>
      <c r="AG295" s="109">
        <f t="shared" si="225"/>
        <v>0.52678818881362466</v>
      </c>
      <c r="AH295" s="109">
        <f t="shared" si="225"/>
        <v>0.48545910642583445</v>
      </c>
      <c r="AI295" s="109">
        <f t="shared" si="225"/>
        <v>0.4781674548663355</v>
      </c>
      <c r="AJ295" s="109">
        <f t="shared" si="225"/>
        <v>0.47057836586171264</v>
      </c>
      <c r="AK295" s="109">
        <f t="shared" si="225"/>
        <v>0.46543062085860515</v>
      </c>
      <c r="AL295" s="109">
        <f t="shared" si="225"/>
        <v>0.46105723243272834</v>
      </c>
      <c r="AM295" s="109">
        <f t="shared" si="225"/>
        <v>0.45915165214614934</v>
      </c>
      <c r="AO295" s="109">
        <f t="shared" ref="AO295:AZ295" si="226">AO300+AO308+AO316</f>
        <v>0.68518902125349324</v>
      </c>
      <c r="AP295" s="109">
        <f t="shared" si="226"/>
        <v>0.61374208849477208</v>
      </c>
      <c r="AQ295" s="109">
        <f t="shared" si="226"/>
        <v>0.54364294806204128</v>
      </c>
      <c r="AR295" s="109">
        <f t="shared" si="226"/>
        <v>0.4726451742374787</v>
      </c>
      <c r="AS295" s="109">
        <f t="shared" si="226"/>
        <v>0.40470387923201157</v>
      </c>
      <c r="AT295" s="109">
        <f t="shared" si="226"/>
        <v>0.34000504171027202</v>
      </c>
      <c r="AU295" s="109">
        <f t="shared" si="226"/>
        <v>0.27808999915858768</v>
      </c>
      <c r="AV295" s="109">
        <f t="shared" si="226"/>
        <v>0.27006784760019714</v>
      </c>
      <c r="AW295" s="109">
        <f t="shared" si="226"/>
        <v>0.26182965740367992</v>
      </c>
      <c r="AX295" s="109">
        <f t="shared" si="226"/>
        <v>0.25532630337246809</v>
      </c>
      <c r="AY295" s="109">
        <f t="shared" si="226"/>
        <v>0.2494872461882536</v>
      </c>
      <c r="AZ295" s="109">
        <f t="shared" si="226"/>
        <v>0.24547561270707374</v>
      </c>
      <c r="BA295" s="109"/>
      <c r="BB295" s="109">
        <f t="shared" ref="BB295:BM295" si="227">BB300+BB308+BB316</f>
        <v>0.60784641028339592</v>
      </c>
      <c r="BC295" s="109">
        <f t="shared" si="227"/>
        <v>0.47149793262121886</v>
      </c>
      <c r="BD295" s="109">
        <f t="shared" si="227"/>
        <v>0.34869226298601502</v>
      </c>
      <c r="BE295" s="109">
        <f t="shared" si="227"/>
        <v>0.25785872137276017</v>
      </c>
      <c r="BF295" s="109">
        <f t="shared" si="227"/>
        <v>0.17115214074480972</v>
      </c>
      <c r="BG295" s="109">
        <f t="shared" si="227"/>
        <v>9.0556699899373372E-2</v>
      </c>
      <c r="BH295" s="109">
        <f t="shared" si="227"/>
        <v>1.8356306114487818E-2</v>
      </c>
      <c r="BI295" s="109">
        <f t="shared" si="227"/>
        <v>1.8356214333140792E-2</v>
      </c>
      <c r="BJ295" s="109">
        <f t="shared" si="227"/>
        <v>1.835612255225268E-2</v>
      </c>
      <c r="BK295" s="109">
        <f t="shared" si="227"/>
        <v>1.8356030771823472E-2</v>
      </c>
      <c r="BL295" s="109">
        <f t="shared" si="227"/>
        <v>1.8355938991853157E-2</v>
      </c>
      <c r="BM295" s="109">
        <f t="shared" si="227"/>
        <v>1.8355847212341743E-2</v>
      </c>
      <c r="BN295" s="109"/>
    </row>
    <row r="296" spans="1:66" s="112" customFormat="1" outlineLevel="1" x14ac:dyDescent="0.3">
      <c r="A296" s="158" t="s">
        <v>101</v>
      </c>
      <c r="B296" s="111" t="e">
        <f t="shared" ref="B296:O296" ca="1" si="228">B301+B309+B313+B317</f>
        <v>#N/A</v>
      </c>
      <c r="C296" s="111" t="e">
        <f t="shared" ca="1" si="228"/>
        <v>#N/A</v>
      </c>
      <c r="D296" s="111" t="e">
        <f t="shared" ca="1" si="228"/>
        <v>#N/A</v>
      </c>
      <c r="E296" s="111" t="e">
        <f t="shared" ca="1" si="228"/>
        <v>#N/A</v>
      </c>
      <c r="F296" s="111" t="e">
        <f t="shared" ca="1" si="228"/>
        <v>#N/A</v>
      </c>
      <c r="G296" s="111" t="e">
        <f t="shared" ca="1" si="228"/>
        <v>#N/A</v>
      </c>
      <c r="H296" s="111" t="e">
        <f t="shared" ca="1" si="228"/>
        <v>#N/A</v>
      </c>
      <c r="I296" s="111" t="e">
        <f t="shared" ca="1" si="228"/>
        <v>#N/A</v>
      </c>
      <c r="J296" s="111" t="e">
        <f t="shared" ca="1" si="228"/>
        <v>#N/A</v>
      </c>
      <c r="K296" s="111" t="e">
        <f t="shared" ca="1" si="228"/>
        <v>#N/A</v>
      </c>
      <c r="L296" s="111" t="e">
        <f t="shared" ca="1" si="228"/>
        <v>#N/A</v>
      </c>
      <c r="M296" s="111" t="e">
        <f t="shared" ca="1" si="228"/>
        <v>#N/A</v>
      </c>
      <c r="N296" s="111" t="e">
        <f t="shared" ca="1" si="228"/>
        <v>#N/A</v>
      </c>
      <c r="O296" s="111" t="e">
        <f t="shared" ca="1" si="228"/>
        <v>#N/A</v>
      </c>
      <c r="P296" s="111" t="e">
        <f ca="1">P301+P309+P313+P317</f>
        <v>#N/A</v>
      </c>
      <c r="Q296" s="111" t="e">
        <f t="shared" ref="Q296:AM296" ca="1" si="229">Q301+Q309+Q313+Q317</f>
        <v>#N/A</v>
      </c>
      <c r="R296" s="111" t="e">
        <f t="shared" ca="1" si="229"/>
        <v>#N/A</v>
      </c>
      <c r="S296" s="111" t="e">
        <f t="shared" ca="1" si="229"/>
        <v>#N/A</v>
      </c>
      <c r="T296" s="111" t="e">
        <f t="shared" ca="1" si="229"/>
        <v>#N/A</v>
      </c>
      <c r="U296" s="111" t="e">
        <f t="shared" ca="1" si="229"/>
        <v>#N/A</v>
      </c>
      <c r="V296" s="111" t="e">
        <f t="shared" ca="1" si="229"/>
        <v>#N/A</v>
      </c>
      <c r="W296" s="111" t="e">
        <f t="shared" ca="1" si="229"/>
        <v>#N/A</v>
      </c>
      <c r="X296" s="111" t="e">
        <f t="shared" ca="1" si="229"/>
        <v>#N/A</v>
      </c>
      <c r="Y296" s="111" t="e">
        <f t="shared" ca="1" si="229"/>
        <v>#N/A</v>
      </c>
      <c r="Z296" s="111" t="e">
        <f t="shared" ca="1" si="229"/>
        <v>#N/A</v>
      </c>
      <c r="AA296" s="111" t="e">
        <f t="shared" ca="1" si="229"/>
        <v>#N/A</v>
      </c>
      <c r="AB296" s="111" t="e">
        <f t="shared" ca="1" si="229"/>
        <v>#N/A</v>
      </c>
      <c r="AC296" s="111" t="e">
        <f t="shared" ca="1" si="229"/>
        <v>#N/A</v>
      </c>
      <c r="AD296" s="111" t="e">
        <f t="shared" ca="1" si="229"/>
        <v>#N/A</v>
      </c>
      <c r="AE296" s="111" t="e">
        <f t="shared" ca="1" si="229"/>
        <v>#N/A</v>
      </c>
      <c r="AF296" s="111" t="e">
        <f t="shared" ca="1" si="229"/>
        <v>#N/A</v>
      </c>
      <c r="AG296" s="111" t="e">
        <f t="shared" ca="1" si="229"/>
        <v>#N/A</v>
      </c>
      <c r="AH296" s="111" t="e">
        <f t="shared" ca="1" si="229"/>
        <v>#N/A</v>
      </c>
      <c r="AI296" s="111" t="e">
        <f t="shared" ca="1" si="229"/>
        <v>#N/A</v>
      </c>
      <c r="AJ296" s="111" t="e">
        <f t="shared" ca="1" si="229"/>
        <v>#N/A</v>
      </c>
      <c r="AK296" s="111" t="e">
        <f t="shared" ca="1" si="229"/>
        <v>#N/A</v>
      </c>
      <c r="AL296" s="111" t="e">
        <f t="shared" ca="1" si="229"/>
        <v>#N/A</v>
      </c>
      <c r="AM296" s="111" t="e">
        <f t="shared" ca="1" si="229"/>
        <v>#N/A</v>
      </c>
      <c r="AO296" s="111" t="e">
        <f t="shared" ref="AO296:AZ296" ca="1" si="230">AO301+AO309+AO313+AO317</f>
        <v>#N/A</v>
      </c>
      <c r="AP296" s="111" t="e">
        <f t="shared" ca="1" si="230"/>
        <v>#N/A</v>
      </c>
      <c r="AQ296" s="111" t="e">
        <f t="shared" ca="1" si="230"/>
        <v>#N/A</v>
      </c>
      <c r="AR296" s="111" t="e">
        <f t="shared" ca="1" si="230"/>
        <v>#N/A</v>
      </c>
      <c r="AS296" s="111" t="e">
        <f t="shared" ca="1" si="230"/>
        <v>#N/A</v>
      </c>
      <c r="AT296" s="111" t="e">
        <f t="shared" ca="1" si="230"/>
        <v>#N/A</v>
      </c>
      <c r="AU296" s="111" t="e">
        <f t="shared" ca="1" si="230"/>
        <v>#N/A</v>
      </c>
      <c r="AV296" s="111" t="e">
        <f t="shared" ca="1" si="230"/>
        <v>#N/A</v>
      </c>
      <c r="AW296" s="111" t="e">
        <f t="shared" ca="1" si="230"/>
        <v>#N/A</v>
      </c>
      <c r="AX296" s="111" t="e">
        <f t="shared" ca="1" si="230"/>
        <v>#N/A</v>
      </c>
      <c r="AY296" s="111" t="e">
        <f t="shared" ca="1" si="230"/>
        <v>#N/A</v>
      </c>
      <c r="AZ296" s="111" t="e">
        <f t="shared" ca="1" si="230"/>
        <v>#N/A</v>
      </c>
      <c r="BA296" s="111"/>
      <c r="BB296" s="111" t="e">
        <f t="shared" ref="BB296:BM296" ca="1" si="231">BB301+BB309+BB313+BB317</f>
        <v>#N/A</v>
      </c>
      <c r="BC296" s="111" t="e">
        <f t="shared" ca="1" si="231"/>
        <v>#N/A</v>
      </c>
      <c r="BD296" s="111" t="e">
        <f t="shared" ca="1" si="231"/>
        <v>#N/A</v>
      </c>
      <c r="BE296" s="111" t="e">
        <f t="shared" ca="1" si="231"/>
        <v>#N/A</v>
      </c>
      <c r="BF296" s="111" t="e">
        <f t="shared" ca="1" si="231"/>
        <v>#N/A</v>
      </c>
      <c r="BG296" s="111" t="e">
        <f t="shared" ca="1" si="231"/>
        <v>#N/A</v>
      </c>
      <c r="BH296" s="111" t="e">
        <f t="shared" ca="1" si="231"/>
        <v>#N/A</v>
      </c>
      <c r="BI296" s="111" t="e">
        <f t="shared" ca="1" si="231"/>
        <v>#N/A</v>
      </c>
      <c r="BJ296" s="111" t="e">
        <f t="shared" ca="1" si="231"/>
        <v>#N/A</v>
      </c>
      <c r="BK296" s="111" t="e">
        <f t="shared" ca="1" si="231"/>
        <v>#N/A</v>
      </c>
      <c r="BL296" s="111" t="e">
        <f t="shared" ca="1" si="231"/>
        <v>#N/A</v>
      </c>
      <c r="BM296" s="111" t="e">
        <f t="shared" ca="1" si="231"/>
        <v>#N/A</v>
      </c>
      <c r="BN296" s="111"/>
    </row>
    <row r="297" spans="1:66" s="108" customFormat="1" outlineLevel="1" x14ac:dyDescent="0.3">
      <c r="A297" s="113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O297" s="109"/>
      <c r="AP297" s="109"/>
      <c r="AQ297" s="109"/>
      <c r="AR297" s="109"/>
      <c r="AS297" s="109"/>
      <c r="AT297" s="109"/>
      <c r="AU297" s="109"/>
      <c r="AV297" s="109"/>
      <c r="AW297" s="109"/>
      <c r="AX297" s="109"/>
      <c r="AY297" s="109"/>
      <c r="AZ297" s="109"/>
      <c r="BA297" s="109"/>
      <c r="BB297" s="109"/>
      <c r="BC297" s="109"/>
      <c r="BD297" s="109"/>
      <c r="BE297" s="109"/>
      <c r="BF297" s="109"/>
      <c r="BG297" s="109"/>
      <c r="BH297" s="109"/>
      <c r="BI297" s="109"/>
      <c r="BJ297" s="109"/>
      <c r="BK297" s="109"/>
      <c r="BL297" s="109"/>
      <c r="BM297" s="109"/>
      <c r="BN297" s="109"/>
    </row>
    <row r="298" spans="1:66" s="108" customFormat="1" outlineLevel="1" x14ac:dyDescent="0.3">
      <c r="A298" s="110" t="s">
        <v>82</v>
      </c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O298" s="109"/>
      <c r="AP298" s="109"/>
      <c r="AQ298" s="109"/>
      <c r="AR298" s="109"/>
      <c r="AS298" s="109"/>
      <c r="AT298" s="109"/>
      <c r="AU298" s="109"/>
      <c r="AV298" s="109"/>
      <c r="AW298" s="109"/>
      <c r="AX298" s="109"/>
      <c r="AY298" s="109"/>
      <c r="AZ298" s="109"/>
      <c r="BA298" s="109"/>
      <c r="BB298" s="109"/>
      <c r="BC298" s="109"/>
      <c r="BD298" s="109"/>
      <c r="BE298" s="109"/>
      <c r="BF298" s="109"/>
      <c r="BG298" s="109"/>
      <c r="BH298" s="109"/>
      <c r="BI298" s="109"/>
      <c r="BJ298" s="109"/>
      <c r="BK298" s="109"/>
      <c r="BL298" s="109"/>
      <c r="BM298" s="109"/>
      <c r="BN298" s="109"/>
    </row>
    <row r="299" spans="1:66" s="161" customFormat="1" outlineLevel="1" x14ac:dyDescent="0.3">
      <c r="A299" s="159" t="s">
        <v>90</v>
      </c>
      <c r="B299" s="160" t="e">
        <f t="shared" ref="B299:O299" ca="1" si="232">B300+B301</f>
        <v>#N/A</v>
      </c>
      <c r="C299" s="160" t="e">
        <f t="shared" ca="1" si="232"/>
        <v>#N/A</v>
      </c>
      <c r="D299" s="160" t="e">
        <f t="shared" ca="1" si="232"/>
        <v>#N/A</v>
      </c>
      <c r="E299" s="160" t="e">
        <f t="shared" ca="1" si="232"/>
        <v>#N/A</v>
      </c>
      <c r="F299" s="160" t="e">
        <f t="shared" ca="1" si="232"/>
        <v>#N/A</v>
      </c>
      <c r="G299" s="160" t="e">
        <f t="shared" ca="1" si="232"/>
        <v>#N/A</v>
      </c>
      <c r="H299" s="160" t="e">
        <f t="shared" ca="1" si="232"/>
        <v>#N/A</v>
      </c>
      <c r="I299" s="160" t="e">
        <f t="shared" ca="1" si="232"/>
        <v>#N/A</v>
      </c>
      <c r="J299" s="160" t="e">
        <f t="shared" ca="1" si="232"/>
        <v>#N/A</v>
      </c>
      <c r="K299" s="160" t="e">
        <f t="shared" ca="1" si="232"/>
        <v>#N/A</v>
      </c>
      <c r="L299" s="160" t="e">
        <f t="shared" ca="1" si="232"/>
        <v>#N/A</v>
      </c>
      <c r="M299" s="160" t="e">
        <f t="shared" ca="1" si="232"/>
        <v>#N/A</v>
      </c>
      <c r="N299" s="160" t="e">
        <f t="shared" ca="1" si="232"/>
        <v>#N/A</v>
      </c>
      <c r="O299" s="160" t="e">
        <f t="shared" ca="1" si="232"/>
        <v>#N/A</v>
      </c>
      <c r="P299" s="160" t="e">
        <f ca="1">P300+P301</f>
        <v>#N/A</v>
      </c>
      <c r="Q299" s="160" t="e">
        <f t="shared" ref="Q299:AM299" ca="1" si="233">Q300+Q301</f>
        <v>#N/A</v>
      </c>
      <c r="R299" s="160" t="e">
        <f t="shared" ca="1" si="233"/>
        <v>#N/A</v>
      </c>
      <c r="S299" s="160" t="e">
        <f t="shared" ca="1" si="233"/>
        <v>#N/A</v>
      </c>
      <c r="T299" s="160" t="e">
        <f t="shared" ca="1" si="233"/>
        <v>#N/A</v>
      </c>
      <c r="U299" s="160" t="e">
        <f t="shared" ca="1" si="233"/>
        <v>#N/A</v>
      </c>
      <c r="V299" s="160" t="e">
        <f t="shared" ca="1" si="233"/>
        <v>#N/A</v>
      </c>
      <c r="W299" s="160" t="e">
        <f t="shared" ca="1" si="233"/>
        <v>#N/A</v>
      </c>
      <c r="X299" s="160" t="e">
        <f t="shared" ca="1" si="233"/>
        <v>#N/A</v>
      </c>
      <c r="Y299" s="160" t="e">
        <f t="shared" ca="1" si="233"/>
        <v>#N/A</v>
      </c>
      <c r="Z299" s="160" t="e">
        <f t="shared" ca="1" si="233"/>
        <v>#N/A</v>
      </c>
      <c r="AA299" s="160" t="e">
        <f t="shared" ca="1" si="233"/>
        <v>#N/A</v>
      </c>
      <c r="AB299" s="160" t="e">
        <f t="shared" ca="1" si="233"/>
        <v>#N/A</v>
      </c>
      <c r="AC299" s="160" t="e">
        <f t="shared" ca="1" si="233"/>
        <v>#N/A</v>
      </c>
      <c r="AD299" s="160" t="e">
        <f t="shared" ca="1" si="233"/>
        <v>#N/A</v>
      </c>
      <c r="AE299" s="160" t="e">
        <f t="shared" ca="1" si="233"/>
        <v>#N/A</v>
      </c>
      <c r="AF299" s="160" t="e">
        <f t="shared" ca="1" si="233"/>
        <v>#N/A</v>
      </c>
      <c r="AG299" s="160" t="e">
        <f t="shared" ca="1" si="233"/>
        <v>#N/A</v>
      </c>
      <c r="AH299" s="160" t="e">
        <f t="shared" ca="1" si="233"/>
        <v>#N/A</v>
      </c>
      <c r="AI299" s="160" t="e">
        <f t="shared" ca="1" si="233"/>
        <v>#N/A</v>
      </c>
      <c r="AJ299" s="160" t="e">
        <f t="shared" ca="1" si="233"/>
        <v>#N/A</v>
      </c>
      <c r="AK299" s="160" t="e">
        <f t="shared" ca="1" si="233"/>
        <v>#N/A</v>
      </c>
      <c r="AL299" s="160" t="e">
        <f t="shared" ca="1" si="233"/>
        <v>#N/A</v>
      </c>
      <c r="AM299" s="160" t="e">
        <f t="shared" ca="1" si="233"/>
        <v>#N/A</v>
      </c>
      <c r="AN299" s="160"/>
      <c r="AO299" s="160" t="e">
        <f t="shared" ref="AO299:AZ299" ca="1" si="234">AO300+AO301</f>
        <v>#N/A</v>
      </c>
      <c r="AP299" s="160" t="e">
        <f t="shared" ca="1" si="234"/>
        <v>#N/A</v>
      </c>
      <c r="AQ299" s="160" t="e">
        <f t="shared" ca="1" si="234"/>
        <v>#N/A</v>
      </c>
      <c r="AR299" s="160" t="e">
        <f t="shared" ca="1" si="234"/>
        <v>#N/A</v>
      </c>
      <c r="AS299" s="160" t="e">
        <f t="shared" ca="1" si="234"/>
        <v>#N/A</v>
      </c>
      <c r="AT299" s="160" t="e">
        <f t="shared" ca="1" si="234"/>
        <v>#N/A</v>
      </c>
      <c r="AU299" s="160" t="e">
        <f t="shared" ca="1" si="234"/>
        <v>#N/A</v>
      </c>
      <c r="AV299" s="160" t="e">
        <f t="shared" ca="1" si="234"/>
        <v>#N/A</v>
      </c>
      <c r="AW299" s="160" t="e">
        <f t="shared" ca="1" si="234"/>
        <v>#N/A</v>
      </c>
      <c r="AX299" s="160" t="e">
        <f t="shared" ca="1" si="234"/>
        <v>#N/A</v>
      </c>
      <c r="AY299" s="160" t="e">
        <f t="shared" ca="1" si="234"/>
        <v>#N/A</v>
      </c>
      <c r="AZ299" s="160" t="e">
        <f t="shared" ca="1" si="234"/>
        <v>#N/A</v>
      </c>
      <c r="BA299" s="160"/>
      <c r="BB299" s="160" t="e">
        <f t="shared" ref="BB299:BM299" ca="1" si="235">BB300+BB301</f>
        <v>#N/A</v>
      </c>
      <c r="BC299" s="160" t="e">
        <f t="shared" ca="1" si="235"/>
        <v>#N/A</v>
      </c>
      <c r="BD299" s="160" t="e">
        <f t="shared" ca="1" si="235"/>
        <v>#N/A</v>
      </c>
      <c r="BE299" s="160" t="e">
        <f t="shared" ca="1" si="235"/>
        <v>#N/A</v>
      </c>
      <c r="BF299" s="160" t="e">
        <f t="shared" ca="1" si="235"/>
        <v>#N/A</v>
      </c>
      <c r="BG299" s="160" t="e">
        <f t="shared" ca="1" si="235"/>
        <v>#N/A</v>
      </c>
      <c r="BH299" s="160" t="e">
        <f t="shared" ca="1" si="235"/>
        <v>#N/A</v>
      </c>
      <c r="BI299" s="160" t="e">
        <f t="shared" ca="1" si="235"/>
        <v>#N/A</v>
      </c>
      <c r="BJ299" s="160" t="e">
        <f t="shared" ca="1" si="235"/>
        <v>#N/A</v>
      </c>
      <c r="BK299" s="160" t="e">
        <f t="shared" ca="1" si="235"/>
        <v>#N/A</v>
      </c>
      <c r="BL299" s="160" t="e">
        <f t="shared" ca="1" si="235"/>
        <v>#N/A</v>
      </c>
      <c r="BM299" s="160" t="e">
        <f t="shared" ca="1" si="235"/>
        <v>#N/A</v>
      </c>
      <c r="BN299" s="160"/>
    </row>
    <row r="300" spans="1:66" s="108" customFormat="1" outlineLevel="1" x14ac:dyDescent="0.3">
      <c r="A300" s="97" t="s">
        <v>100</v>
      </c>
      <c r="B300" s="162">
        <f>B169*[5]EmissionFactors!$B$4+[5]DNK!B171*[5]EmissionFactors!$B$6+[5]DNK!B72*[5]EmissionFactors!$B$7+[5]DNK!B173*[5]EmissionFactors!$B$8+B174*[5]EmissionFactors!$B$9</f>
        <v>1.1047552049401501</v>
      </c>
      <c r="C300" s="162">
        <f>C169*[5]EmissionFactors!$B$4+[5]DNK!C171*[5]EmissionFactors!$B$6+[5]DNK!C72*[5]EmissionFactors!$B$7+[5]DNK!C173*[5]EmissionFactors!$B$8+C174*[5]EmissionFactors!$B$9</f>
        <v>1.0336040132422517</v>
      </c>
      <c r="D300" s="162">
        <f>D169*[5]EmissionFactors!$B$4+[5]DNK!D171*[5]EmissionFactors!$B$6+[5]DNK!D72*[5]EmissionFactors!$B$7+[5]DNK!D173*[5]EmissionFactors!$B$8+D174*[5]EmissionFactors!$B$9</f>
        <v>0.9473720963236828</v>
      </c>
      <c r="E300" s="162">
        <f>E169*[5]EmissionFactors!$B$4+[5]DNK!E171*[5]EmissionFactors!$B$6+[5]DNK!E72*[5]EmissionFactors!$B$7+[5]DNK!E173*[5]EmissionFactors!$B$8+E174*[5]EmissionFactors!$B$9</f>
        <v>0.97862019863402849</v>
      </c>
      <c r="F300" s="162">
        <f>F169*[5]EmissionFactors!$B$4+[5]DNK!F171*[5]EmissionFactors!$B$6+[5]DNK!F72*[5]EmissionFactors!$B$7+[5]DNK!F173*[5]EmissionFactors!$B$8+F174*[5]EmissionFactors!$B$9</f>
        <v>0.82122810244364741</v>
      </c>
      <c r="G300" s="162">
        <f>G169*[5]EmissionFactors!$B$4+[5]DNK!G171*[5]EmissionFactors!$B$6+[5]DNK!G72*[5]EmissionFactors!$B$7+[5]DNK!G173*[5]EmissionFactors!$B$8+G174*[5]EmissionFactors!$B$9</f>
        <v>0.8101601201111005</v>
      </c>
      <c r="H300" s="162">
        <f>H169*[5]EmissionFactors!$B$4+[5]DNK!H171*[5]EmissionFactors!$B$6+[5]DNK!H72*[5]EmissionFactors!$B$7+[5]DNK!H173*[5]EmissionFactors!$B$8+H174*[5]EmissionFactors!$B$9</f>
        <v>0.95525579544929484</v>
      </c>
      <c r="I300" s="162">
        <f>I169*[5]EmissionFactors!$B$4+[5]DNK!I171*[5]EmissionFactors!$B$6+[5]DNK!I72*[5]EmissionFactors!$B$7+[5]DNK!I173*[5]EmissionFactors!$B$8+I174*[5]EmissionFactors!$B$9</f>
        <v>0.82003929016737365</v>
      </c>
      <c r="J300" s="162">
        <f>J169*[5]EmissionFactors!$B$4+[5]DNK!J171*[5]EmissionFactors!$B$6+[5]DNK!J72*[5]EmissionFactors!$B$7+[5]DNK!J173*[5]EmissionFactors!$B$8+J174*[5]EmissionFactors!$B$9</f>
        <v>0.72982496571682276</v>
      </c>
      <c r="K300" s="162">
        <f>K169*[5]EmissionFactors!$B$4+[5]DNK!K171*[5]EmissionFactors!$B$6+[5]DNK!K72*[5]EmissionFactors!$B$7+[5]DNK!K173*[5]EmissionFactors!$B$8+K174*[5]EmissionFactors!$B$9</f>
        <v>0.69666070356602861</v>
      </c>
      <c r="L300" s="162">
        <f>L169*[5]EmissionFactors!$B$4+[5]DNK!L171*[5]EmissionFactors!$B$6+[5]DNK!L72*[5]EmissionFactors!$B$7+[5]DNK!L173*[5]EmissionFactors!$B$8+L174*[5]EmissionFactors!$B$9</f>
        <v>0.64393268509632451</v>
      </c>
      <c r="M300" s="162">
        <f>M169*[5]EmissionFactors!$B$4+[5]DNK!M171*[5]EmissionFactors!$B$6+[5]DNK!M72*[5]EmissionFactors!$B$7+[5]DNK!M173*[5]EmissionFactors!$B$8+M174*[5]EmissionFactors!$B$9</f>
        <v>0.6234780311092929</v>
      </c>
      <c r="N300" s="162">
        <f>N169*[5]EmissionFactors!$B$4+[5]DNK!N171*[5]EmissionFactors!$B$6+[5]DNK!N72*[5]EmissionFactors!$B$7+[5]DNK!N173*[5]EmissionFactors!$B$8+N174*[5]EmissionFactors!$B$9</f>
        <v>0.61864638811805039</v>
      </c>
      <c r="O300" s="162">
        <f>O169*[5]EmissionFactors!$B$4+[5]DNK!O171*[5]EmissionFactors!$B$6+[5]DNK!O72*[5]EmissionFactors!$B$7+[5]DNK!O173*[5]EmissionFactors!$B$8+O174*[5]EmissionFactors!$B$9</f>
        <v>0.69805588987671607</v>
      </c>
      <c r="P300" s="162">
        <f>P169*[5]EmissionFactors!$B$4+[5]DNK!P171*[5]EmissionFactors!$B$6+[5]DNK!P72*[5]EmissionFactors!$B$7+[5]DNK!P173*[5]EmissionFactors!$B$8+P174*[5]EmissionFactors!$B$9</f>
        <v>0.69319433625439375</v>
      </c>
      <c r="Q300" s="162">
        <f>Q169*[5]EmissionFactors!$B$4+[5]DNK!Q171*[5]EmissionFactors!$B$6+[5]DNK!Q72*[5]EmissionFactors!$B$7+[5]DNK!Q173*[5]EmissionFactors!$B$8+Q174*[5]EmissionFactors!$B$9</f>
        <v>0.68546141013957762</v>
      </c>
      <c r="R300" s="162">
        <f>R169*[5]EmissionFactors!$B$4+[5]DNK!R171*[5]EmissionFactors!$B$6+[5]DNK!R72*[5]EmissionFactors!$B$7+[5]DNK!R173*[5]EmissionFactors!$B$8+R174*[5]EmissionFactors!$B$9</f>
        <v>0.7487372544120785</v>
      </c>
      <c r="S300" s="162">
        <f>S169*[5]EmissionFactors!$B$4+[5]DNK!S171*[5]EmissionFactors!$B$6+[5]DNK!S72*[5]EmissionFactors!$B$7+[5]DNK!S173*[5]EmissionFactors!$B$8+S174*[5]EmissionFactors!$B$9</f>
        <v>0.66871145924301045</v>
      </c>
      <c r="T300" s="162">
        <f>T169*[5]EmissionFactors!$B$4+[5]DNK!T171*[5]EmissionFactors!$B$6+[5]DNK!T72*[5]EmissionFactors!$B$7+[5]DNK!T173*[5]EmissionFactors!$B$8+T174*[5]EmissionFactors!$B$9</f>
        <v>0.66219217555285526</v>
      </c>
      <c r="U300" s="162">
        <f>U169*[5]EmissionFactors!$B$4+[5]DNK!U171*[5]EmissionFactors!$B$6+[5]DNK!U72*[5]EmissionFactors!$B$7+[5]DNK!U173*[5]EmissionFactors!$B$8+U174*[5]EmissionFactors!$B$9</f>
        <v>0.66739980485253458</v>
      </c>
      <c r="V300" s="162">
        <f>V169*[5]EmissionFactors!$B$4+[5]DNK!V171*[5]EmissionFactors!$B$6+[5]DNK!V72*[5]EmissionFactors!$B$7+[5]DNK!V173*[5]EmissionFactors!$B$8+V174*[5]EmissionFactors!$B$9</f>
        <v>0.65459131608980015</v>
      </c>
      <c r="W300" s="162">
        <f>W169*[5]EmissionFactors!$B$4+[5]DNK!W171*[5]EmissionFactors!$B$6+[5]DNK!W72*[5]EmissionFactors!$B$7+[5]DNK!W173*[5]EmissionFactors!$B$8+W174*[5]EmissionFactors!$B$9</f>
        <v>0.51904148120329774</v>
      </c>
      <c r="X300" s="162">
        <f>X169*[5]EmissionFactors!$B$4+[5]DNK!X171*[5]EmissionFactors!$B$6+[5]DNK!X72*[5]EmissionFactors!$B$7+[5]DNK!X173*[5]EmissionFactors!$B$8+X174*[5]EmissionFactors!$B$9</f>
        <v>0.5651726125337776</v>
      </c>
      <c r="Y300" s="162">
        <f>Y169*[5]EmissionFactors!$B$4+[5]DNK!Y171*[5]EmissionFactors!$B$6+[5]DNK!Y72*[5]EmissionFactors!$B$7+[5]DNK!Y173*[5]EmissionFactors!$B$8+Y174*[5]EmissionFactors!$B$9</f>
        <v>0.59904865357771586</v>
      </c>
      <c r="Z300" s="162">
        <f>Z169*[5]EmissionFactors!$B$4+[5]DNK!Z171*[5]EmissionFactors!$B$6+[5]DNK!Z72*[5]EmissionFactors!$B$7+[5]DNK!Z173*[5]EmissionFactors!$B$8+Z174*[5]EmissionFactors!$B$9</f>
        <v>0.62595820870512719</v>
      </c>
      <c r="AA300" s="162">
        <f>AA169*[5]EmissionFactors!$B$4+[5]DNK!AA171*[5]EmissionFactors!$B$6+[5]DNK!AA72*[5]EmissionFactors!$B$7+[5]DNK!AA173*[5]EmissionFactors!$B$8+AA174*[5]EmissionFactors!$B$9</f>
        <v>0.63503744099832782</v>
      </c>
      <c r="AB300" s="162">
        <f>AB169*[5]EmissionFactors!$B$4+[5]DNK!AB171*[5]EmissionFactors!$B$6+[5]DNK!AB72*[5]EmissionFactors!$B$7+[5]DNK!AB173*[5]EmissionFactors!$B$8+AB174*[5]EmissionFactors!$B$9</f>
        <v>0.60621588754337297</v>
      </c>
      <c r="AC300" s="162">
        <f>AC169*[5]EmissionFactors!$B$4+[5]DNK!AC171*[5]EmissionFactors!$B$6+[5]DNK!AC72*[5]EmissionFactors!$B$7+[5]DNK!AC173*[5]EmissionFactors!$B$8+AC174*[5]EmissionFactors!$B$9</f>
        <v>0.58180783632432131</v>
      </c>
      <c r="AD300" s="162">
        <f>AD169*[5]EmissionFactors!$B$4+[5]DNK!AD171*[5]EmissionFactors!$B$6+[5]DNK!AD72*[5]EmissionFactors!$B$7+[5]DNK!AD173*[5]EmissionFactors!$B$8+AD174*[5]EmissionFactors!$B$9</f>
        <v>0.55761560023042755</v>
      </c>
      <c r="AE300" s="162">
        <f>AE169*[5]EmissionFactors!$B$4+[5]DNK!AE171*[5]EmissionFactors!$B$6+[5]DNK!AE72*[5]EmissionFactors!$B$7+[5]DNK!AE173*[5]EmissionFactors!$B$8+AE174*[5]EmissionFactors!$B$9</f>
        <v>0.52718620869986021</v>
      </c>
      <c r="AF300" s="162">
        <f>AF169*[5]EmissionFactors!$B$4+[5]DNK!AF171*[5]EmissionFactors!$B$6+[5]DNK!AF72*[5]EmissionFactors!$B$7+[5]DNK!AF173*[5]EmissionFactors!$B$8+AF174*[5]EmissionFactors!$B$9</f>
        <v>0.49638725693615621</v>
      </c>
      <c r="AG300" s="162">
        <f>AG169*[5]EmissionFactors!$B$4+[5]DNK!AG171*[5]EmissionFactors!$B$6+[5]DNK!AG72*[5]EmissionFactors!$B$7+[5]DNK!AG173*[5]EmissionFactors!$B$8+AG174*[5]EmissionFactors!$B$9</f>
        <v>0.46518127738954862</v>
      </c>
      <c r="AH300" s="162">
        <f>AH169*[5]EmissionFactors!$B$4+[5]DNK!AH171*[5]EmissionFactors!$B$6+[5]DNK!AH72*[5]EmissionFactors!$B$7+[5]DNK!AH173*[5]EmissionFactors!$B$8+AH174*[5]EmissionFactors!$B$9</f>
        <v>0.43229176774214267</v>
      </c>
      <c r="AI300" s="162">
        <f>AI169*[5]EmissionFactors!$B$4+[5]DNK!AI171*[5]EmissionFactors!$B$6+[5]DNK!AI72*[5]EmissionFactors!$B$7+[5]DNK!AI173*[5]EmissionFactors!$B$8+AI174*[5]EmissionFactors!$B$9</f>
        <v>0.42419726858079848</v>
      </c>
      <c r="AJ300" s="162">
        <f>AJ169*[5]EmissionFactors!$B$4+[5]DNK!AJ171*[5]EmissionFactors!$B$6+[5]DNK!AJ72*[5]EmissionFactors!$B$7+[5]DNK!AJ173*[5]EmissionFactors!$B$8+AJ174*[5]EmissionFactors!$B$9</f>
        <v>0.41579320866163982</v>
      </c>
      <c r="AK300" s="162">
        <f>AK169*[5]EmissionFactors!$B$4+[5]DNK!AK171*[5]EmissionFactors!$B$6+[5]DNK!AK72*[5]EmissionFactors!$B$7+[5]DNK!AK173*[5]EmissionFactors!$B$8+AK174*[5]EmissionFactors!$B$9</f>
        <v>0.40981818636454426</v>
      </c>
      <c r="AL300" s="162">
        <f>AL169*[5]EmissionFactors!$B$4+[5]DNK!AL171*[5]EmissionFactors!$B$6+[5]DNK!AL72*[5]EmissionFactors!$B$7+[5]DNK!AL173*[5]EmissionFactors!$B$8+AL174*[5]EmissionFactors!$B$9</f>
        <v>0.40460502843408575</v>
      </c>
      <c r="AM300" s="162">
        <f>AM169*[5]EmissionFactors!$B$4+[5]DNK!AM171*[5]EmissionFactors!$B$6+[5]DNK!AM72*[5]EmissionFactors!$B$7+[5]DNK!AM173*[5]EmissionFactors!$B$8+AM174*[5]EmissionFactors!$B$9</f>
        <v>0.40184699779506722</v>
      </c>
      <c r="AN300" s="109"/>
      <c r="AO300" s="162">
        <f>AO169*[5]EmissionFactors!$B$4+[5]DNK!AO171*[5]EmissionFactors!$B$6+[5]DNK!AO72*[5]EmissionFactors!$B$7+[5]DNK!AO173*[5]EmissionFactors!$B$8+AO174*[5]EmissionFactors!$B$9</f>
        <v>0.58182542822606365</v>
      </c>
      <c r="AP300" s="162">
        <f>AP169*[5]EmissionFactors!$B$4+[5]DNK!AP171*[5]EmissionFactors!$B$6+[5]DNK!AP72*[5]EmissionFactors!$B$7+[5]DNK!AP173*[5]EmissionFactors!$B$8+AP174*[5]EmissionFactors!$B$9</f>
        <v>0.53319334700569809</v>
      </c>
      <c r="AQ300" s="162">
        <f>AQ169*[5]EmissionFactors!$B$4+[5]DNK!AQ171*[5]EmissionFactors!$B$6+[5]DNK!AQ72*[5]EmissionFactors!$B$7+[5]DNK!AQ173*[5]EmissionFactors!$B$8+AQ174*[5]EmissionFactors!$B$9</f>
        <v>0.48515140072821861</v>
      </c>
      <c r="AR300" s="162">
        <f>AR169*[5]EmissionFactors!$B$4+[5]DNK!AR171*[5]EmissionFactors!$B$6+[5]DNK!AR72*[5]EmissionFactors!$B$7+[5]DNK!AR173*[5]EmissionFactors!$B$8+AR174*[5]EmissionFactors!$B$9</f>
        <v>0.42039486645173102</v>
      </c>
      <c r="AS300" s="162">
        <f>AS169*[5]EmissionFactors!$B$4+[5]DNK!AS171*[5]EmissionFactors!$B$6+[5]DNK!AS72*[5]EmissionFactors!$B$7+[5]DNK!AS173*[5]EmissionFactors!$B$8+AS174*[5]EmissionFactors!$B$9</f>
        <v>0.35849780242313684</v>
      </c>
      <c r="AT300" s="162">
        <f>AT169*[5]EmissionFactors!$B$4+[5]DNK!AT171*[5]EmissionFactors!$B$6+[5]DNK!AT72*[5]EmissionFactors!$B$7+[5]DNK!AT173*[5]EmissionFactors!$B$8+AT174*[5]EmissionFactors!$B$9</f>
        <v>0.2996652347877205</v>
      </c>
      <c r="AU300" s="162">
        <f>AU169*[5]EmissionFactors!$B$4+[5]DNK!AU171*[5]EmissionFactors!$B$6+[5]DNK!AU72*[5]EmissionFactors!$B$7+[5]DNK!AU173*[5]EmissionFactors!$B$8+AU174*[5]EmissionFactors!$B$9</f>
        <v>0.243454953792797</v>
      </c>
      <c r="AV300" s="162">
        <f>AV169*[5]EmissionFactors!$B$4+[5]DNK!AV171*[5]EmissionFactors!$B$6+[5]DNK!AV72*[5]EmissionFactors!$B$7+[5]DNK!AV173*[5]EmissionFactors!$B$8+AV174*[5]EmissionFactors!$B$9</f>
        <v>0.23508488904021962</v>
      </c>
      <c r="AW300" s="162">
        <f>AW169*[5]EmissionFactors!$B$4+[5]DNK!AW171*[5]EmissionFactors!$B$6+[5]DNK!AW72*[5]EmissionFactors!$B$7+[5]DNK!AW173*[5]EmissionFactors!$B$8+AW174*[5]EmissionFactors!$B$9</f>
        <v>0.22649529081965719</v>
      </c>
      <c r="AX300" s="162">
        <f>AX169*[5]EmissionFactors!$B$4+[5]DNK!AX171*[5]EmissionFactors!$B$6+[5]DNK!AX72*[5]EmissionFactors!$B$7+[5]DNK!AX173*[5]EmissionFactors!$B$8+AX174*[5]EmissionFactors!$B$9</f>
        <v>0.21963699882855578</v>
      </c>
      <c r="AY300" s="162">
        <f>AY169*[5]EmissionFactors!$B$4+[5]DNK!AY171*[5]EmissionFactors!$B$6+[5]DNK!AY72*[5]EmissionFactors!$B$7+[5]DNK!AY173*[5]EmissionFactors!$B$8+AY174*[5]EmissionFactors!$B$9</f>
        <v>0.21343943828997744</v>
      </c>
      <c r="AZ300" s="162">
        <f>AZ169*[5]EmissionFactors!$B$4+[5]DNK!AZ171*[5]EmissionFactors!$B$6+[5]DNK!AZ72*[5]EmissionFactors!$B$7+[5]DNK!AZ173*[5]EmissionFactors!$B$8+AZ174*[5]EmissionFactors!$B$9</f>
        <v>0.20906570024514334</v>
      </c>
      <c r="BA300" s="109"/>
      <c r="BB300" s="162">
        <f>BB169*[5]EmissionFactors!$B$4+[5]DNK!BB171*[5]EmissionFactors!$B$6+[5]DNK!BB72*[5]EmissionFactors!$B$7+[5]DNK!BB173*[5]EmissionFactors!$B$8+BB174*[5]EmissionFactors!$B$9</f>
        <v>0.51169219185442594</v>
      </c>
      <c r="BC300" s="162">
        <f>BC169*[5]EmissionFactors!$B$4+[5]DNK!BC171*[5]EmissionFactors!$B$6+[5]DNK!BC72*[5]EmissionFactors!$B$7+[5]DNK!BC173*[5]EmissionFactors!$B$8+BC174*[5]EmissionFactors!$B$9</f>
        <v>0.40289415810548435</v>
      </c>
      <c r="BD300" s="162">
        <f>BD169*[5]EmissionFactors!$B$4+[5]DNK!BD171*[5]EmissionFactors!$B$6+[5]DNK!BD72*[5]EmissionFactors!$B$7+[5]DNK!BD173*[5]EmissionFactors!$B$8+BD174*[5]EmissionFactors!$B$9</f>
        <v>0.30467875493825275</v>
      </c>
      <c r="BE300" s="162">
        <f>BE169*[5]EmissionFactors!$B$4+[5]DNK!BE171*[5]EmissionFactors!$B$6+[5]DNK!BE72*[5]EmissionFactors!$B$7+[5]DNK!BE173*[5]EmissionFactors!$B$8+BE174*[5]EmissionFactors!$B$9</f>
        <v>0.22034825590546267</v>
      </c>
      <c r="BF300" s="162">
        <f>BF169*[5]EmissionFactors!$B$4+[5]DNK!BF171*[5]EmissionFactors!$B$6+[5]DNK!BF72*[5]EmissionFactors!$B$7+[5]DNK!BF173*[5]EmissionFactors!$B$8+BF174*[5]EmissionFactors!$B$9</f>
        <v>0.14008163669190679</v>
      </c>
      <c r="BG300" s="162">
        <f>BG169*[5]EmissionFactors!$B$4+[5]DNK!BG171*[5]EmissionFactors!$B$6+[5]DNK!BG72*[5]EmissionFactors!$B$7+[5]DNK!BG173*[5]EmissionFactors!$B$8+BG174*[5]EmissionFactors!$B$9</f>
        <v>6.5869011042069672E-2</v>
      </c>
      <c r="BH300" s="162">
        <f>BH169*[5]EmissionFactors!$B$4+[5]DNK!BH171*[5]EmissionFactors!$B$6+[5]DNK!BH72*[5]EmissionFactors!$B$7+[5]DNK!BH173*[5]EmissionFactors!$B$8+BH174*[5]EmissionFactors!$B$9</f>
        <v>0</v>
      </c>
      <c r="BI300" s="162">
        <f>BI169*[5]EmissionFactors!$B$4+[5]DNK!BI171*[5]EmissionFactors!$B$6+[5]DNK!BI72*[5]EmissionFactors!$B$7+[5]DNK!BI173*[5]EmissionFactors!$B$8+BI174*[5]EmissionFactors!$B$9</f>
        <v>0</v>
      </c>
      <c r="BJ300" s="162">
        <f>BJ169*[5]EmissionFactors!$B$4+[5]DNK!BJ171*[5]EmissionFactors!$B$6+[5]DNK!BJ72*[5]EmissionFactors!$B$7+[5]DNK!BJ173*[5]EmissionFactors!$B$8+BJ174*[5]EmissionFactors!$B$9</f>
        <v>0</v>
      </c>
      <c r="BK300" s="162">
        <f>BK169*[5]EmissionFactors!$B$4+[5]DNK!BK171*[5]EmissionFactors!$B$6+[5]DNK!BK72*[5]EmissionFactors!$B$7+[5]DNK!BK173*[5]EmissionFactors!$B$8+BK174*[5]EmissionFactors!$B$9</f>
        <v>0</v>
      </c>
      <c r="BL300" s="162">
        <f>BL169*[5]EmissionFactors!$B$4+[5]DNK!BL171*[5]EmissionFactors!$B$6+[5]DNK!BL72*[5]EmissionFactors!$B$7+[5]DNK!BL173*[5]EmissionFactors!$B$8+BL174*[5]EmissionFactors!$B$9</f>
        <v>0</v>
      </c>
      <c r="BM300" s="162">
        <f>BM169*[5]EmissionFactors!$B$4+[5]DNK!BM171*[5]EmissionFactors!$B$6+[5]DNK!BM72*[5]EmissionFactors!$B$7+[5]DNK!BM173*[5]EmissionFactors!$B$8+BM174*[5]EmissionFactors!$B$9</f>
        <v>0</v>
      </c>
      <c r="BN300" s="109"/>
    </row>
    <row r="301" spans="1:66" s="112" customFormat="1" outlineLevel="1" x14ac:dyDescent="0.3">
      <c r="A301" s="163" t="s">
        <v>101</v>
      </c>
      <c r="B301" s="164" t="e">
        <f ca="1">(B177*VLOOKUP($A$1,[5]EmissionFactors!$A$15:$BM$19,COLUMN([5]DNK!B$2),FALSE)+B179*VLOOKUP($A$1,[5]EmissionFactors!$A$27:$BM$31,COLUMN([5]DNK!B$2),FALSE))*[5]EmissionFactors!$B$2</f>
        <v>#N/A</v>
      </c>
      <c r="C301" s="164" t="e">
        <f ca="1">(C177*VLOOKUP($A$1,[5]EmissionFactors!$A$15:$BM$19,COLUMN([5]DNK!C$2),FALSE)+C179*VLOOKUP($A$1,[5]EmissionFactors!$A$27:$BM$31,COLUMN([5]DNK!C$2),FALSE))*[5]EmissionFactors!$B$2</f>
        <v>#N/A</v>
      </c>
      <c r="D301" s="164" t="e">
        <f ca="1">(D177*VLOOKUP($A$1,[5]EmissionFactors!$A$15:$BM$19,COLUMN([5]DNK!D$2),FALSE)+D179*VLOOKUP($A$1,[5]EmissionFactors!$A$27:$BM$31,COLUMN([5]DNK!D$2),FALSE))*[5]EmissionFactors!$B$2</f>
        <v>#N/A</v>
      </c>
      <c r="E301" s="164" t="e">
        <f ca="1">(E177*VLOOKUP($A$1,[5]EmissionFactors!$A$15:$BM$19,COLUMN([5]DNK!E$2),FALSE)+E179*VLOOKUP($A$1,[5]EmissionFactors!$A$27:$BM$31,COLUMN([5]DNK!E$2),FALSE))*[5]EmissionFactors!$B$2</f>
        <v>#N/A</v>
      </c>
      <c r="F301" s="164" t="e">
        <f ca="1">(F177*VLOOKUP($A$1,[5]EmissionFactors!$A$15:$BM$19,COLUMN([5]DNK!F$2),FALSE)+F179*VLOOKUP($A$1,[5]EmissionFactors!$A$27:$BM$31,COLUMN([5]DNK!F$2),FALSE))*[5]EmissionFactors!$B$2</f>
        <v>#N/A</v>
      </c>
      <c r="G301" s="164" t="e">
        <f ca="1">(G177*VLOOKUP($A$1,[5]EmissionFactors!$A$15:$BM$19,COLUMN([5]DNK!G$2),FALSE)+G179*VLOOKUP($A$1,[5]EmissionFactors!$A$27:$BM$31,COLUMN([5]DNK!G$2),FALSE))*[5]EmissionFactors!$B$2</f>
        <v>#N/A</v>
      </c>
      <c r="H301" s="164" t="e">
        <f ca="1">(H177*VLOOKUP($A$1,[5]EmissionFactors!$A$15:$BM$19,COLUMN([5]DNK!H$2),FALSE)+H179*VLOOKUP($A$1,[5]EmissionFactors!$A$27:$BM$31,COLUMN([5]DNK!H$2),FALSE))*[5]EmissionFactors!$B$2</f>
        <v>#N/A</v>
      </c>
      <c r="I301" s="164" t="e">
        <f ca="1">(I177*VLOOKUP($A$1,[5]EmissionFactors!$A$15:$BM$19,COLUMN([5]DNK!I$2),FALSE)+I179*VLOOKUP($A$1,[5]EmissionFactors!$A$27:$BM$31,COLUMN([5]DNK!I$2),FALSE))*[5]EmissionFactors!$B$2</f>
        <v>#N/A</v>
      </c>
      <c r="J301" s="164" t="e">
        <f ca="1">(J177*VLOOKUP($A$1,[5]EmissionFactors!$A$15:$BM$19,COLUMN([5]DNK!J$2),FALSE)+J179*VLOOKUP($A$1,[5]EmissionFactors!$A$27:$BM$31,COLUMN([5]DNK!J$2),FALSE))*[5]EmissionFactors!$B$2</f>
        <v>#N/A</v>
      </c>
      <c r="K301" s="164" t="e">
        <f ca="1">(K177*VLOOKUP($A$1,[5]EmissionFactors!$A$15:$BM$19,COLUMN([5]DNK!K$2),FALSE)+K179*VLOOKUP($A$1,[5]EmissionFactors!$A$27:$BM$31,COLUMN([5]DNK!K$2),FALSE))*[5]EmissionFactors!$B$2</f>
        <v>#N/A</v>
      </c>
      <c r="L301" s="164" t="e">
        <f ca="1">(L177*VLOOKUP($A$1,[5]EmissionFactors!$A$15:$BM$19,COLUMN([5]DNK!L$2),FALSE)+L179*VLOOKUP($A$1,[5]EmissionFactors!$A$27:$BM$31,COLUMN([5]DNK!L$2),FALSE))*[5]EmissionFactors!$B$2</f>
        <v>#N/A</v>
      </c>
      <c r="M301" s="164" t="e">
        <f ca="1">(M177*VLOOKUP($A$1,[5]EmissionFactors!$A$15:$BM$19,COLUMN([5]DNK!M$2),FALSE)+M179*VLOOKUP($A$1,[5]EmissionFactors!$A$27:$BM$31,COLUMN([5]DNK!M$2),FALSE))*[5]EmissionFactors!$B$2</f>
        <v>#N/A</v>
      </c>
      <c r="N301" s="164" t="e">
        <f ca="1">(N177*VLOOKUP($A$1,[5]EmissionFactors!$A$15:$BM$19,COLUMN([5]DNK!N$2),FALSE)+N179*VLOOKUP($A$1,[5]EmissionFactors!$A$27:$BM$31,COLUMN([5]DNK!N$2),FALSE))*[5]EmissionFactors!$B$2</f>
        <v>#N/A</v>
      </c>
      <c r="O301" s="164" t="e">
        <f ca="1">(O177*VLOOKUP($A$1,[5]EmissionFactors!$A$15:$BM$19,COLUMN([5]DNK!O$2),FALSE)+O179*VLOOKUP($A$1,[5]EmissionFactors!$A$27:$BM$31,COLUMN([5]DNK!O$2),FALSE))*[5]EmissionFactors!$B$2</f>
        <v>#N/A</v>
      </c>
      <c r="P301" s="164" t="e">
        <f ca="1">(P177*VLOOKUP($A$1,[5]EmissionFactors!$A$15:$BM$19,COLUMN([5]DNK!P$2),FALSE)+P179*VLOOKUP($A$1,[5]EmissionFactors!$A$27:$BM$31,COLUMN([5]DNK!P$2),FALSE))*[5]EmissionFactors!$B$2</f>
        <v>#N/A</v>
      </c>
      <c r="Q301" s="164" t="e">
        <f ca="1">(Q177*VLOOKUP($A$1,[5]EmissionFactors!$A$15:$BM$19,COLUMN([5]DNK!Q$2),FALSE)+Q179*VLOOKUP($A$1,[5]EmissionFactors!$A$27:$BM$31,COLUMN([5]DNK!Q$2),FALSE))*[5]EmissionFactors!$B$2</f>
        <v>#N/A</v>
      </c>
      <c r="R301" s="164" t="e">
        <f ca="1">(R177*VLOOKUP($A$1,[5]EmissionFactors!$A$15:$BM$19,COLUMN([5]DNK!R$2),FALSE)+R179*VLOOKUP($A$1,[5]EmissionFactors!$A$27:$BM$31,COLUMN([5]DNK!R$2),FALSE))*[5]EmissionFactors!$B$2</f>
        <v>#N/A</v>
      </c>
      <c r="S301" s="164" t="e">
        <f ca="1">(S177*VLOOKUP($A$1,[5]EmissionFactors!$A$15:$BM$19,COLUMN([5]DNK!S$2),FALSE)+S179*VLOOKUP($A$1,[5]EmissionFactors!$A$27:$BM$31,COLUMN([5]DNK!S$2),FALSE))*[5]EmissionFactors!$B$2</f>
        <v>#N/A</v>
      </c>
      <c r="T301" s="164" t="e">
        <f ca="1">(T177*VLOOKUP($A$1,[5]EmissionFactors!$A$15:$BM$19,COLUMN([5]DNK!T$2),FALSE)+T179*VLOOKUP($A$1,[5]EmissionFactors!$A$27:$BM$31,COLUMN([5]DNK!T$2),FALSE))*[5]EmissionFactors!$B$2</f>
        <v>#N/A</v>
      </c>
      <c r="U301" s="164" t="e">
        <f ca="1">(U177*VLOOKUP($A$1,[5]EmissionFactors!$A$15:$BM$19,COLUMN([5]DNK!U$2),FALSE)+U179*VLOOKUP($A$1,[5]EmissionFactors!$A$27:$BM$31,COLUMN([5]DNK!U$2),FALSE))*[5]EmissionFactors!$B$2</f>
        <v>#N/A</v>
      </c>
      <c r="V301" s="164" t="e">
        <f ca="1">(V177*VLOOKUP($A$1,[5]EmissionFactors!$A$15:$BM$19,COLUMN([5]DNK!V$2),FALSE)+V179*VLOOKUP($A$1,[5]EmissionFactors!$A$27:$BM$31,COLUMN([5]DNK!V$2),FALSE))*[5]EmissionFactors!$B$2</f>
        <v>#N/A</v>
      </c>
      <c r="W301" s="164" t="e">
        <f ca="1">(W177*VLOOKUP($A$1,[5]EmissionFactors!$A$15:$BM$19,COLUMN([5]DNK!W$2),FALSE)+W179*VLOOKUP($A$1,[5]EmissionFactors!$A$27:$BM$31,COLUMN([5]DNK!W$2),FALSE))*[5]EmissionFactors!$B$2</f>
        <v>#N/A</v>
      </c>
      <c r="X301" s="164" t="e">
        <f ca="1">(X177*VLOOKUP($A$1,[5]EmissionFactors!$A$15:$BM$19,COLUMN([5]DNK!X$2),FALSE)+X179*VLOOKUP($A$1,[5]EmissionFactors!$A$27:$BM$31,COLUMN([5]DNK!X$2),FALSE))*[5]EmissionFactors!$B$2</f>
        <v>#N/A</v>
      </c>
      <c r="Y301" s="164" t="e">
        <f ca="1">(Y177*VLOOKUP($A$1,[5]EmissionFactors!$A$15:$BM$19,COLUMN([5]DNK!Y$2),FALSE)+Y179*VLOOKUP($A$1,[5]EmissionFactors!$A$27:$BM$31,COLUMN([5]DNK!Y$2),FALSE))*[5]EmissionFactors!$B$2</f>
        <v>#N/A</v>
      </c>
      <c r="Z301" s="164" t="e">
        <f ca="1">(Z177*VLOOKUP($A$1,[5]EmissionFactors!$A$15:$BM$19,COLUMN([5]DNK!Z$2),FALSE)+Z179*VLOOKUP($A$1,[5]EmissionFactors!$A$27:$BM$31,COLUMN([5]DNK!Z$2),FALSE))*[5]EmissionFactors!$B$2</f>
        <v>#N/A</v>
      </c>
      <c r="AA301" s="164" t="e">
        <f ca="1">(AA177*VLOOKUP($A$1,[5]EmissionFactors!$A$15:$BM$19,COLUMN([5]DNK!AA$2),FALSE)+AA179*VLOOKUP($A$1,[5]EmissionFactors!$A$27:$BM$31,COLUMN([5]DNK!AA$2),FALSE))*[5]EmissionFactors!$B$2</f>
        <v>#N/A</v>
      </c>
      <c r="AB301" s="164" t="e">
        <f ca="1">(AB177*VLOOKUP($A$1,[5]EmissionFactors!$A$15:$BM$19,COLUMN([5]DNK!AB$2),FALSE)+AB179*VLOOKUP($A$1,[5]EmissionFactors!$A$27:$BM$31,COLUMN([5]DNK!AB$2),FALSE))*[5]EmissionFactors!$B$2</f>
        <v>#N/A</v>
      </c>
      <c r="AC301" s="164" t="e">
        <f ca="1">(AC177*VLOOKUP($A$1,[5]EmissionFactors!$A$15:$BM$19,COLUMN([5]DNK!AC$2),FALSE)+AC179*VLOOKUP($A$1,[5]EmissionFactors!$A$27:$BM$31,COLUMN([5]DNK!AC$2),FALSE))*[5]EmissionFactors!$B$2</f>
        <v>#N/A</v>
      </c>
      <c r="AD301" s="164" t="e">
        <f ca="1">(AD177*VLOOKUP($A$1,[5]EmissionFactors!$A$15:$BM$19,COLUMN([5]DNK!AD$2),FALSE)+AD179*VLOOKUP($A$1,[5]EmissionFactors!$A$27:$BM$31,COLUMN([5]DNK!AD$2),FALSE))*[5]EmissionFactors!$B$2</f>
        <v>#N/A</v>
      </c>
      <c r="AE301" s="164" t="e">
        <f ca="1">(AE177*VLOOKUP($A$1,[5]EmissionFactors!$A$15:$BM$19,COLUMN([5]DNK!AE$2),FALSE)+AE179*VLOOKUP($A$1,[5]EmissionFactors!$A$27:$BM$31,COLUMN([5]DNK!AE$2),FALSE))*[5]EmissionFactors!$B$2</f>
        <v>#N/A</v>
      </c>
      <c r="AF301" s="164" t="e">
        <f ca="1">(AF177*VLOOKUP($A$1,[5]EmissionFactors!$A$15:$BM$19,COLUMN([5]DNK!AF$2),FALSE)+AF179*VLOOKUP($A$1,[5]EmissionFactors!$A$27:$BM$31,COLUMN([5]DNK!AF$2),FALSE))*[5]EmissionFactors!$B$2</f>
        <v>#N/A</v>
      </c>
      <c r="AG301" s="164" t="e">
        <f ca="1">(AG177*VLOOKUP($A$1,[5]EmissionFactors!$A$15:$BM$19,COLUMN([5]DNK!AG$2),FALSE)+AG179*VLOOKUP($A$1,[5]EmissionFactors!$A$27:$BM$31,COLUMN([5]DNK!AG$2),FALSE))*[5]EmissionFactors!$B$2</f>
        <v>#N/A</v>
      </c>
      <c r="AH301" s="164" t="e">
        <f ca="1">(AH177*VLOOKUP($A$1,[5]EmissionFactors!$A$15:$BM$19,COLUMN([5]DNK!AH$2),FALSE)+AH179*VLOOKUP($A$1,[5]EmissionFactors!$A$27:$BM$31,COLUMN([5]DNK!AH$2),FALSE))*[5]EmissionFactors!$B$2</f>
        <v>#N/A</v>
      </c>
      <c r="AI301" s="164" t="e">
        <f ca="1">(AI177*VLOOKUP($A$1,[5]EmissionFactors!$A$15:$BM$19,COLUMN([5]DNK!AI$2),FALSE)+AI179*VLOOKUP($A$1,[5]EmissionFactors!$A$27:$BM$31,COLUMN([5]DNK!AI$2),FALSE))*[5]EmissionFactors!$B$2</f>
        <v>#N/A</v>
      </c>
      <c r="AJ301" s="164" t="e">
        <f ca="1">(AJ177*VLOOKUP($A$1,[5]EmissionFactors!$A$15:$BM$19,COLUMN([5]DNK!AJ$2),FALSE)+AJ179*VLOOKUP($A$1,[5]EmissionFactors!$A$27:$BM$31,COLUMN([5]DNK!AJ$2),FALSE))*[5]EmissionFactors!$B$2</f>
        <v>#N/A</v>
      </c>
      <c r="AK301" s="164" t="e">
        <f ca="1">(AK177*VLOOKUP($A$1,[5]EmissionFactors!$A$15:$BM$19,COLUMN([5]DNK!AK$2),FALSE)+AK179*VLOOKUP($A$1,[5]EmissionFactors!$A$27:$BM$31,COLUMN([5]DNK!AK$2),FALSE))*[5]EmissionFactors!$B$2</f>
        <v>#N/A</v>
      </c>
      <c r="AL301" s="164" t="e">
        <f ca="1">(AL177*VLOOKUP($A$1,[5]EmissionFactors!$A$15:$BM$19,COLUMN([5]DNK!AL$2),FALSE)+AL179*VLOOKUP($A$1,[5]EmissionFactors!$A$27:$BM$31,COLUMN([5]DNK!AL$2),FALSE))*[5]EmissionFactors!$B$2</f>
        <v>#N/A</v>
      </c>
      <c r="AM301" s="164" t="e">
        <f ca="1">(AM177*VLOOKUP($A$1,[5]EmissionFactors!$A$15:$BM$19,COLUMN([5]DNK!AM$2),FALSE)+AM179*VLOOKUP($A$1,[5]EmissionFactors!$A$27:$BM$31,COLUMN([5]DNK!AM$2),FALSE))*[5]EmissionFactors!$B$2</f>
        <v>#N/A</v>
      </c>
      <c r="AN301" s="111"/>
      <c r="AO301" s="164" t="e">
        <f ca="1">(AO177*VLOOKUP($A$1,[5]EmissionFactors!$A$15:$BM$19,COLUMN([5]DNK!AO$2),FALSE)+AO179*VLOOKUP($A$1,[5]EmissionFactors!$A$27:$BM$31,COLUMN([5]DNK!AO$2),FALSE))*[5]EmissionFactors!$B$2</f>
        <v>#N/A</v>
      </c>
      <c r="AP301" s="164" t="e">
        <f ca="1">(AP177*VLOOKUP($A$1,[5]EmissionFactors!$A$15:$BM$19,COLUMN([5]DNK!AP$2),FALSE)+AP179*VLOOKUP($A$1,[5]EmissionFactors!$A$27:$BM$31,COLUMN([5]DNK!AP$2),FALSE))*[5]EmissionFactors!$B$2</f>
        <v>#N/A</v>
      </c>
      <c r="AQ301" s="164" t="e">
        <f ca="1">(AQ177*VLOOKUP($A$1,[5]EmissionFactors!$A$15:$BM$19,COLUMN([5]DNK!AQ$2),FALSE)+AQ179*VLOOKUP($A$1,[5]EmissionFactors!$A$27:$BM$31,COLUMN([5]DNK!AQ$2),FALSE))*[5]EmissionFactors!$B$2</f>
        <v>#N/A</v>
      </c>
      <c r="AR301" s="164" t="e">
        <f ca="1">(AR177*VLOOKUP($A$1,[5]EmissionFactors!$A$15:$BM$19,COLUMN([5]DNK!AR$2),FALSE)+AR179*VLOOKUP($A$1,[5]EmissionFactors!$A$27:$BM$31,COLUMN([5]DNK!AR$2),FALSE))*[5]EmissionFactors!$B$2</f>
        <v>#N/A</v>
      </c>
      <c r="AS301" s="164" t="e">
        <f ca="1">(AS177*VLOOKUP($A$1,[5]EmissionFactors!$A$15:$BM$19,COLUMN([5]DNK!AS$2),FALSE)+AS179*VLOOKUP($A$1,[5]EmissionFactors!$A$27:$BM$31,COLUMN([5]DNK!AS$2),FALSE))*[5]EmissionFactors!$B$2</f>
        <v>#N/A</v>
      </c>
      <c r="AT301" s="164" t="e">
        <f ca="1">(AT177*VLOOKUP($A$1,[5]EmissionFactors!$A$15:$BM$19,COLUMN([5]DNK!AT$2),FALSE)+AT179*VLOOKUP($A$1,[5]EmissionFactors!$A$27:$BM$31,COLUMN([5]DNK!AT$2),FALSE))*[5]EmissionFactors!$B$2</f>
        <v>#N/A</v>
      </c>
      <c r="AU301" s="164" t="e">
        <f ca="1">(AU177*VLOOKUP($A$1,[5]EmissionFactors!$A$15:$BM$19,COLUMN([5]DNK!AU$2),FALSE)+AU179*VLOOKUP($A$1,[5]EmissionFactors!$A$27:$BM$31,COLUMN([5]DNK!AU$2),FALSE))*[5]EmissionFactors!$B$2</f>
        <v>#N/A</v>
      </c>
      <c r="AV301" s="164" t="e">
        <f ca="1">(AV177*VLOOKUP($A$1,[5]EmissionFactors!$A$15:$BM$19,COLUMN([5]DNK!AV$2),FALSE)+AV179*VLOOKUP($A$1,[5]EmissionFactors!$A$27:$BM$31,COLUMN([5]DNK!AV$2),FALSE))*[5]EmissionFactors!$B$2</f>
        <v>#N/A</v>
      </c>
      <c r="AW301" s="164" t="e">
        <f ca="1">(AW177*VLOOKUP($A$1,[5]EmissionFactors!$A$15:$BM$19,COLUMN([5]DNK!AW$2),FALSE)+AW179*VLOOKUP($A$1,[5]EmissionFactors!$A$27:$BM$31,COLUMN([5]DNK!AW$2),FALSE))*[5]EmissionFactors!$B$2</f>
        <v>#N/A</v>
      </c>
      <c r="AX301" s="164" t="e">
        <f ca="1">(AX177*VLOOKUP($A$1,[5]EmissionFactors!$A$15:$BM$19,COLUMN([5]DNK!AX$2),FALSE)+AX179*VLOOKUP($A$1,[5]EmissionFactors!$A$27:$BM$31,COLUMN([5]DNK!AX$2),FALSE))*[5]EmissionFactors!$B$2</f>
        <v>#N/A</v>
      </c>
      <c r="AY301" s="164" t="e">
        <f ca="1">(AY177*VLOOKUP($A$1,[5]EmissionFactors!$A$15:$BM$19,COLUMN([5]DNK!AY$2),FALSE)+AY179*VLOOKUP($A$1,[5]EmissionFactors!$A$27:$BM$31,COLUMN([5]DNK!AY$2),FALSE))*[5]EmissionFactors!$B$2</f>
        <v>#N/A</v>
      </c>
      <c r="AZ301" s="164" t="e">
        <f ca="1">(AZ177*VLOOKUP($A$1,[5]EmissionFactors!$A$15:$BM$19,COLUMN([5]DNK!AZ$2),FALSE)+AZ179*VLOOKUP($A$1,[5]EmissionFactors!$A$27:$BM$31,COLUMN([5]DNK!AZ$2),FALSE))*[5]EmissionFactors!$B$2</f>
        <v>#N/A</v>
      </c>
      <c r="BA301" s="111"/>
      <c r="BB301" s="164" t="e">
        <f ca="1">(BB177*VLOOKUP($A$1,[5]EmissionFactors!$A$15:$BM$19,COLUMN([5]DNK!BB$2),FALSE)+BB179*VLOOKUP($A$1,[5]EmissionFactors!$A$27:$BM$31,COLUMN([5]DNK!BB$2),FALSE))*[5]EmissionFactors!$B$2</f>
        <v>#N/A</v>
      </c>
      <c r="BC301" s="164" t="e">
        <f ca="1">(BC177*VLOOKUP($A$1,[5]EmissionFactors!$A$15:$BM$19,COLUMN([5]DNK!BC$2),FALSE)+BC179*VLOOKUP($A$1,[5]EmissionFactors!$A$27:$BM$31,COLUMN([5]DNK!BC$2),FALSE))*[5]EmissionFactors!$B$2</f>
        <v>#N/A</v>
      </c>
      <c r="BD301" s="164" t="e">
        <f ca="1">(BD177*VLOOKUP($A$1,[5]EmissionFactors!$A$15:$BM$19,COLUMN([5]DNK!BD$2),FALSE)+BD179*VLOOKUP($A$1,[5]EmissionFactors!$A$27:$BM$31,COLUMN([5]DNK!BD$2),FALSE))*[5]EmissionFactors!$B$2</f>
        <v>#N/A</v>
      </c>
      <c r="BE301" s="164" t="e">
        <f ca="1">(BE177*VLOOKUP($A$1,[5]EmissionFactors!$A$15:$BM$19,COLUMN([5]DNK!BE$2),FALSE)+BE179*VLOOKUP($A$1,[5]EmissionFactors!$A$27:$BM$31,COLUMN([5]DNK!BE$2),FALSE))*[5]EmissionFactors!$B$2</f>
        <v>#N/A</v>
      </c>
      <c r="BF301" s="164" t="e">
        <f ca="1">(BF177*VLOOKUP($A$1,[5]EmissionFactors!$A$15:$BM$19,COLUMN([5]DNK!BF$2),FALSE)+BF179*VLOOKUP($A$1,[5]EmissionFactors!$A$27:$BM$31,COLUMN([5]DNK!BF$2),FALSE))*[5]EmissionFactors!$B$2</f>
        <v>#N/A</v>
      </c>
      <c r="BG301" s="164" t="e">
        <f ca="1">(BG177*VLOOKUP($A$1,[5]EmissionFactors!$A$15:$BM$19,COLUMN([5]DNK!BG$2),FALSE)+BG179*VLOOKUP($A$1,[5]EmissionFactors!$A$27:$BM$31,COLUMN([5]DNK!BG$2),FALSE))*[5]EmissionFactors!$B$2</f>
        <v>#N/A</v>
      </c>
      <c r="BH301" s="164" t="e">
        <f ca="1">(BH177*VLOOKUP($A$1,[5]EmissionFactors!$A$15:$BM$19,COLUMN([5]DNK!BH$2),FALSE)+BH179*VLOOKUP($A$1,[5]EmissionFactors!$A$27:$BM$31,COLUMN([5]DNK!BH$2),FALSE))*[5]EmissionFactors!$B$2</f>
        <v>#N/A</v>
      </c>
      <c r="BI301" s="164" t="e">
        <f ca="1">(BI177*VLOOKUP($A$1,[5]EmissionFactors!$A$15:$BM$19,COLUMN([5]DNK!BI$2),FALSE)+BI179*VLOOKUP($A$1,[5]EmissionFactors!$A$27:$BM$31,COLUMN([5]DNK!BI$2),FALSE))*[5]EmissionFactors!$B$2</f>
        <v>#N/A</v>
      </c>
      <c r="BJ301" s="164" t="e">
        <f ca="1">(BJ177*VLOOKUP($A$1,[5]EmissionFactors!$A$15:$BM$19,COLUMN([5]DNK!BJ$2),FALSE)+BJ179*VLOOKUP($A$1,[5]EmissionFactors!$A$27:$BM$31,COLUMN([5]DNK!BJ$2),FALSE))*[5]EmissionFactors!$B$2</f>
        <v>#N/A</v>
      </c>
      <c r="BK301" s="164" t="e">
        <f ca="1">(BK177*VLOOKUP($A$1,[5]EmissionFactors!$A$15:$BM$19,COLUMN([5]DNK!BK$2),FALSE)+BK179*VLOOKUP($A$1,[5]EmissionFactors!$A$27:$BM$31,COLUMN([5]DNK!BK$2),FALSE))*[5]EmissionFactors!$B$2</f>
        <v>#N/A</v>
      </c>
      <c r="BL301" s="164" t="e">
        <f ca="1">(BL177*VLOOKUP($A$1,[5]EmissionFactors!$A$15:$BM$19,COLUMN([5]DNK!BL$2),FALSE)+BL179*VLOOKUP($A$1,[5]EmissionFactors!$A$27:$BM$31,COLUMN([5]DNK!BL$2),FALSE))*[5]EmissionFactors!$B$2</f>
        <v>#N/A</v>
      </c>
      <c r="BM301" s="164" t="e">
        <f ca="1">(BM177*VLOOKUP($A$1,[5]EmissionFactors!$A$15:$BM$19,COLUMN([5]DNK!BM$2),FALSE)+BM179*VLOOKUP($A$1,[5]EmissionFactors!$A$27:$BM$31,COLUMN([5]DNK!BM$2),FALSE))*[5]EmissionFactors!$B$2</f>
        <v>#N/A</v>
      </c>
      <c r="BN301" s="111"/>
    </row>
    <row r="302" spans="1:66" s="108" customFormat="1" outlineLevel="1" x14ac:dyDescent="0.3">
      <c r="A302" s="114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  <c r="AF302" s="165"/>
      <c r="AG302" s="165"/>
      <c r="AH302" s="165"/>
      <c r="AI302" s="165"/>
      <c r="AJ302" s="165"/>
      <c r="AK302" s="165"/>
      <c r="AL302" s="165"/>
      <c r="AM302" s="165"/>
      <c r="AN302" s="115"/>
      <c r="AO302" s="165"/>
      <c r="AP302" s="165"/>
      <c r="AQ302" s="165"/>
      <c r="AR302" s="165"/>
      <c r="AS302" s="165"/>
      <c r="AT302" s="165"/>
      <c r="AU302" s="165"/>
      <c r="AV302" s="165"/>
      <c r="AW302" s="165"/>
      <c r="AX302" s="165"/>
      <c r="AY302" s="165"/>
      <c r="AZ302" s="165"/>
      <c r="BA302" s="115"/>
      <c r="BB302" s="165"/>
      <c r="BC302" s="165"/>
      <c r="BD302" s="165"/>
      <c r="BE302" s="165"/>
      <c r="BF302" s="165"/>
      <c r="BG302" s="165"/>
      <c r="BH302" s="165"/>
      <c r="BI302" s="165"/>
      <c r="BJ302" s="165"/>
      <c r="BK302" s="165"/>
      <c r="BL302" s="165"/>
      <c r="BM302" s="165"/>
      <c r="BN302" s="115"/>
    </row>
    <row r="303" spans="1:66" s="161" customFormat="1" outlineLevel="1" x14ac:dyDescent="0.3">
      <c r="A303" s="159" t="s">
        <v>91</v>
      </c>
      <c r="B303" s="160" t="e">
        <f t="shared" ref="B303:O303" ca="1" si="236">B304+B305</f>
        <v>#N/A</v>
      </c>
      <c r="C303" s="160" t="e">
        <f t="shared" ca="1" si="236"/>
        <v>#N/A</v>
      </c>
      <c r="D303" s="160" t="e">
        <f t="shared" ca="1" si="236"/>
        <v>#N/A</v>
      </c>
      <c r="E303" s="160" t="e">
        <f t="shared" ca="1" si="236"/>
        <v>#N/A</v>
      </c>
      <c r="F303" s="160" t="e">
        <f t="shared" ca="1" si="236"/>
        <v>#N/A</v>
      </c>
      <c r="G303" s="160" t="e">
        <f t="shared" ca="1" si="236"/>
        <v>#N/A</v>
      </c>
      <c r="H303" s="160" t="e">
        <f t="shared" ca="1" si="236"/>
        <v>#N/A</v>
      </c>
      <c r="I303" s="160" t="e">
        <f t="shared" ca="1" si="236"/>
        <v>#N/A</v>
      </c>
      <c r="J303" s="160" t="e">
        <f t="shared" ca="1" si="236"/>
        <v>#N/A</v>
      </c>
      <c r="K303" s="160" t="e">
        <f t="shared" ca="1" si="236"/>
        <v>#N/A</v>
      </c>
      <c r="L303" s="160" t="e">
        <f t="shared" ca="1" si="236"/>
        <v>#N/A</v>
      </c>
      <c r="M303" s="160" t="e">
        <f t="shared" ca="1" si="236"/>
        <v>#N/A</v>
      </c>
      <c r="N303" s="160" t="e">
        <f t="shared" ca="1" si="236"/>
        <v>#N/A</v>
      </c>
      <c r="O303" s="160" t="e">
        <f t="shared" ca="1" si="236"/>
        <v>#N/A</v>
      </c>
      <c r="P303" s="160" t="e">
        <f ca="1">P304+P305</f>
        <v>#N/A</v>
      </c>
      <c r="Q303" s="160" t="e">
        <f t="shared" ref="Q303:AM303" ca="1" si="237">Q304+Q305</f>
        <v>#N/A</v>
      </c>
      <c r="R303" s="160" t="e">
        <f t="shared" ca="1" si="237"/>
        <v>#N/A</v>
      </c>
      <c r="S303" s="160" t="e">
        <f t="shared" ca="1" si="237"/>
        <v>#N/A</v>
      </c>
      <c r="T303" s="160" t="e">
        <f t="shared" ca="1" si="237"/>
        <v>#N/A</v>
      </c>
      <c r="U303" s="160" t="e">
        <f t="shared" ca="1" si="237"/>
        <v>#N/A</v>
      </c>
      <c r="V303" s="160" t="e">
        <f t="shared" ca="1" si="237"/>
        <v>#N/A</v>
      </c>
      <c r="W303" s="160" t="e">
        <f t="shared" ca="1" si="237"/>
        <v>#N/A</v>
      </c>
      <c r="X303" s="160" t="e">
        <f t="shared" ca="1" si="237"/>
        <v>#N/A</v>
      </c>
      <c r="Y303" s="160" t="e">
        <f t="shared" ca="1" si="237"/>
        <v>#N/A</v>
      </c>
      <c r="Z303" s="160" t="e">
        <f t="shared" ca="1" si="237"/>
        <v>#N/A</v>
      </c>
      <c r="AA303" s="160" t="e">
        <f t="shared" ca="1" si="237"/>
        <v>#N/A</v>
      </c>
      <c r="AB303" s="160" t="e">
        <f t="shared" ca="1" si="237"/>
        <v>#N/A</v>
      </c>
      <c r="AC303" s="160" t="e">
        <f t="shared" ca="1" si="237"/>
        <v>#N/A</v>
      </c>
      <c r="AD303" s="160" t="e">
        <f t="shared" ca="1" si="237"/>
        <v>#N/A</v>
      </c>
      <c r="AE303" s="160" t="e">
        <f t="shared" ca="1" si="237"/>
        <v>#N/A</v>
      </c>
      <c r="AF303" s="160" t="e">
        <f t="shared" ca="1" si="237"/>
        <v>#N/A</v>
      </c>
      <c r="AG303" s="160" t="e">
        <f t="shared" ca="1" si="237"/>
        <v>#N/A</v>
      </c>
      <c r="AH303" s="160" t="e">
        <f t="shared" ca="1" si="237"/>
        <v>#N/A</v>
      </c>
      <c r="AI303" s="160" t="e">
        <f t="shared" ca="1" si="237"/>
        <v>#N/A</v>
      </c>
      <c r="AJ303" s="160" t="e">
        <f t="shared" ca="1" si="237"/>
        <v>#N/A</v>
      </c>
      <c r="AK303" s="160" t="e">
        <f t="shared" ca="1" si="237"/>
        <v>#N/A</v>
      </c>
      <c r="AL303" s="160" t="e">
        <f t="shared" ca="1" si="237"/>
        <v>#N/A</v>
      </c>
      <c r="AM303" s="160" t="e">
        <f t="shared" ca="1" si="237"/>
        <v>#N/A</v>
      </c>
      <c r="AN303" s="160"/>
      <c r="AO303" s="160" t="e">
        <f t="shared" ref="AO303:AZ303" ca="1" si="238">AO304+AO305</f>
        <v>#N/A</v>
      </c>
      <c r="AP303" s="160" t="e">
        <f t="shared" ca="1" si="238"/>
        <v>#N/A</v>
      </c>
      <c r="AQ303" s="160" t="e">
        <f t="shared" ca="1" si="238"/>
        <v>#N/A</v>
      </c>
      <c r="AR303" s="160" t="e">
        <f t="shared" ca="1" si="238"/>
        <v>#N/A</v>
      </c>
      <c r="AS303" s="160" t="e">
        <f t="shared" ca="1" si="238"/>
        <v>#N/A</v>
      </c>
      <c r="AT303" s="160" t="e">
        <f t="shared" ca="1" si="238"/>
        <v>#N/A</v>
      </c>
      <c r="AU303" s="160" t="e">
        <f t="shared" ca="1" si="238"/>
        <v>#N/A</v>
      </c>
      <c r="AV303" s="160" t="e">
        <f t="shared" ca="1" si="238"/>
        <v>#N/A</v>
      </c>
      <c r="AW303" s="160" t="e">
        <f t="shared" ca="1" si="238"/>
        <v>#N/A</v>
      </c>
      <c r="AX303" s="160" t="e">
        <f t="shared" ca="1" si="238"/>
        <v>#N/A</v>
      </c>
      <c r="AY303" s="160" t="e">
        <f t="shared" ca="1" si="238"/>
        <v>#N/A</v>
      </c>
      <c r="AZ303" s="160" t="e">
        <f t="shared" ca="1" si="238"/>
        <v>#N/A</v>
      </c>
      <c r="BA303" s="160"/>
      <c r="BB303" s="160" t="e">
        <f t="shared" ref="BB303:BM303" ca="1" si="239">BB304+BB305</f>
        <v>#N/A</v>
      </c>
      <c r="BC303" s="160" t="e">
        <f t="shared" ca="1" si="239"/>
        <v>#N/A</v>
      </c>
      <c r="BD303" s="160" t="e">
        <f t="shared" ca="1" si="239"/>
        <v>#N/A</v>
      </c>
      <c r="BE303" s="160" t="e">
        <f t="shared" ca="1" si="239"/>
        <v>#N/A</v>
      </c>
      <c r="BF303" s="160" t="e">
        <f t="shared" ca="1" si="239"/>
        <v>#N/A</v>
      </c>
      <c r="BG303" s="160" t="e">
        <f t="shared" ca="1" si="239"/>
        <v>#N/A</v>
      </c>
      <c r="BH303" s="160" t="e">
        <f t="shared" ca="1" si="239"/>
        <v>#N/A</v>
      </c>
      <c r="BI303" s="160" t="e">
        <f t="shared" ca="1" si="239"/>
        <v>#N/A</v>
      </c>
      <c r="BJ303" s="160" t="e">
        <f t="shared" ca="1" si="239"/>
        <v>#N/A</v>
      </c>
      <c r="BK303" s="160" t="e">
        <f t="shared" ca="1" si="239"/>
        <v>#N/A</v>
      </c>
      <c r="BL303" s="160" t="e">
        <f t="shared" ca="1" si="239"/>
        <v>#N/A</v>
      </c>
      <c r="BM303" s="160" t="e">
        <f t="shared" ca="1" si="239"/>
        <v>#N/A</v>
      </c>
      <c r="BN303" s="160"/>
    </row>
    <row r="304" spans="1:66" s="108" customFormat="1" outlineLevel="1" x14ac:dyDescent="0.3">
      <c r="A304" s="97" t="s">
        <v>100</v>
      </c>
      <c r="B304" s="162">
        <f>B187*[5]EmissionFactors!$B$9</f>
        <v>0</v>
      </c>
      <c r="C304" s="162">
        <f>C187*[5]EmissionFactors!$B$9</f>
        <v>0</v>
      </c>
      <c r="D304" s="162">
        <f>D187*[5]EmissionFactors!$B$9</f>
        <v>0</v>
      </c>
      <c r="E304" s="162">
        <f>E187*[5]EmissionFactors!$B$9</f>
        <v>0</v>
      </c>
      <c r="F304" s="162">
        <f>F187*[5]EmissionFactors!$B$9</f>
        <v>0</v>
      </c>
      <c r="G304" s="162">
        <f>G187*[5]EmissionFactors!$B$9</f>
        <v>0</v>
      </c>
      <c r="H304" s="162">
        <f>H187*[5]EmissionFactors!$B$9</f>
        <v>0</v>
      </c>
      <c r="I304" s="162">
        <f>I187*[5]EmissionFactors!$B$9</f>
        <v>0</v>
      </c>
      <c r="J304" s="162">
        <f>J187*[5]EmissionFactors!$B$9</f>
        <v>0</v>
      </c>
      <c r="K304" s="162">
        <f>K187*[5]EmissionFactors!$B$9</f>
        <v>0</v>
      </c>
      <c r="L304" s="162">
        <f>L187*[5]EmissionFactors!$B$9</f>
        <v>0</v>
      </c>
      <c r="M304" s="162">
        <f>M187*[5]EmissionFactors!$B$9</f>
        <v>0</v>
      </c>
      <c r="N304" s="162">
        <f>N187*[5]EmissionFactors!$B$9</f>
        <v>0</v>
      </c>
      <c r="O304" s="162">
        <f>O187*[5]EmissionFactors!$B$9</f>
        <v>0</v>
      </c>
      <c r="P304" s="162">
        <f>P187*[5]EmissionFactors!$B$9</f>
        <v>0</v>
      </c>
      <c r="Q304" s="162">
        <f>Q187*[5]EmissionFactors!$B$9</f>
        <v>0</v>
      </c>
      <c r="R304" s="162">
        <f>R187*[5]EmissionFactors!$B$9</f>
        <v>0</v>
      </c>
      <c r="S304" s="162">
        <f>S187*[5]EmissionFactors!$B$9</f>
        <v>0</v>
      </c>
      <c r="T304" s="162">
        <f>T187*[5]EmissionFactors!$B$9</f>
        <v>0</v>
      </c>
      <c r="U304" s="162">
        <f>U187*[5]EmissionFactors!$B$9</f>
        <v>0</v>
      </c>
      <c r="V304" s="162">
        <f>V187*[5]EmissionFactors!$B$9</f>
        <v>0</v>
      </c>
      <c r="W304" s="162">
        <f>W187*[5]EmissionFactors!$B$9</f>
        <v>0</v>
      </c>
      <c r="X304" s="162">
        <f>X187*[5]EmissionFactors!$B$9</f>
        <v>0</v>
      </c>
      <c r="Y304" s="162">
        <f>Y187*[5]EmissionFactors!$B$9</f>
        <v>0</v>
      </c>
      <c r="Z304" s="162">
        <f>Z187*[5]EmissionFactors!$B$9</f>
        <v>0</v>
      </c>
      <c r="AA304" s="162">
        <f>AA187*[5]EmissionFactors!$B$9</f>
        <v>0</v>
      </c>
      <c r="AB304" s="162">
        <f>AB187*[5]EmissionFactors!$B$9</f>
        <v>0</v>
      </c>
      <c r="AC304" s="162">
        <f>AC187*[5]EmissionFactors!$B$9</f>
        <v>0</v>
      </c>
      <c r="AD304" s="162">
        <f>AD187*[5]EmissionFactors!$B$9</f>
        <v>0</v>
      </c>
      <c r="AE304" s="162">
        <f>AE187*[5]EmissionFactors!$B$9</f>
        <v>0</v>
      </c>
      <c r="AF304" s="162">
        <f>AF187*[5]EmissionFactors!$B$9</f>
        <v>0</v>
      </c>
      <c r="AG304" s="162">
        <f>AG187*[5]EmissionFactors!$B$9</f>
        <v>0</v>
      </c>
      <c r="AH304" s="162">
        <f>AH187*[5]EmissionFactors!$B$9</f>
        <v>0</v>
      </c>
      <c r="AI304" s="162">
        <f>AI187*[5]EmissionFactors!$B$9</f>
        <v>0</v>
      </c>
      <c r="AJ304" s="162">
        <f>AJ187*[5]EmissionFactors!$B$9</f>
        <v>0</v>
      </c>
      <c r="AK304" s="162">
        <f>AK187*[5]EmissionFactors!$B$9</f>
        <v>0</v>
      </c>
      <c r="AL304" s="162">
        <f>AL187*[5]EmissionFactors!$B$9</f>
        <v>0</v>
      </c>
      <c r="AM304" s="162">
        <f>AM187*[5]EmissionFactors!$B$9</f>
        <v>0</v>
      </c>
      <c r="AN304" s="109"/>
      <c r="AO304" s="162">
        <f>AO187*[5]EmissionFactors!$B$9</f>
        <v>0</v>
      </c>
      <c r="AP304" s="162">
        <f>AP187*[5]EmissionFactors!$B$9</f>
        <v>0</v>
      </c>
      <c r="AQ304" s="162">
        <f>AQ187*[5]EmissionFactors!$B$9</f>
        <v>0</v>
      </c>
      <c r="AR304" s="162">
        <f>AR187*[5]EmissionFactors!$B$9</f>
        <v>0</v>
      </c>
      <c r="AS304" s="162">
        <f>AS187*[5]EmissionFactors!$B$9</f>
        <v>0</v>
      </c>
      <c r="AT304" s="162">
        <f>AT187*[5]EmissionFactors!$B$9</f>
        <v>0</v>
      </c>
      <c r="AU304" s="162">
        <f>AU187*[5]EmissionFactors!$B$9</f>
        <v>0</v>
      </c>
      <c r="AV304" s="162">
        <f>AV187*[5]EmissionFactors!$B$9</f>
        <v>0</v>
      </c>
      <c r="AW304" s="162">
        <f>AW187*[5]EmissionFactors!$B$9</f>
        <v>0</v>
      </c>
      <c r="AX304" s="162">
        <f>AX187*[5]EmissionFactors!$B$9</f>
        <v>0</v>
      </c>
      <c r="AY304" s="162">
        <f>AY187*[5]EmissionFactors!$B$9</f>
        <v>0</v>
      </c>
      <c r="AZ304" s="162">
        <f>AZ187*[5]EmissionFactors!$B$9</f>
        <v>0</v>
      </c>
      <c r="BA304" s="109"/>
      <c r="BB304" s="162">
        <f>BB187*[5]EmissionFactors!$B$9</f>
        <v>0</v>
      </c>
      <c r="BC304" s="162">
        <f>BC187*[5]EmissionFactors!$B$9</f>
        <v>0</v>
      </c>
      <c r="BD304" s="162">
        <f>BD187*[5]EmissionFactors!$B$9</f>
        <v>0</v>
      </c>
      <c r="BE304" s="162">
        <f>BE187*[5]EmissionFactors!$B$9</f>
        <v>0</v>
      </c>
      <c r="BF304" s="162">
        <f>BF187*[5]EmissionFactors!$B$9</f>
        <v>0</v>
      </c>
      <c r="BG304" s="162">
        <f>BG187*[5]EmissionFactors!$B$9</f>
        <v>0</v>
      </c>
      <c r="BH304" s="162">
        <f>BH187*[5]EmissionFactors!$B$9</f>
        <v>0</v>
      </c>
      <c r="BI304" s="162">
        <f>BI187*[5]EmissionFactors!$B$9</f>
        <v>0</v>
      </c>
      <c r="BJ304" s="162">
        <f>BJ187*[5]EmissionFactors!$B$9</f>
        <v>0</v>
      </c>
      <c r="BK304" s="162">
        <f>BK187*[5]EmissionFactors!$B$9</f>
        <v>0</v>
      </c>
      <c r="BL304" s="162">
        <f>BL187*[5]EmissionFactors!$B$9</f>
        <v>0</v>
      </c>
      <c r="BM304" s="162">
        <f>BM187*[5]EmissionFactors!$B$9</f>
        <v>0</v>
      </c>
      <c r="BN304" s="109"/>
    </row>
    <row r="305" spans="1:66" s="112" customFormat="1" outlineLevel="1" x14ac:dyDescent="0.3">
      <c r="A305" s="163" t="s">
        <v>101</v>
      </c>
      <c r="B305" s="164" t="e">
        <f ca="1">(B190*VLOOKUP($A$1,[5]EmissionFactors!$A$15:$BM$19,COLUMN([5]DNK!B$2),FALSE)+B192*VLOOKUP($A$1,[5]EmissionFactors!$A$27:$BM$31,COLUMN([5]DNK!B$2),FALSE))*[5]EmissionFactors!$B$2</f>
        <v>#N/A</v>
      </c>
      <c r="C305" s="164" t="e">
        <f ca="1">(C190*VLOOKUP($A$1,[5]EmissionFactors!$A$15:$BM$19,COLUMN([5]DNK!C$2),FALSE)+C192*VLOOKUP($A$1,[5]EmissionFactors!$A$27:$BM$31,COLUMN([5]DNK!C$2),FALSE))*[5]EmissionFactors!$B$2</f>
        <v>#N/A</v>
      </c>
      <c r="D305" s="164" t="e">
        <f ca="1">(D190*VLOOKUP($A$1,[5]EmissionFactors!$A$15:$BM$19,COLUMN([5]DNK!D$2),FALSE)+D192*VLOOKUP($A$1,[5]EmissionFactors!$A$27:$BM$31,COLUMN([5]DNK!D$2),FALSE))*[5]EmissionFactors!$B$2</f>
        <v>#N/A</v>
      </c>
      <c r="E305" s="164" t="e">
        <f ca="1">(E190*VLOOKUP($A$1,[5]EmissionFactors!$A$15:$BM$19,COLUMN([5]DNK!E$2),FALSE)+E192*VLOOKUP($A$1,[5]EmissionFactors!$A$27:$BM$31,COLUMN([5]DNK!E$2),FALSE))*[5]EmissionFactors!$B$2</f>
        <v>#N/A</v>
      </c>
      <c r="F305" s="164" t="e">
        <f ca="1">(F190*VLOOKUP($A$1,[5]EmissionFactors!$A$15:$BM$19,COLUMN([5]DNK!F$2),FALSE)+F192*VLOOKUP($A$1,[5]EmissionFactors!$A$27:$BM$31,COLUMN([5]DNK!F$2),FALSE))*[5]EmissionFactors!$B$2</f>
        <v>#N/A</v>
      </c>
      <c r="G305" s="164" t="e">
        <f ca="1">(G190*VLOOKUP($A$1,[5]EmissionFactors!$A$15:$BM$19,COLUMN([5]DNK!G$2),FALSE)+G192*VLOOKUP($A$1,[5]EmissionFactors!$A$27:$BM$31,COLUMN([5]DNK!G$2),FALSE))*[5]EmissionFactors!$B$2</f>
        <v>#N/A</v>
      </c>
      <c r="H305" s="164" t="e">
        <f ca="1">(H190*VLOOKUP($A$1,[5]EmissionFactors!$A$15:$BM$19,COLUMN([5]DNK!H$2),FALSE)+H192*VLOOKUP($A$1,[5]EmissionFactors!$A$27:$BM$31,COLUMN([5]DNK!H$2),FALSE))*[5]EmissionFactors!$B$2</f>
        <v>#N/A</v>
      </c>
      <c r="I305" s="164" t="e">
        <f ca="1">(I190*VLOOKUP($A$1,[5]EmissionFactors!$A$15:$BM$19,COLUMN([5]DNK!I$2),FALSE)+I192*VLOOKUP($A$1,[5]EmissionFactors!$A$27:$BM$31,COLUMN([5]DNK!I$2),FALSE))*[5]EmissionFactors!$B$2</f>
        <v>#N/A</v>
      </c>
      <c r="J305" s="164" t="e">
        <f ca="1">(J190*VLOOKUP($A$1,[5]EmissionFactors!$A$15:$BM$19,COLUMN([5]DNK!J$2),FALSE)+J192*VLOOKUP($A$1,[5]EmissionFactors!$A$27:$BM$31,COLUMN([5]DNK!J$2),FALSE))*[5]EmissionFactors!$B$2</f>
        <v>#N/A</v>
      </c>
      <c r="K305" s="164" t="e">
        <f ca="1">(K190*VLOOKUP($A$1,[5]EmissionFactors!$A$15:$BM$19,COLUMN([5]DNK!K$2),FALSE)+K192*VLOOKUP($A$1,[5]EmissionFactors!$A$27:$BM$31,COLUMN([5]DNK!K$2),FALSE))*[5]EmissionFactors!$B$2</f>
        <v>#N/A</v>
      </c>
      <c r="L305" s="164" t="e">
        <f ca="1">(L190*VLOOKUP($A$1,[5]EmissionFactors!$A$15:$BM$19,COLUMN([5]DNK!L$2),FALSE)+L192*VLOOKUP($A$1,[5]EmissionFactors!$A$27:$BM$31,COLUMN([5]DNK!L$2),FALSE))*[5]EmissionFactors!$B$2</f>
        <v>#N/A</v>
      </c>
      <c r="M305" s="164" t="e">
        <f ca="1">(M190*VLOOKUP($A$1,[5]EmissionFactors!$A$15:$BM$19,COLUMN([5]DNK!M$2),FALSE)+M192*VLOOKUP($A$1,[5]EmissionFactors!$A$27:$BM$31,COLUMN([5]DNK!M$2),FALSE))*[5]EmissionFactors!$B$2</f>
        <v>#N/A</v>
      </c>
      <c r="N305" s="164" t="e">
        <f ca="1">(N190*VLOOKUP($A$1,[5]EmissionFactors!$A$15:$BM$19,COLUMN([5]DNK!N$2),FALSE)+N192*VLOOKUP($A$1,[5]EmissionFactors!$A$27:$BM$31,COLUMN([5]DNK!N$2),FALSE))*[5]EmissionFactors!$B$2</f>
        <v>#N/A</v>
      </c>
      <c r="O305" s="164" t="e">
        <f ca="1">(O190*VLOOKUP($A$1,[5]EmissionFactors!$A$15:$BM$19,COLUMN([5]DNK!O$2),FALSE)+O192*VLOOKUP($A$1,[5]EmissionFactors!$A$27:$BM$31,COLUMN([5]DNK!O$2),FALSE))*[5]EmissionFactors!$B$2</f>
        <v>#N/A</v>
      </c>
      <c r="P305" s="164" t="e">
        <f ca="1">(P190*VLOOKUP($A$1,[5]EmissionFactors!$A$15:$BM$19,COLUMN([5]DNK!P$2),FALSE)+P192*VLOOKUP($A$1,[5]EmissionFactors!$A$27:$BM$31,COLUMN([5]DNK!P$2),FALSE))*[5]EmissionFactors!$B$2</f>
        <v>#N/A</v>
      </c>
      <c r="Q305" s="164" t="e">
        <f ca="1">(Q190*VLOOKUP($A$1,[5]EmissionFactors!$A$15:$BM$19,COLUMN([5]DNK!Q$2),FALSE)+Q192*VLOOKUP($A$1,[5]EmissionFactors!$A$27:$BM$31,COLUMN([5]DNK!Q$2),FALSE))*[5]EmissionFactors!$B$2</f>
        <v>#N/A</v>
      </c>
      <c r="R305" s="164" t="e">
        <f ca="1">(R190*VLOOKUP($A$1,[5]EmissionFactors!$A$15:$BM$19,COLUMN([5]DNK!R$2),FALSE)+R192*VLOOKUP($A$1,[5]EmissionFactors!$A$27:$BM$31,COLUMN([5]DNK!R$2),FALSE))*[5]EmissionFactors!$B$2</f>
        <v>#N/A</v>
      </c>
      <c r="S305" s="164" t="e">
        <f ca="1">(S190*VLOOKUP($A$1,[5]EmissionFactors!$A$15:$BM$19,COLUMN([5]DNK!S$2),FALSE)+S192*VLOOKUP($A$1,[5]EmissionFactors!$A$27:$BM$31,COLUMN([5]DNK!S$2),FALSE))*[5]EmissionFactors!$B$2</f>
        <v>#N/A</v>
      </c>
      <c r="T305" s="164" t="e">
        <f ca="1">(T190*VLOOKUP($A$1,[5]EmissionFactors!$A$15:$BM$19,COLUMN([5]DNK!T$2),FALSE)+T192*VLOOKUP($A$1,[5]EmissionFactors!$A$27:$BM$31,COLUMN([5]DNK!T$2),FALSE))*[5]EmissionFactors!$B$2</f>
        <v>#N/A</v>
      </c>
      <c r="U305" s="164" t="e">
        <f ca="1">(U190*VLOOKUP($A$1,[5]EmissionFactors!$A$15:$BM$19,COLUMN([5]DNK!U$2),FALSE)+U192*VLOOKUP($A$1,[5]EmissionFactors!$A$27:$BM$31,COLUMN([5]DNK!U$2),FALSE))*[5]EmissionFactors!$B$2</f>
        <v>#N/A</v>
      </c>
      <c r="V305" s="164" t="e">
        <f ca="1">(V190*VLOOKUP($A$1,[5]EmissionFactors!$A$15:$BM$19,COLUMN([5]DNK!V$2),FALSE)+V192*VLOOKUP($A$1,[5]EmissionFactors!$A$27:$BM$31,COLUMN([5]DNK!V$2),FALSE))*[5]EmissionFactors!$B$2</f>
        <v>#N/A</v>
      </c>
      <c r="W305" s="164" t="e">
        <f ca="1">(W190*VLOOKUP($A$1,[5]EmissionFactors!$A$15:$BM$19,COLUMN([5]DNK!W$2),FALSE)+W192*VLOOKUP($A$1,[5]EmissionFactors!$A$27:$BM$31,COLUMN([5]DNK!W$2),FALSE))*[5]EmissionFactors!$B$2</f>
        <v>#N/A</v>
      </c>
      <c r="X305" s="164" t="e">
        <f ca="1">(X190*VLOOKUP($A$1,[5]EmissionFactors!$A$15:$BM$19,COLUMN([5]DNK!X$2),FALSE)+X192*VLOOKUP($A$1,[5]EmissionFactors!$A$27:$BM$31,COLUMN([5]DNK!X$2),FALSE))*[5]EmissionFactors!$B$2</f>
        <v>#N/A</v>
      </c>
      <c r="Y305" s="164" t="e">
        <f ca="1">(Y190*VLOOKUP($A$1,[5]EmissionFactors!$A$15:$BM$19,COLUMN([5]DNK!Y$2),FALSE)+Y192*VLOOKUP($A$1,[5]EmissionFactors!$A$27:$BM$31,COLUMN([5]DNK!Y$2),FALSE))*[5]EmissionFactors!$B$2</f>
        <v>#N/A</v>
      </c>
      <c r="Z305" s="164" t="e">
        <f ca="1">(Z190*VLOOKUP($A$1,[5]EmissionFactors!$A$15:$BM$19,COLUMN([5]DNK!Z$2),FALSE)+Z192*VLOOKUP($A$1,[5]EmissionFactors!$A$27:$BM$31,COLUMN([5]DNK!Z$2),FALSE))*[5]EmissionFactors!$B$2</f>
        <v>#N/A</v>
      </c>
      <c r="AA305" s="164" t="e">
        <f ca="1">(AA190*VLOOKUP($A$1,[5]EmissionFactors!$A$15:$BM$19,COLUMN([5]DNK!AA$2),FALSE)+AA192*VLOOKUP($A$1,[5]EmissionFactors!$A$27:$BM$31,COLUMN([5]DNK!AA$2),FALSE))*[5]EmissionFactors!$B$2</f>
        <v>#N/A</v>
      </c>
      <c r="AB305" s="164" t="e">
        <f ca="1">(AB190*VLOOKUP($A$1,[5]EmissionFactors!$A$15:$BM$19,COLUMN([5]DNK!AB$2),FALSE)+AB192*VLOOKUP($A$1,[5]EmissionFactors!$A$27:$BM$31,COLUMN([5]DNK!AB$2),FALSE))*[5]EmissionFactors!$B$2</f>
        <v>#N/A</v>
      </c>
      <c r="AC305" s="164" t="e">
        <f ca="1">(AC190*VLOOKUP($A$1,[5]EmissionFactors!$A$15:$BM$19,COLUMN([5]DNK!AC$2),FALSE)+AC192*VLOOKUP($A$1,[5]EmissionFactors!$A$27:$BM$31,COLUMN([5]DNK!AC$2),FALSE))*[5]EmissionFactors!$B$2</f>
        <v>#N/A</v>
      </c>
      <c r="AD305" s="164" t="e">
        <f ca="1">(AD190*VLOOKUP($A$1,[5]EmissionFactors!$A$15:$BM$19,COLUMN([5]DNK!AD$2),FALSE)+AD192*VLOOKUP($A$1,[5]EmissionFactors!$A$27:$BM$31,COLUMN([5]DNK!AD$2),FALSE))*[5]EmissionFactors!$B$2</f>
        <v>#N/A</v>
      </c>
      <c r="AE305" s="164" t="e">
        <f ca="1">(AE190*VLOOKUP($A$1,[5]EmissionFactors!$A$15:$BM$19,COLUMN([5]DNK!AE$2),FALSE)+AE192*VLOOKUP($A$1,[5]EmissionFactors!$A$27:$BM$31,COLUMN([5]DNK!AE$2),FALSE))*[5]EmissionFactors!$B$2</f>
        <v>#N/A</v>
      </c>
      <c r="AF305" s="164" t="e">
        <f ca="1">(AF190*VLOOKUP($A$1,[5]EmissionFactors!$A$15:$BM$19,COLUMN([5]DNK!AF$2),FALSE)+AF192*VLOOKUP($A$1,[5]EmissionFactors!$A$27:$BM$31,COLUMN([5]DNK!AF$2),FALSE))*[5]EmissionFactors!$B$2</f>
        <v>#N/A</v>
      </c>
      <c r="AG305" s="164" t="e">
        <f ca="1">(AG190*VLOOKUP($A$1,[5]EmissionFactors!$A$15:$BM$19,COLUMN([5]DNK!AG$2),FALSE)+AG192*VLOOKUP($A$1,[5]EmissionFactors!$A$27:$BM$31,COLUMN([5]DNK!AG$2),FALSE))*[5]EmissionFactors!$B$2</f>
        <v>#N/A</v>
      </c>
      <c r="AH305" s="164" t="e">
        <f ca="1">(AH190*VLOOKUP($A$1,[5]EmissionFactors!$A$15:$BM$19,COLUMN([5]DNK!AH$2),FALSE)+AH192*VLOOKUP($A$1,[5]EmissionFactors!$A$27:$BM$31,COLUMN([5]DNK!AH$2),FALSE))*[5]EmissionFactors!$B$2</f>
        <v>#N/A</v>
      </c>
      <c r="AI305" s="164" t="e">
        <f ca="1">(AI190*VLOOKUP($A$1,[5]EmissionFactors!$A$15:$BM$19,COLUMN([5]DNK!AI$2),FALSE)+AI192*VLOOKUP($A$1,[5]EmissionFactors!$A$27:$BM$31,COLUMN([5]DNK!AI$2),FALSE))*[5]EmissionFactors!$B$2</f>
        <v>#N/A</v>
      </c>
      <c r="AJ305" s="164" t="e">
        <f ca="1">(AJ190*VLOOKUP($A$1,[5]EmissionFactors!$A$15:$BM$19,COLUMN([5]DNK!AJ$2),FALSE)+AJ192*VLOOKUP($A$1,[5]EmissionFactors!$A$27:$BM$31,COLUMN([5]DNK!AJ$2),FALSE))*[5]EmissionFactors!$B$2</f>
        <v>#N/A</v>
      </c>
      <c r="AK305" s="164" t="e">
        <f ca="1">(AK190*VLOOKUP($A$1,[5]EmissionFactors!$A$15:$BM$19,COLUMN([5]DNK!AK$2),FALSE)+AK192*VLOOKUP($A$1,[5]EmissionFactors!$A$27:$BM$31,COLUMN([5]DNK!AK$2),FALSE))*[5]EmissionFactors!$B$2</f>
        <v>#N/A</v>
      </c>
      <c r="AL305" s="164" t="e">
        <f ca="1">(AL190*VLOOKUP($A$1,[5]EmissionFactors!$A$15:$BM$19,COLUMN([5]DNK!AL$2),FALSE)+AL192*VLOOKUP($A$1,[5]EmissionFactors!$A$27:$BM$31,COLUMN([5]DNK!AL$2),FALSE))*[5]EmissionFactors!$B$2</f>
        <v>#N/A</v>
      </c>
      <c r="AM305" s="164" t="e">
        <f ca="1">(AM190*VLOOKUP($A$1,[5]EmissionFactors!$A$15:$BM$19,COLUMN([5]DNK!AM$2),FALSE)+AM192*VLOOKUP($A$1,[5]EmissionFactors!$A$27:$BM$31,COLUMN([5]DNK!AM$2),FALSE))*[5]EmissionFactors!$B$2</f>
        <v>#N/A</v>
      </c>
      <c r="AN305" s="111"/>
      <c r="AO305" s="164" t="e">
        <f ca="1">(AO190*VLOOKUP($A$1,[5]EmissionFactors!$A$15:$BM$19,COLUMN([5]DNK!AO$2),FALSE)+AO192*VLOOKUP($A$1,[5]EmissionFactors!$A$27:$BM$31,COLUMN([5]DNK!AO$2),FALSE))*[5]EmissionFactors!$B$2</f>
        <v>#N/A</v>
      </c>
      <c r="AP305" s="164" t="e">
        <f ca="1">(AP190*VLOOKUP($A$1,[5]EmissionFactors!$A$15:$BM$19,COLUMN([5]DNK!AP$2),FALSE)+AP192*VLOOKUP($A$1,[5]EmissionFactors!$A$27:$BM$31,COLUMN([5]DNK!AP$2),FALSE))*[5]EmissionFactors!$B$2</f>
        <v>#N/A</v>
      </c>
      <c r="AQ305" s="164" t="e">
        <f ca="1">(AQ190*VLOOKUP($A$1,[5]EmissionFactors!$A$15:$BM$19,COLUMN([5]DNK!AQ$2),FALSE)+AQ192*VLOOKUP($A$1,[5]EmissionFactors!$A$27:$BM$31,COLUMN([5]DNK!AQ$2),FALSE))*[5]EmissionFactors!$B$2</f>
        <v>#N/A</v>
      </c>
      <c r="AR305" s="164" t="e">
        <f ca="1">(AR190*VLOOKUP($A$1,[5]EmissionFactors!$A$15:$BM$19,COLUMN([5]DNK!AR$2),FALSE)+AR192*VLOOKUP($A$1,[5]EmissionFactors!$A$27:$BM$31,COLUMN([5]DNK!AR$2),FALSE))*[5]EmissionFactors!$B$2</f>
        <v>#N/A</v>
      </c>
      <c r="AS305" s="164" t="e">
        <f ca="1">(AS190*VLOOKUP($A$1,[5]EmissionFactors!$A$15:$BM$19,COLUMN([5]DNK!AS$2),FALSE)+AS192*VLOOKUP($A$1,[5]EmissionFactors!$A$27:$BM$31,COLUMN([5]DNK!AS$2),FALSE))*[5]EmissionFactors!$B$2</f>
        <v>#N/A</v>
      </c>
      <c r="AT305" s="164" t="e">
        <f ca="1">(AT190*VLOOKUP($A$1,[5]EmissionFactors!$A$15:$BM$19,COLUMN([5]DNK!AT$2),FALSE)+AT192*VLOOKUP($A$1,[5]EmissionFactors!$A$27:$BM$31,COLUMN([5]DNK!AT$2),FALSE))*[5]EmissionFactors!$B$2</f>
        <v>#N/A</v>
      </c>
      <c r="AU305" s="164" t="e">
        <f ca="1">(AU190*VLOOKUP($A$1,[5]EmissionFactors!$A$15:$BM$19,COLUMN([5]DNK!AU$2),FALSE)+AU192*VLOOKUP($A$1,[5]EmissionFactors!$A$27:$BM$31,COLUMN([5]DNK!AU$2),FALSE))*[5]EmissionFactors!$B$2</f>
        <v>#N/A</v>
      </c>
      <c r="AV305" s="164" t="e">
        <f ca="1">(AV190*VLOOKUP($A$1,[5]EmissionFactors!$A$15:$BM$19,COLUMN([5]DNK!AV$2),FALSE)+AV192*VLOOKUP($A$1,[5]EmissionFactors!$A$27:$BM$31,COLUMN([5]DNK!AV$2),FALSE))*[5]EmissionFactors!$B$2</f>
        <v>#N/A</v>
      </c>
      <c r="AW305" s="164" t="e">
        <f ca="1">(AW190*VLOOKUP($A$1,[5]EmissionFactors!$A$15:$BM$19,COLUMN([5]DNK!AW$2),FALSE)+AW192*VLOOKUP($A$1,[5]EmissionFactors!$A$27:$BM$31,COLUMN([5]DNK!AW$2),FALSE))*[5]EmissionFactors!$B$2</f>
        <v>#N/A</v>
      </c>
      <c r="AX305" s="164" t="e">
        <f ca="1">(AX190*VLOOKUP($A$1,[5]EmissionFactors!$A$15:$BM$19,COLUMN([5]DNK!AX$2),FALSE)+AX192*VLOOKUP($A$1,[5]EmissionFactors!$A$27:$BM$31,COLUMN([5]DNK!AX$2),FALSE))*[5]EmissionFactors!$B$2</f>
        <v>#N/A</v>
      </c>
      <c r="AY305" s="164" t="e">
        <f ca="1">(AY190*VLOOKUP($A$1,[5]EmissionFactors!$A$15:$BM$19,COLUMN([5]DNK!AY$2),FALSE)+AY192*VLOOKUP($A$1,[5]EmissionFactors!$A$27:$BM$31,COLUMN([5]DNK!AY$2),FALSE))*[5]EmissionFactors!$B$2</f>
        <v>#N/A</v>
      </c>
      <c r="AZ305" s="164" t="e">
        <f ca="1">(AZ190*VLOOKUP($A$1,[5]EmissionFactors!$A$15:$BM$19,COLUMN([5]DNK!AZ$2),FALSE)+AZ192*VLOOKUP($A$1,[5]EmissionFactors!$A$27:$BM$31,COLUMN([5]DNK!AZ$2),FALSE))*[5]EmissionFactors!$B$2</f>
        <v>#N/A</v>
      </c>
      <c r="BA305" s="111"/>
      <c r="BB305" s="164" t="e">
        <f ca="1">(BB190*VLOOKUP($A$1,[5]EmissionFactors!$A$15:$BM$19,COLUMN([5]DNK!BB$2),FALSE)+BB192*VLOOKUP($A$1,[5]EmissionFactors!$A$27:$BM$31,COLUMN([5]DNK!BB$2),FALSE))*[5]EmissionFactors!$B$2</f>
        <v>#N/A</v>
      </c>
      <c r="BC305" s="164" t="e">
        <f ca="1">(BC190*VLOOKUP($A$1,[5]EmissionFactors!$A$15:$BM$19,COLUMN([5]DNK!BC$2),FALSE)+BC192*VLOOKUP($A$1,[5]EmissionFactors!$A$27:$BM$31,COLUMN([5]DNK!BC$2),FALSE))*[5]EmissionFactors!$B$2</f>
        <v>#N/A</v>
      </c>
      <c r="BD305" s="164" t="e">
        <f ca="1">(BD190*VLOOKUP($A$1,[5]EmissionFactors!$A$15:$BM$19,COLUMN([5]DNK!BD$2),FALSE)+BD192*VLOOKUP($A$1,[5]EmissionFactors!$A$27:$BM$31,COLUMN([5]DNK!BD$2),FALSE))*[5]EmissionFactors!$B$2</f>
        <v>#N/A</v>
      </c>
      <c r="BE305" s="164" t="e">
        <f ca="1">(BE190*VLOOKUP($A$1,[5]EmissionFactors!$A$15:$BM$19,COLUMN([5]DNK!BE$2),FALSE)+BE192*VLOOKUP($A$1,[5]EmissionFactors!$A$27:$BM$31,COLUMN([5]DNK!BE$2),FALSE))*[5]EmissionFactors!$B$2</f>
        <v>#N/A</v>
      </c>
      <c r="BF305" s="164" t="e">
        <f ca="1">(BF190*VLOOKUP($A$1,[5]EmissionFactors!$A$15:$BM$19,COLUMN([5]DNK!BF$2),FALSE)+BF192*VLOOKUP($A$1,[5]EmissionFactors!$A$27:$BM$31,COLUMN([5]DNK!BF$2),FALSE))*[5]EmissionFactors!$B$2</f>
        <v>#N/A</v>
      </c>
      <c r="BG305" s="164" t="e">
        <f ca="1">(BG190*VLOOKUP($A$1,[5]EmissionFactors!$A$15:$BM$19,COLUMN([5]DNK!BG$2),FALSE)+BG192*VLOOKUP($A$1,[5]EmissionFactors!$A$27:$BM$31,COLUMN([5]DNK!BG$2),FALSE))*[5]EmissionFactors!$B$2</f>
        <v>#N/A</v>
      </c>
      <c r="BH305" s="164" t="e">
        <f ca="1">(BH190*VLOOKUP($A$1,[5]EmissionFactors!$A$15:$BM$19,COLUMN([5]DNK!BH$2),FALSE)+BH192*VLOOKUP($A$1,[5]EmissionFactors!$A$27:$BM$31,COLUMN([5]DNK!BH$2),FALSE))*[5]EmissionFactors!$B$2</f>
        <v>#N/A</v>
      </c>
      <c r="BI305" s="164" t="e">
        <f ca="1">(BI190*VLOOKUP($A$1,[5]EmissionFactors!$A$15:$BM$19,COLUMN([5]DNK!BI$2),FALSE)+BI192*VLOOKUP($A$1,[5]EmissionFactors!$A$27:$BM$31,COLUMN([5]DNK!BI$2),FALSE))*[5]EmissionFactors!$B$2</f>
        <v>#N/A</v>
      </c>
      <c r="BJ305" s="164" t="e">
        <f ca="1">(BJ190*VLOOKUP($A$1,[5]EmissionFactors!$A$15:$BM$19,COLUMN([5]DNK!BJ$2),FALSE)+BJ192*VLOOKUP($A$1,[5]EmissionFactors!$A$27:$BM$31,COLUMN([5]DNK!BJ$2),FALSE))*[5]EmissionFactors!$B$2</f>
        <v>#N/A</v>
      </c>
      <c r="BK305" s="164" t="e">
        <f ca="1">(BK190*VLOOKUP($A$1,[5]EmissionFactors!$A$15:$BM$19,COLUMN([5]DNK!BK$2),FALSE)+BK192*VLOOKUP($A$1,[5]EmissionFactors!$A$27:$BM$31,COLUMN([5]DNK!BK$2),FALSE))*[5]EmissionFactors!$B$2</f>
        <v>#N/A</v>
      </c>
      <c r="BL305" s="164" t="e">
        <f ca="1">(BL190*VLOOKUP($A$1,[5]EmissionFactors!$A$15:$BM$19,COLUMN([5]DNK!BL$2),FALSE)+BL192*VLOOKUP($A$1,[5]EmissionFactors!$A$27:$BM$31,COLUMN([5]DNK!BL$2),FALSE))*[5]EmissionFactors!$B$2</f>
        <v>#N/A</v>
      </c>
      <c r="BM305" s="164" t="e">
        <f ca="1">(BM190*VLOOKUP($A$1,[5]EmissionFactors!$A$15:$BM$19,COLUMN([5]DNK!BM$2),FALSE)+BM192*VLOOKUP($A$1,[5]EmissionFactors!$A$27:$BM$31,COLUMN([5]DNK!BM$2),FALSE))*[5]EmissionFactors!$B$2</f>
        <v>#N/A</v>
      </c>
      <c r="BN305" s="111"/>
    </row>
    <row r="306" spans="1:66" s="108" customFormat="1" outlineLevel="1" x14ac:dyDescent="0.3">
      <c r="A306" s="114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  <c r="AE306" s="115"/>
      <c r="AF306" s="115"/>
      <c r="AG306" s="115"/>
      <c r="AH306" s="115"/>
      <c r="AI306" s="115"/>
      <c r="AJ306" s="115"/>
      <c r="AK306" s="115"/>
      <c r="AL306" s="115"/>
      <c r="AM306" s="115"/>
      <c r="AN306" s="115"/>
      <c r="AO306" s="115"/>
      <c r="AP306" s="115"/>
      <c r="AQ306" s="115"/>
      <c r="AR306" s="115"/>
      <c r="AS306" s="115"/>
      <c r="AT306" s="115"/>
      <c r="AU306" s="115"/>
      <c r="AV306" s="115"/>
      <c r="AW306" s="115"/>
      <c r="AX306" s="115"/>
      <c r="AY306" s="115"/>
      <c r="AZ306" s="115"/>
      <c r="BA306" s="115"/>
      <c r="BB306" s="115"/>
      <c r="BC306" s="115"/>
      <c r="BD306" s="115"/>
      <c r="BE306" s="115"/>
      <c r="BF306" s="115"/>
      <c r="BG306" s="115"/>
      <c r="BH306" s="115"/>
      <c r="BI306" s="115"/>
      <c r="BJ306" s="115"/>
      <c r="BK306" s="115"/>
      <c r="BL306" s="115"/>
      <c r="BM306" s="115"/>
      <c r="BN306" s="109"/>
    </row>
    <row r="307" spans="1:66" s="161" customFormat="1" outlineLevel="1" x14ac:dyDescent="0.3">
      <c r="A307" s="159" t="s">
        <v>92</v>
      </c>
      <c r="B307" s="160" t="e">
        <f t="shared" ref="B307:O307" ca="1" si="240">B308+B309</f>
        <v>#N/A</v>
      </c>
      <c r="C307" s="160" t="e">
        <f t="shared" ca="1" si="240"/>
        <v>#N/A</v>
      </c>
      <c r="D307" s="160" t="e">
        <f t="shared" ca="1" si="240"/>
        <v>#N/A</v>
      </c>
      <c r="E307" s="160" t="e">
        <f t="shared" ca="1" si="240"/>
        <v>#N/A</v>
      </c>
      <c r="F307" s="160" t="e">
        <f t="shared" ca="1" si="240"/>
        <v>#N/A</v>
      </c>
      <c r="G307" s="160" t="e">
        <f t="shared" ca="1" si="240"/>
        <v>#N/A</v>
      </c>
      <c r="H307" s="160" t="e">
        <f t="shared" ca="1" si="240"/>
        <v>#N/A</v>
      </c>
      <c r="I307" s="160" t="e">
        <f t="shared" ca="1" si="240"/>
        <v>#N/A</v>
      </c>
      <c r="J307" s="160" t="e">
        <f t="shared" ca="1" si="240"/>
        <v>#N/A</v>
      </c>
      <c r="K307" s="160" t="e">
        <f t="shared" ca="1" si="240"/>
        <v>#N/A</v>
      </c>
      <c r="L307" s="160" t="e">
        <f t="shared" ca="1" si="240"/>
        <v>#N/A</v>
      </c>
      <c r="M307" s="160" t="e">
        <f t="shared" ca="1" si="240"/>
        <v>#N/A</v>
      </c>
      <c r="N307" s="160" t="e">
        <f t="shared" ca="1" si="240"/>
        <v>#N/A</v>
      </c>
      <c r="O307" s="160" t="e">
        <f t="shared" ca="1" si="240"/>
        <v>#N/A</v>
      </c>
      <c r="P307" s="160" t="e">
        <f ca="1">P308+P309</f>
        <v>#N/A</v>
      </c>
      <c r="Q307" s="160" t="e">
        <f t="shared" ref="Q307:AM307" ca="1" si="241">Q308+Q309</f>
        <v>#N/A</v>
      </c>
      <c r="R307" s="160" t="e">
        <f t="shared" ca="1" si="241"/>
        <v>#N/A</v>
      </c>
      <c r="S307" s="160" t="e">
        <f t="shared" ca="1" si="241"/>
        <v>#N/A</v>
      </c>
      <c r="T307" s="160" t="e">
        <f t="shared" ca="1" si="241"/>
        <v>#N/A</v>
      </c>
      <c r="U307" s="160" t="e">
        <f t="shared" ca="1" si="241"/>
        <v>#N/A</v>
      </c>
      <c r="V307" s="160" t="e">
        <f t="shared" ca="1" si="241"/>
        <v>#N/A</v>
      </c>
      <c r="W307" s="160" t="e">
        <f t="shared" ca="1" si="241"/>
        <v>#N/A</v>
      </c>
      <c r="X307" s="160" t="e">
        <f t="shared" ca="1" si="241"/>
        <v>#N/A</v>
      </c>
      <c r="Y307" s="160" t="e">
        <f t="shared" ca="1" si="241"/>
        <v>#N/A</v>
      </c>
      <c r="Z307" s="160" t="e">
        <f t="shared" ca="1" si="241"/>
        <v>#N/A</v>
      </c>
      <c r="AA307" s="160" t="e">
        <f t="shared" ca="1" si="241"/>
        <v>#N/A</v>
      </c>
      <c r="AB307" s="160" t="e">
        <f t="shared" ca="1" si="241"/>
        <v>#N/A</v>
      </c>
      <c r="AC307" s="160" t="e">
        <f t="shared" ca="1" si="241"/>
        <v>#N/A</v>
      </c>
      <c r="AD307" s="160" t="e">
        <f t="shared" ca="1" si="241"/>
        <v>#N/A</v>
      </c>
      <c r="AE307" s="160" t="e">
        <f t="shared" ca="1" si="241"/>
        <v>#N/A</v>
      </c>
      <c r="AF307" s="160" t="e">
        <f t="shared" ca="1" si="241"/>
        <v>#N/A</v>
      </c>
      <c r="AG307" s="160" t="e">
        <f t="shared" ca="1" si="241"/>
        <v>#N/A</v>
      </c>
      <c r="AH307" s="160" t="e">
        <f t="shared" ca="1" si="241"/>
        <v>#N/A</v>
      </c>
      <c r="AI307" s="160" t="e">
        <f t="shared" ca="1" si="241"/>
        <v>#N/A</v>
      </c>
      <c r="AJ307" s="160" t="e">
        <f t="shared" ca="1" si="241"/>
        <v>#N/A</v>
      </c>
      <c r="AK307" s="160" t="e">
        <f t="shared" ca="1" si="241"/>
        <v>#N/A</v>
      </c>
      <c r="AL307" s="160" t="e">
        <f t="shared" ca="1" si="241"/>
        <v>#N/A</v>
      </c>
      <c r="AM307" s="160" t="e">
        <f t="shared" ca="1" si="241"/>
        <v>#N/A</v>
      </c>
      <c r="AN307" s="160"/>
      <c r="AO307" s="160" t="e">
        <f t="shared" ref="AO307:AZ307" ca="1" si="242">AO308+AO309</f>
        <v>#N/A</v>
      </c>
      <c r="AP307" s="160" t="e">
        <f t="shared" ca="1" si="242"/>
        <v>#N/A</v>
      </c>
      <c r="AQ307" s="160" t="e">
        <f t="shared" ca="1" si="242"/>
        <v>#N/A</v>
      </c>
      <c r="AR307" s="160" t="e">
        <f t="shared" ca="1" si="242"/>
        <v>#N/A</v>
      </c>
      <c r="AS307" s="160" t="e">
        <f t="shared" ca="1" si="242"/>
        <v>#N/A</v>
      </c>
      <c r="AT307" s="160" t="e">
        <f t="shared" ca="1" si="242"/>
        <v>#N/A</v>
      </c>
      <c r="AU307" s="160" t="e">
        <f t="shared" ca="1" si="242"/>
        <v>#N/A</v>
      </c>
      <c r="AV307" s="160" t="e">
        <f t="shared" ca="1" si="242"/>
        <v>#N/A</v>
      </c>
      <c r="AW307" s="160" t="e">
        <f t="shared" ca="1" si="242"/>
        <v>#N/A</v>
      </c>
      <c r="AX307" s="160" t="e">
        <f t="shared" ca="1" si="242"/>
        <v>#N/A</v>
      </c>
      <c r="AY307" s="160" t="e">
        <f t="shared" ca="1" si="242"/>
        <v>#N/A</v>
      </c>
      <c r="AZ307" s="160" t="e">
        <f t="shared" ca="1" si="242"/>
        <v>#N/A</v>
      </c>
      <c r="BA307" s="160"/>
      <c r="BB307" s="160" t="e">
        <f t="shared" ref="BB307:BM307" ca="1" si="243">BB308+BB309</f>
        <v>#N/A</v>
      </c>
      <c r="BC307" s="160" t="e">
        <f t="shared" ca="1" si="243"/>
        <v>#N/A</v>
      </c>
      <c r="BD307" s="160" t="e">
        <f t="shared" ca="1" si="243"/>
        <v>#N/A</v>
      </c>
      <c r="BE307" s="160" t="e">
        <f t="shared" ca="1" si="243"/>
        <v>#N/A</v>
      </c>
      <c r="BF307" s="160" t="e">
        <f t="shared" ca="1" si="243"/>
        <v>#N/A</v>
      </c>
      <c r="BG307" s="160" t="e">
        <f t="shared" ca="1" si="243"/>
        <v>#N/A</v>
      </c>
      <c r="BH307" s="160" t="e">
        <f t="shared" ca="1" si="243"/>
        <v>#N/A</v>
      </c>
      <c r="BI307" s="160" t="e">
        <f t="shared" ca="1" si="243"/>
        <v>#N/A</v>
      </c>
      <c r="BJ307" s="160" t="e">
        <f t="shared" ca="1" si="243"/>
        <v>#N/A</v>
      </c>
      <c r="BK307" s="160" t="e">
        <f t="shared" ca="1" si="243"/>
        <v>#N/A</v>
      </c>
      <c r="BL307" s="160" t="e">
        <f t="shared" ca="1" si="243"/>
        <v>#N/A</v>
      </c>
      <c r="BM307" s="160" t="e">
        <f t="shared" ca="1" si="243"/>
        <v>#N/A</v>
      </c>
      <c r="BN307" s="160"/>
    </row>
    <row r="308" spans="1:66" s="108" customFormat="1" outlineLevel="1" x14ac:dyDescent="0.3">
      <c r="A308" s="97" t="s">
        <v>100</v>
      </c>
      <c r="B308" s="162">
        <f>B196*[5]EmissionFactors!$B$4+[5]DNK!B198*[5]EmissionFactors!$B$6+[5]DNK!B199*[5]EmissionFactors!$B$7+[5]DNK!B200*[5]EmissionFactors!$B$8+B201*[5]EmissionFactors!$B$9</f>
        <v>0.25547998777253611</v>
      </c>
      <c r="C308" s="162">
        <f>C196*[5]EmissionFactors!$B$4+[5]DNK!C198*[5]EmissionFactors!$B$6+[5]DNK!C199*[5]EmissionFactors!$B$7+[5]DNK!C200*[5]EmissionFactors!$B$8+C201*[5]EmissionFactors!$B$9</f>
        <v>0.22428295210071741</v>
      </c>
      <c r="D308" s="162">
        <f>D196*[5]EmissionFactors!$B$4+[5]DNK!D198*[5]EmissionFactors!$B$6+[5]DNK!D199*[5]EmissionFactors!$B$7+[5]DNK!D200*[5]EmissionFactors!$B$8+D201*[5]EmissionFactors!$B$9</f>
        <v>0.19588927706339856</v>
      </c>
      <c r="E308" s="162">
        <f>E196*[5]EmissionFactors!$B$4+[5]DNK!E198*[5]EmissionFactors!$B$6+[5]DNK!E199*[5]EmissionFactors!$B$7+[5]DNK!E200*[5]EmissionFactors!$B$8+E201*[5]EmissionFactors!$B$9</f>
        <v>0.20018769227623015</v>
      </c>
      <c r="F308" s="162">
        <f>F196*[5]EmissionFactors!$B$4+[5]DNK!F198*[5]EmissionFactors!$B$6+[5]DNK!F199*[5]EmissionFactors!$B$7+[5]DNK!F200*[5]EmissionFactors!$B$8+F201*[5]EmissionFactors!$B$9</f>
        <v>0.16682117736371027</v>
      </c>
      <c r="G308" s="162">
        <f>G196*[5]EmissionFactors!$B$4+[5]DNK!G198*[5]EmissionFactors!$B$6+[5]DNK!G199*[5]EmissionFactors!$B$7+[5]DNK!G200*[5]EmissionFactors!$B$8+G201*[5]EmissionFactors!$B$9</f>
        <v>0.15969994650998326</v>
      </c>
      <c r="H308" s="162">
        <f>H196*[5]EmissionFactors!$B$4+[5]DNK!H198*[5]EmissionFactors!$B$6+[5]DNK!H199*[5]EmissionFactors!$B$7+[5]DNK!H200*[5]EmissionFactors!$B$8+H201*[5]EmissionFactors!$B$9</f>
        <v>0.18017319729043213</v>
      </c>
      <c r="I308" s="162">
        <f>I196*[5]EmissionFactors!$B$4+[5]DNK!I198*[5]EmissionFactors!$B$6+[5]DNK!I199*[5]EmissionFactors!$B$7+[5]DNK!I200*[5]EmissionFactors!$B$8+I201*[5]EmissionFactors!$B$9</f>
        <v>0.1579076371535745</v>
      </c>
      <c r="J308" s="162">
        <f>J196*[5]EmissionFactors!$B$4+[5]DNK!J198*[5]EmissionFactors!$B$6+[5]DNK!J199*[5]EmissionFactors!$B$7+[5]DNK!J200*[5]EmissionFactors!$B$8+J201*[5]EmissionFactors!$B$9</f>
        <v>0.13830309787447362</v>
      </c>
      <c r="K308" s="162">
        <f>K196*[5]EmissionFactors!$B$4+[5]DNK!K198*[5]EmissionFactors!$B$6+[5]DNK!K199*[5]EmissionFactors!$B$7+[5]DNK!K200*[5]EmissionFactors!$B$8+K201*[5]EmissionFactors!$B$9</f>
        <v>0.13610816305958384</v>
      </c>
      <c r="L308" s="162">
        <f>L196*[5]EmissionFactors!$B$4+[5]DNK!L198*[5]EmissionFactors!$B$6+[5]DNK!L199*[5]EmissionFactors!$B$7+[5]DNK!L200*[5]EmissionFactors!$B$8+L201*[5]EmissionFactors!$B$9</f>
        <v>0.12435175079789204</v>
      </c>
      <c r="M308" s="162">
        <f>M196*[5]EmissionFactors!$B$4+[5]DNK!M198*[5]EmissionFactors!$B$6+[5]DNK!M199*[5]EmissionFactors!$B$7+[5]DNK!M200*[5]EmissionFactors!$B$8+M201*[5]EmissionFactors!$B$9</f>
        <v>0.11876000045811846</v>
      </c>
      <c r="N308" s="162">
        <f>N196*[5]EmissionFactors!$B$4+[5]DNK!N198*[5]EmissionFactors!$B$6+[5]DNK!N199*[5]EmissionFactors!$B$7+[5]DNK!N200*[5]EmissionFactors!$B$8+N201*[5]EmissionFactors!$B$9</f>
        <v>0.1152015799722263</v>
      </c>
      <c r="O308" s="162">
        <f>O196*[5]EmissionFactors!$B$4+[5]DNK!O198*[5]EmissionFactors!$B$6+[5]DNK!O199*[5]EmissionFactors!$B$7+[5]DNK!O200*[5]EmissionFactors!$B$8+O201*[5]EmissionFactors!$B$9</f>
        <v>0.12523823151431027</v>
      </c>
      <c r="P308" s="162">
        <f>P196*[5]EmissionFactors!$B$4+[5]DNK!P198*[5]EmissionFactors!$B$6+[5]DNK!P199*[5]EmissionFactors!$B$7+[5]DNK!P200*[5]EmissionFactors!$B$8+P201*[5]EmissionFactors!$B$9</f>
        <v>0.12477284568648025</v>
      </c>
      <c r="Q308" s="162">
        <f>Q196*[5]EmissionFactors!$B$4+[5]DNK!Q198*[5]EmissionFactors!$B$6+[5]DNK!Q199*[5]EmissionFactors!$B$7+[5]DNK!Q200*[5]EmissionFactors!$B$8+Q201*[5]EmissionFactors!$B$9</f>
        <v>0.119204271262281</v>
      </c>
      <c r="R308" s="162">
        <f>R196*[5]EmissionFactors!$B$4+[5]DNK!R198*[5]EmissionFactors!$B$6+[5]DNK!R199*[5]EmissionFactors!$B$7+[5]DNK!R200*[5]EmissionFactors!$B$8+R201*[5]EmissionFactors!$B$9</f>
        <v>0.12051694857451298</v>
      </c>
      <c r="S308" s="162">
        <f>S196*[5]EmissionFactors!$B$4+[5]DNK!S198*[5]EmissionFactors!$B$6+[5]DNK!S199*[5]EmissionFactors!$B$7+[5]DNK!S200*[5]EmissionFactors!$B$8+S201*[5]EmissionFactors!$B$9</f>
        <v>0.10806034404957975</v>
      </c>
      <c r="T308" s="162">
        <f>T196*[5]EmissionFactors!$B$4+[5]DNK!T198*[5]EmissionFactors!$B$6+[5]DNK!T199*[5]EmissionFactors!$B$7+[5]DNK!T200*[5]EmissionFactors!$B$8+T201*[5]EmissionFactors!$B$9</f>
        <v>0.10762422631284708</v>
      </c>
      <c r="U308" s="162">
        <f>U196*[5]EmissionFactors!$B$4+[5]DNK!U198*[5]EmissionFactors!$B$6+[5]DNK!U199*[5]EmissionFactors!$B$7+[5]DNK!U200*[5]EmissionFactors!$B$8+U201*[5]EmissionFactors!$B$9</f>
        <v>0.10715630095357112</v>
      </c>
      <c r="V308" s="162">
        <f>V196*[5]EmissionFactors!$B$4+[5]DNK!V198*[5]EmissionFactors!$B$6+[5]DNK!V199*[5]EmissionFactors!$B$7+[5]DNK!V200*[5]EmissionFactors!$B$8+V201*[5]EmissionFactors!$B$9</f>
        <v>0.10566312269265025</v>
      </c>
      <c r="W308" s="162">
        <f>W196*[5]EmissionFactors!$B$4+[5]DNK!W198*[5]EmissionFactors!$B$6+[5]DNK!W199*[5]EmissionFactors!$B$7+[5]DNK!W200*[5]EmissionFactors!$B$8+W201*[5]EmissionFactors!$B$9</f>
        <v>8.5224860874597685E-2</v>
      </c>
      <c r="X308" s="162">
        <f>X196*[5]EmissionFactors!$B$4+[5]DNK!X198*[5]EmissionFactors!$B$6+[5]DNK!X199*[5]EmissionFactors!$B$7+[5]DNK!X200*[5]EmissionFactors!$B$8+X201*[5]EmissionFactors!$B$9</f>
        <v>9.6800768159393008E-2</v>
      </c>
      <c r="Y308" s="162">
        <f>Y196*[5]EmissionFactors!$B$4+[5]DNK!Y198*[5]EmissionFactors!$B$6+[5]DNK!Y199*[5]EmissionFactors!$B$7+[5]DNK!Y200*[5]EmissionFactors!$B$8+Y201*[5]EmissionFactors!$B$9</f>
        <v>9.7361471877617622E-2</v>
      </c>
      <c r="Z308" s="162">
        <f>Z196*[5]EmissionFactors!$B$4+[5]DNK!Z198*[5]EmissionFactors!$B$6+[5]DNK!Z199*[5]EmissionFactors!$B$7+[5]DNK!Z200*[5]EmissionFactors!$B$8+Z201*[5]EmissionFactors!$B$9</f>
        <v>9.5059617400939184E-2</v>
      </c>
      <c r="AA308" s="162">
        <f>AA196*[5]EmissionFactors!$B$4+[5]DNK!AA198*[5]EmissionFactors!$B$6+[5]DNK!AA199*[5]EmissionFactors!$B$7+[5]DNK!AA200*[5]EmissionFactors!$B$8+AA201*[5]EmissionFactors!$B$9</f>
        <v>9.652870305722254E-2</v>
      </c>
      <c r="AB308" s="162">
        <f>AB196*[5]EmissionFactors!$B$4+[5]DNK!AB198*[5]EmissionFactors!$B$6+[5]DNK!AB199*[5]EmissionFactors!$B$7+[5]DNK!AB200*[5]EmissionFactors!$B$8+AB201*[5]EmissionFactors!$B$9</f>
        <v>8.8228520383162173E-2</v>
      </c>
      <c r="AC308" s="162">
        <f>AC196*[5]EmissionFactors!$B$4+[5]DNK!AC198*[5]EmissionFactors!$B$6+[5]DNK!AC199*[5]EmissionFactors!$B$7+[5]DNK!AC200*[5]EmissionFactors!$B$8+AC201*[5]EmissionFactors!$B$9</f>
        <v>8.030066605902246E-2</v>
      </c>
      <c r="AD308" s="162">
        <f>AD196*[5]EmissionFactors!$B$4+[5]DNK!AD198*[5]EmissionFactors!$B$6+[5]DNK!AD199*[5]EmissionFactors!$B$7+[5]DNK!AD200*[5]EmissionFactors!$B$8+AD201*[5]EmissionFactors!$B$9</f>
        <v>7.2732661973730045E-2</v>
      </c>
      <c r="AE308" s="162">
        <f>AE196*[5]EmissionFactors!$B$4+[5]DNK!AE198*[5]EmissionFactors!$B$6+[5]DNK!AE199*[5]EmissionFactors!$B$7+[5]DNK!AE200*[5]EmissionFactors!$B$8+AE201*[5]EmissionFactors!$B$9</f>
        <v>6.7669843381013312E-2</v>
      </c>
      <c r="AF308" s="162">
        <f>AF196*[5]EmissionFactors!$B$4+[5]DNK!AF198*[5]EmissionFactors!$B$6+[5]DNK!AF199*[5]EmissionFactors!$B$7+[5]DNK!AF200*[5]EmissionFactors!$B$8+AF201*[5]EmissionFactors!$B$9</f>
        <v>6.2724466310848395E-2</v>
      </c>
      <c r="AG308" s="162">
        <f>AG196*[5]EmissionFactors!$B$4+[5]DNK!AG198*[5]EmissionFactors!$B$6+[5]DNK!AG199*[5]EmissionFactors!$B$7+[5]DNK!AG200*[5]EmissionFactors!$B$8+AG201*[5]EmissionFactors!$B$9</f>
        <v>5.7891768971180577E-2</v>
      </c>
      <c r="AH308" s="162">
        <f>AH196*[5]EmissionFactors!$B$4+[5]DNK!AH198*[5]EmissionFactors!$B$6+[5]DNK!AH199*[5]EmissionFactors!$B$7+[5]DNK!AH200*[5]EmissionFactors!$B$8+AH201*[5]EmissionFactors!$B$9</f>
        <v>5.3167338683691806E-2</v>
      </c>
      <c r="AI308" s="162">
        <f>AI196*[5]EmissionFactors!$B$4+[5]DNK!AI198*[5]EmissionFactors!$B$6+[5]DNK!AI199*[5]EmissionFactors!$B$7+[5]DNK!AI200*[5]EmissionFactors!$B$8+AI201*[5]EmissionFactors!$B$9</f>
        <v>5.3970186285537E-2</v>
      </c>
      <c r="AJ308" s="162">
        <f>AJ196*[5]EmissionFactors!$B$4+[5]DNK!AJ198*[5]EmissionFactors!$B$6+[5]DNK!AJ199*[5]EmissionFactors!$B$7+[5]DNK!AJ200*[5]EmissionFactors!$B$8+AJ201*[5]EmissionFactors!$B$9</f>
        <v>5.4785157200072827E-2</v>
      </c>
      <c r="AK308" s="162">
        <f>AK196*[5]EmissionFactors!$B$4+[5]DNK!AK198*[5]EmissionFactors!$B$6+[5]DNK!AK199*[5]EmissionFactors!$B$7+[5]DNK!AK200*[5]EmissionFactors!$B$8+AK201*[5]EmissionFactors!$B$9</f>
        <v>5.5612434494060899E-2</v>
      </c>
      <c r="AL308" s="162">
        <f>AL196*[5]EmissionFactors!$B$4+[5]DNK!AL198*[5]EmissionFactors!$B$6+[5]DNK!AL199*[5]EmissionFactors!$B$7+[5]DNK!AL200*[5]EmissionFactors!$B$8+AL201*[5]EmissionFactors!$B$9</f>
        <v>5.6452203998642564E-2</v>
      </c>
      <c r="AM308" s="162">
        <f>AM196*[5]EmissionFactors!$B$4+[5]DNK!AM198*[5]EmissionFactors!$B$6+[5]DNK!AM199*[5]EmissionFactors!$B$7+[5]DNK!AM200*[5]EmissionFactors!$B$8+AM201*[5]EmissionFactors!$B$9</f>
        <v>5.7304654351082118E-2</v>
      </c>
      <c r="AN308" s="109"/>
      <c r="AO308" s="162">
        <f>AO196*[5]EmissionFactors!$B$4+[5]DNK!AO198*[5]EmissionFactors!$B$6+[5]DNK!AO199*[5]EmissionFactors!$B$7+[5]DNK!AO200*[5]EmissionFactors!$B$8+AO201*[5]EmissionFactors!$B$9</f>
        <v>8.011938298125626E-2</v>
      </c>
      <c r="AP308" s="162">
        <f>AP196*[5]EmissionFactors!$B$4+[5]DNK!AP198*[5]EmissionFactors!$B$6+[5]DNK!AP199*[5]EmissionFactors!$B$7+[5]DNK!AP200*[5]EmissionFactors!$B$8+AP201*[5]EmissionFactors!$B$9</f>
        <v>6.5096234956273508E-2</v>
      </c>
      <c r="AQ308" s="162">
        <f>AQ196*[5]EmissionFactors!$B$4+[5]DNK!AQ198*[5]EmissionFactors!$B$6+[5]DNK!AQ199*[5]EmissionFactors!$B$7+[5]DNK!AQ200*[5]EmissionFactors!$B$8+AQ201*[5]EmissionFactors!$B$9</f>
        <v>5.1300530729025053E-2</v>
      </c>
      <c r="AR308" s="162">
        <f>AR196*[5]EmissionFactors!$B$4+[5]DNK!AR198*[5]EmissionFactors!$B$6+[5]DNK!AR199*[5]EmissionFactors!$B$7+[5]DNK!AR200*[5]EmissionFactors!$B$8+AR201*[5]EmissionFactors!$B$9</f>
        <v>4.6970934764801235E-2</v>
      </c>
      <c r="AS308" s="162">
        <f>AS196*[5]EmissionFactors!$B$4+[5]DNK!AS198*[5]EmissionFactors!$B$6+[5]DNK!AS199*[5]EmissionFactors!$B$7+[5]DNK!AS200*[5]EmissionFactors!$B$8+AS201*[5]EmissionFactors!$B$9</f>
        <v>4.2752987614960734E-2</v>
      </c>
      <c r="AT308" s="162">
        <f>AT196*[5]EmissionFactors!$B$4+[5]DNK!AT198*[5]EmissionFactors!$B$6+[5]DNK!AT199*[5]EmissionFactors!$B$7+[5]DNK!AT200*[5]EmissionFactors!$B$8+AT201*[5]EmissionFactors!$B$9</f>
        <v>3.8642373542399903E-2</v>
      </c>
      <c r="AU308" s="162">
        <f>AU196*[5]EmissionFactors!$B$4+[5]DNK!AU198*[5]EmissionFactors!$B$6+[5]DNK!AU199*[5]EmissionFactors!$B$7+[5]DNK!AU200*[5]EmissionFactors!$B$8+AU201*[5]EmissionFactors!$B$9</f>
        <v>3.4635045365790679E-2</v>
      </c>
      <c r="AV308" s="162">
        <f>AV196*[5]EmissionFactors!$B$4+[5]DNK!AV198*[5]EmissionFactors!$B$6+[5]DNK!AV199*[5]EmissionFactors!$B$7+[5]DNK!AV200*[5]EmissionFactors!$B$8+AV201*[5]EmissionFactors!$B$9</f>
        <v>3.4982958559977538E-2</v>
      </c>
      <c r="AW308" s="162">
        <f>AW196*[5]EmissionFactors!$B$4+[5]DNK!AW198*[5]EmissionFactors!$B$6+[5]DNK!AW199*[5]EmissionFactors!$B$7+[5]DNK!AW200*[5]EmissionFactors!$B$8+AW201*[5]EmissionFactors!$B$9</f>
        <v>3.5334366584022753E-2</v>
      </c>
      <c r="AX308" s="162">
        <f>AX196*[5]EmissionFactors!$B$4+[5]DNK!AX198*[5]EmissionFactors!$B$6+[5]DNK!AX199*[5]EmissionFactors!$B$7+[5]DNK!AX200*[5]EmissionFactors!$B$8+AX201*[5]EmissionFactors!$B$9</f>
        <v>3.5689304543912337E-2</v>
      </c>
      <c r="AY308" s="162">
        <f>AY196*[5]EmissionFactors!$B$4+[5]DNK!AY198*[5]EmissionFactors!$B$6+[5]DNK!AY199*[5]EmissionFactors!$B$7+[5]DNK!AY200*[5]EmissionFactors!$B$8+AY201*[5]EmissionFactors!$B$9</f>
        <v>3.604780789827617E-2</v>
      </c>
      <c r="AZ308" s="162">
        <f>AZ196*[5]EmissionFactors!$B$4+[5]DNK!AZ198*[5]EmissionFactors!$B$6+[5]DNK!AZ199*[5]EmissionFactors!$B$7+[5]DNK!AZ200*[5]EmissionFactors!$B$8+AZ201*[5]EmissionFactors!$B$9</f>
        <v>3.6409912461930385E-2</v>
      </c>
      <c r="BA308" s="109"/>
      <c r="BB308" s="162">
        <f>BB196*[5]EmissionFactors!$B$4+[5]DNK!BB198*[5]EmissionFactors!$B$6+[5]DNK!BB199*[5]EmissionFactors!$B$7+[5]DNK!BB200*[5]EmissionFactors!$B$8+BB201*[5]EmissionFactors!$B$9</f>
        <v>7.2362278668837349E-2</v>
      </c>
      <c r="BC308" s="162">
        <f>BC196*[5]EmissionFactors!$B$4+[5]DNK!BC198*[5]EmissionFactors!$B$6+[5]DNK!BC199*[5]EmissionFactors!$B$7+[5]DNK!BC200*[5]EmissionFactors!$B$8+BC201*[5]EmissionFactors!$B$9</f>
        <v>5.1074277697586309E-2</v>
      </c>
      <c r="BD308" s="162">
        <f>BD196*[5]EmissionFactors!$B$4+[5]DNK!BD198*[5]EmissionFactors!$B$6+[5]DNK!BD199*[5]EmissionFactors!$B$7+[5]DNK!BD200*[5]EmissionFactors!$B$8+BD201*[5]EmissionFactors!$B$9</f>
        <v>3.2294147374521749E-2</v>
      </c>
      <c r="BE308" s="162">
        <f>BE196*[5]EmissionFactors!$B$4+[5]DNK!BE198*[5]EmissionFactors!$B$6+[5]DNK!BE199*[5]EmissionFactors!$B$7+[5]DNK!BE200*[5]EmissionFactors!$B$8+BE201*[5]EmissionFactors!$B$9</f>
        <v>2.866644228200255E-2</v>
      </c>
      <c r="BF308" s="162">
        <f>BF196*[5]EmissionFactors!$B$4+[5]DNK!BF198*[5]EmissionFactors!$B$6+[5]DNK!BF199*[5]EmissionFactors!$B$7+[5]DNK!BF200*[5]EmissionFactors!$B$8+BF201*[5]EmissionFactors!$B$9</f>
        <v>2.5136814694963091E-2</v>
      </c>
      <c r="BG308" s="162">
        <f>BG196*[5]EmissionFactors!$B$4+[5]DNK!BG198*[5]EmissionFactors!$B$6+[5]DNK!BG199*[5]EmissionFactors!$B$7+[5]DNK!BG200*[5]EmissionFactors!$B$8+BG201*[5]EmissionFactors!$B$9</f>
        <v>2.1701341512951708E-2</v>
      </c>
      <c r="BH308" s="162">
        <f>BH196*[5]EmissionFactors!$B$4+[5]DNK!BH198*[5]EmissionFactors!$B$6+[5]DNK!BH199*[5]EmissionFactors!$B$7+[5]DNK!BH200*[5]EmissionFactors!$B$8+BH201*[5]EmissionFactors!$B$9</f>
        <v>1.8356306114487818E-2</v>
      </c>
      <c r="BI308" s="162">
        <f>BI196*[5]EmissionFactors!$B$4+[5]DNK!BI198*[5]EmissionFactors!$B$6+[5]DNK!BI199*[5]EmissionFactors!$B$7+[5]DNK!BI200*[5]EmissionFactors!$B$8+BI201*[5]EmissionFactors!$B$9</f>
        <v>1.8356214333140792E-2</v>
      </c>
      <c r="BJ308" s="162">
        <f>BJ196*[5]EmissionFactors!$B$4+[5]DNK!BJ198*[5]EmissionFactors!$B$6+[5]DNK!BJ199*[5]EmissionFactors!$B$7+[5]DNK!BJ200*[5]EmissionFactors!$B$8+BJ201*[5]EmissionFactors!$B$9</f>
        <v>1.835612255225268E-2</v>
      </c>
      <c r="BK308" s="162">
        <f>BK196*[5]EmissionFactors!$B$4+[5]DNK!BK198*[5]EmissionFactors!$B$6+[5]DNK!BK199*[5]EmissionFactors!$B$7+[5]DNK!BK200*[5]EmissionFactors!$B$8+BK201*[5]EmissionFactors!$B$9</f>
        <v>1.8356030771823472E-2</v>
      </c>
      <c r="BL308" s="162">
        <f>BL196*[5]EmissionFactors!$B$4+[5]DNK!BL198*[5]EmissionFactors!$B$6+[5]DNK!BL199*[5]EmissionFactors!$B$7+[5]DNK!BL200*[5]EmissionFactors!$B$8+BL201*[5]EmissionFactors!$B$9</f>
        <v>1.8355938991853157E-2</v>
      </c>
      <c r="BM308" s="162">
        <f>BM196*[5]EmissionFactors!$B$4+[5]DNK!BM198*[5]EmissionFactors!$B$6+[5]DNK!BM199*[5]EmissionFactors!$B$7+[5]DNK!BM200*[5]EmissionFactors!$B$8+BM201*[5]EmissionFactors!$B$9</f>
        <v>1.8355847212341743E-2</v>
      </c>
      <c r="BN308" s="109"/>
    </row>
    <row r="309" spans="1:66" s="112" customFormat="1" outlineLevel="1" x14ac:dyDescent="0.3">
      <c r="A309" s="163" t="s">
        <v>101</v>
      </c>
      <c r="B309" s="164" t="e">
        <f ca="1">(B204*VLOOKUP($A$1,[5]EmissionFactors!$A$15:$BM$19,COLUMN([5]DNK!B$2),FALSE)+B206*VLOOKUP($A$1,[5]EmissionFactors!$A$27:$BM$31,COLUMN([5]DNK!B$2),FALSE))*[5]EmissionFactors!$B$2</f>
        <v>#N/A</v>
      </c>
      <c r="C309" s="164" t="e">
        <f ca="1">(C204*VLOOKUP($A$1,[5]EmissionFactors!$A$15:$BM$19,COLUMN([5]DNK!C$2),FALSE)+C206*VLOOKUP($A$1,[5]EmissionFactors!$A$27:$BM$31,COLUMN([5]DNK!C$2),FALSE))*[5]EmissionFactors!$B$2</f>
        <v>#N/A</v>
      </c>
      <c r="D309" s="164" t="e">
        <f ca="1">(D204*VLOOKUP($A$1,[5]EmissionFactors!$A$15:$BM$19,COLUMN([5]DNK!D$2),FALSE)+D206*VLOOKUP($A$1,[5]EmissionFactors!$A$27:$BM$31,COLUMN([5]DNK!D$2),FALSE))*[5]EmissionFactors!$B$2</f>
        <v>#N/A</v>
      </c>
      <c r="E309" s="164" t="e">
        <f ca="1">(E204*VLOOKUP($A$1,[5]EmissionFactors!$A$15:$BM$19,COLUMN([5]DNK!E$2),FALSE)+E206*VLOOKUP($A$1,[5]EmissionFactors!$A$27:$BM$31,COLUMN([5]DNK!E$2),FALSE))*[5]EmissionFactors!$B$2</f>
        <v>#N/A</v>
      </c>
      <c r="F309" s="164" t="e">
        <f ca="1">(F204*VLOOKUP($A$1,[5]EmissionFactors!$A$15:$BM$19,COLUMN([5]DNK!F$2),FALSE)+F206*VLOOKUP($A$1,[5]EmissionFactors!$A$27:$BM$31,COLUMN([5]DNK!F$2),FALSE))*[5]EmissionFactors!$B$2</f>
        <v>#N/A</v>
      </c>
      <c r="G309" s="164" t="e">
        <f ca="1">(G204*VLOOKUP($A$1,[5]EmissionFactors!$A$15:$BM$19,COLUMN([5]DNK!G$2),FALSE)+G206*VLOOKUP($A$1,[5]EmissionFactors!$A$27:$BM$31,COLUMN([5]DNK!G$2),FALSE))*[5]EmissionFactors!$B$2</f>
        <v>#N/A</v>
      </c>
      <c r="H309" s="164" t="e">
        <f ca="1">(H204*VLOOKUP($A$1,[5]EmissionFactors!$A$15:$BM$19,COLUMN([5]DNK!H$2),FALSE)+H206*VLOOKUP($A$1,[5]EmissionFactors!$A$27:$BM$31,COLUMN([5]DNK!H$2),FALSE))*[5]EmissionFactors!$B$2</f>
        <v>#N/A</v>
      </c>
      <c r="I309" s="164" t="e">
        <f ca="1">(I204*VLOOKUP($A$1,[5]EmissionFactors!$A$15:$BM$19,COLUMN([5]DNK!I$2),FALSE)+I206*VLOOKUP($A$1,[5]EmissionFactors!$A$27:$BM$31,COLUMN([5]DNK!I$2),FALSE))*[5]EmissionFactors!$B$2</f>
        <v>#N/A</v>
      </c>
      <c r="J309" s="164" t="e">
        <f ca="1">(J204*VLOOKUP($A$1,[5]EmissionFactors!$A$15:$BM$19,COLUMN([5]DNK!J$2),FALSE)+J206*VLOOKUP($A$1,[5]EmissionFactors!$A$27:$BM$31,COLUMN([5]DNK!J$2),FALSE))*[5]EmissionFactors!$B$2</f>
        <v>#N/A</v>
      </c>
      <c r="K309" s="164" t="e">
        <f ca="1">(K204*VLOOKUP($A$1,[5]EmissionFactors!$A$15:$BM$19,COLUMN([5]DNK!K$2),FALSE)+K206*VLOOKUP($A$1,[5]EmissionFactors!$A$27:$BM$31,COLUMN([5]DNK!K$2),FALSE))*[5]EmissionFactors!$B$2</f>
        <v>#N/A</v>
      </c>
      <c r="L309" s="164" t="e">
        <f ca="1">(L204*VLOOKUP($A$1,[5]EmissionFactors!$A$15:$BM$19,COLUMN([5]DNK!L$2),FALSE)+L206*VLOOKUP($A$1,[5]EmissionFactors!$A$27:$BM$31,COLUMN([5]DNK!L$2),FALSE))*[5]EmissionFactors!$B$2</f>
        <v>#N/A</v>
      </c>
      <c r="M309" s="164" t="e">
        <f ca="1">(M204*VLOOKUP($A$1,[5]EmissionFactors!$A$15:$BM$19,COLUMN([5]DNK!M$2),FALSE)+M206*VLOOKUP($A$1,[5]EmissionFactors!$A$27:$BM$31,COLUMN([5]DNK!M$2),FALSE))*[5]EmissionFactors!$B$2</f>
        <v>#N/A</v>
      </c>
      <c r="N309" s="164" t="e">
        <f ca="1">(N204*VLOOKUP($A$1,[5]EmissionFactors!$A$15:$BM$19,COLUMN([5]DNK!N$2),FALSE)+N206*VLOOKUP($A$1,[5]EmissionFactors!$A$27:$BM$31,COLUMN([5]DNK!N$2),FALSE))*[5]EmissionFactors!$B$2</f>
        <v>#N/A</v>
      </c>
      <c r="O309" s="164" t="e">
        <f ca="1">(O204*VLOOKUP($A$1,[5]EmissionFactors!$A$15:$BM$19,COLUMN([5]DNK!O$2),FALSE)+O206*VLOOKUP($A$1,[5]EmissionFactors!$A$27:$BM$31,COLUMN([5]DNK!O$2),FALSE))*[5]EmissionFactors!$B$2</f>
        <v>#N/A</v>
      </c>
      <c r="P309" s="164" t="e">
        <f ca="1">(P204*VLOOKUP($A$1,[5]EmissionFactors!$A$15:$BM$19,COLUMN([5]DNK!P$2),FALSE)+P206*VLOOKUP($A$1,[5]EmissionFactors!$A$27:$BM$31,COLUMN([5]DNK!P$2),FALSE))*[5]EmissionFactors!$B$2</f>
        <v>#N/A</v>
      </c>
      <c r="Q309" s="164" t="e">
        <f ca="1">(Q204*VLOOKUP($A$1,[5]EmissionFactors!$A$15:$BM$19,COLUMN([5]DNK!Q$2),FALSE)+Q206*VLOOKUP($A$1,[5]EmissionFactors!$A$27:$BM$31,COLUMN([5]DNK!Q$2),FALSE))*[5]EmissionFactors!$B$2</f>
        <v>#N/A</v>
      </c>
      <c r="R309" s="164" t="e">
        <f ca="1">(R204*VLOOKUP($A$1,[5]EmissionFactors!$A$15:$BM$19,COLUMN([5]DNK!R$2),FALSE)+R206*VLOOKUP($A$1,[5]EmissionFactors!$A$27:$BM$31,COLUMN([5]DNK!R$2),FALSE))*[5]EmissionFactors!$B$2</f>
        <v>#N/A</v>
      </c>
      <c r="S309" s="164" t="e">
        <f ca="1">(S204*VLOOKUP($A$1,[5]EmissionFactors!$A$15:$BM$19,COLUMN([5]DNK!S$2),FALSE)+S206*VLOOKUP($A$1,[5]EmissionFactors!$A$27:$BM$31,COLUMN([5]DNK!S$2),FALSE))*[5]EmissionFactors!$B$2</f>
        <v>#N/A</v>
      </c>
      <c r="T309" s="164" t="e">
        <f ca="1">(T204*VLOOKUP($A$1,[5]EmissionFactors!$A$15:$BM$19,COLUMN([5]DNK!T$2),FALSE)+T206*VLOOKUP($A$1,[5]EmissionFactors!$A$27:$BM$31,COLUMN([5]DNK!T$2),FALSE))*[5]EmissionFactors!$B$2</f>
        <v>#N/A</v>
      </c>
      <c r="U309" s="164" t="e">
        <f ca="1">(U204*VLOOKUP($A$1,[5]EmissionFactors!$A$15:$BM$19,COLUMN([5]DNK!U$2),FALSE)+U206*VLOOKUP($A$1,[5]EmissionFactors!$A$27:$BM$31,COLUMN([5]DNK!U$2),FALSE))*[5]EmissionFactors!$B$2</f>
        <v>#N/A</v>
      </c>
      <c r="V309" s="164" t="e">
        <f ca="1">(V204*VLOOKUP($A$1,[5]EmissionFactors!$A$15:$BM$19,COLUMN([5]DNK!V$2),FALSE)+V206*VLOOKUP($A$1,[5]EmissionFactors!$A$27:$BM$31,COLUMN([5]DNK!V$2),FALSE))*[5]EmissionFactors!$B$2</f>
        <v>#N/A</v>
      </c>
      <c r="W309" s="164" t="e">
        <f ca="1">(W204*VLOOKUP($A$1,[5]EmissionFactors!$A$15:$BM$19,COLUMN([5]DNK!W$2),FALSE)+W206*VLOOKUP($A$1,[5]EmissionFactors!$A$27:$BM$31,COLUMN([5]DNK!W$2),FALSE))*[5]EmissionFactors!$B$2</f>
        <v>#N/A</v>
      </c>
      <c r="X309" s="164" t="e">
        <f ca="1">(X204*VLOOKUP($A$1,[5]EmissionFactors!$A$15:$BM$19,COLUMN([5]DNK!X$2),FALSE)+X206*VLOOKUP($A$1,[5]EmissionFactors!$A$27:$BM$31,COLUMN([5]DNK!X$2),FALSE))*[5]EmissionFactors!$B$2</f>
        <v>#N/A</v>
      </c>
      <c r="Y309" s="164" t="e">
        <f ca="1">(Y204*VLOOKUP($A$1,[5]EmissionFactors!$A$15:$BM$19,COLUMN([5]DNK!Y$2),FALSE)+Y206*VLOOKUP($A$1,[5]EmissionFactors!$A$27:$BM$31,COLUMN([5]DNK!Y$2),FALSE))*[5]EmissionFactors!$B$2</f>
        <v>#N/A</v>
      </c>
      <c r="Z309" s="164" t="e">
        <f ca="1">(Z204*VLOOKUP($A$1,[5]EmissionFactors!$A$15:$BM$19,COLUMN([5]DNK!Z$2),FALSE)+Z206*VLOOKUP($A$1,[5]EmissionFactors!$A$27:$BM$31,COLUMN([5]DNK!Z$2),FALSE))*[5]EmissionFactors!$B$2</f>
        <v>#N/A</v>
      </c>
      <c r="AA309" s="164" t="e">
        <f ca="1">(AA204*VLOOKUP($A$1,[5]EmissionFactors!$A$15:$BM$19,COLUMN([5]DNK!AA$2),FALSE)+AA206*VLOOKUP($A$1,[5]EmissionFactors!$A$27:$BM$31,COLUMN([5]DNK!AA$2),FALSE))*[5]EmissionFactors!$B$2</f>
        <v>#N/A</v>
      </c>
      <c r="AB309" s="164" t="e">
        <f ca="1">(AB204*VLOOKUP($A$1,[5]EmissionFactors!$A$15:$BM$19,COLUMN([5]DNK!AB$2),FALSE)+AB206*VLOOKUP($A$1,[5]EmissionFactors!$A$27:$BM$31,COLUMN([5]DNK!AB$2),FALSE))*[5]EmissionFactors!$B$2</f>
        <v>#N/A</v>
      </c>
      <c r="AC309" s="164" t="e">
        <f ca="1">(AC204*VLOOKUP($A$1,[5]EmissionFactors!$A$15:$BM$19,COLUMN([5]DNK!AC$2),FALSE)+AC206*VLOOKUP($A$1,[5]EmissionFactors!$A$27:$BM$31,COLUMN([5]DNK!AC$2),FALSE))*[5]EmissionFactors!$B$2</f>
        <v>#N/A</v>
      </c>
      <c r="AD309" s="164" t="e">
        <f ca="1">(AD204*VLOOKUP($A$1,[5]EmissionFactors!$A$15:$BM$19,COLUMN([5]DNK!AD$2),FALSE)+AD206*VLOOKUP($A$1,[5]EmissionFactors!$A$27:$BM$31,COLUMN([5]DNK!AD$2),FALSE))*[5]EmissionFactors!$B$2</f>
        <v>#N/A</v>
      </c>
      <c r="AE309" s="164" t="e">
        <f ca="1">(AE204*VLOOKUP($A$1,[5]EmissionFactors!$A$15:$BM$19,COLUMN([5]DNK!AE$2),FALSE)+AE206*VLOOKUP($A$1,[5]EmissionFactors!$A$27:$BM$31,COLUMN([5]DNK!AE$2),FALSE))*[5]EmissionFactors!$B$2</f>
        <v>#N/A</v>
      </c>
      <c r="AF309" s="164" t="e">
        <f ca="1">(AF204*VLOOKUP($A$1,[5]EmissionFactors!$A$15:$BM$19,COLUMN([5]DNK!AF$2),FALSE)+AF206*VLOOKUP($A$1,[5]EmissionFactors!$A$27:$BM$31,COLUMN([5]DNK!AF$2),FALSE))*[5]EmissionFactors!$B$2</f>
        <v>#N/A</v>
      </c>
      <c r="AG309" s="164" t="e">
        <f ca="1">(AG204*VLOOKUP($A$1,[5]EmissionFactors!$A$15:$BM$19,COLUMN([5]DNK!AG$2),FALSE)+AG206*VLOOKUP($A$1,[5]EmissionFactors!$A$27:$BM$31,COLUMN([5]DNK!AG$2),FALSE))*[5]EmissionFactors!$B$2</f>
        <v>#N/A</v>
      </c>
      <c r="AH309" s="164" t="e">
        <f ca="1">(AH204*VLOOKUP($A$1,[5]EmissionFactors!$A$15:$BM$19,COLUMN([5]DNK!AH$2),FALSE)+AH206*VLOOKUP($A$1,[5]EmissionFactors!$A$27:$BM$31,COLUMN([5]DNK!AH$2),FALSE))*[5]EmissionFactors!$B$2</f>
        <v>#N/A</v>
      </c>
      <c r="AI309" s="164" t="e">
        <f ca="1">(AI204*VLOOKUP($A$1,[5]EmissionFactors!$A$15:$BM$19,COLUMN([5]DNK!AI$2),FALSE)+AI206*VLOOKUP($A$1,[5]EmissionFactors!$A$27:$BM$31,COLUMN([5]DNK!AI$2),FALSE))*[5]EmissionFactors!$B$2</f>
        <v>#N/A</v>
      </c>
      <c r="AJ309" s="164" t="e">
        <f ca="1">(AJ204*VLOOKUP($A$1,[5]EmissionFactors!$A$15:$BM$19,COLUMN([5]DNK!AJ$2),FALSE)+AJ206*VLOOKUP($A$1,[5]EmissionFactors!$A$27:$BM$31,COLUMN([5]DNK!AJ$2),FALSE))*[5]EmissionFactors!$B$2</f>
        <v>#N/A</v>
      </c>
      <c r="AK309" s="164" t="e">
        <f ca="1">(AK204*VLOOKUP($A$1,[5]EmissionFactors!$A$15:$BM$19,COLUMN([5]DNK!AK$2),FALSE)+AK206*VLOOKUP($A$1,[5]EmissionFactors!$A$27:$BM$31,COLUMN([5]DNK!AK$2),FALSE))*[5]EmissionFactors!$B$2</f>
        <v>#N/A</v>
      </c>
      <c r="AL309" s="164" t="e">
        <f ca="1">(AL204*VLOOKUP($A$1,[5]EmissionFactors!$A$15:$BM$19,COLUMN([5]DNK!AL$2),FALSE)+AL206*VLOOKUP($A$1,[5]EmissionFactors!$A$27:$BM$31,COLUMN([5]DNK!AL$2),FALSE))*[5]EmissionFactors!$B$2</f>
        <v>#N/A</v>
      </c>
      <c r="AM309" s="164" t="e">
        <f ca="1">(AM204*VLOOKUP($A$1,[5]EmissionFactors!$A$15:$BM$19,COLUMN([5]DNK!AM$2),FALSE)+AM206*VLOOKUP($A$1,[5]EmissionFactors!$A$27:$BM$31,COLUMN([5]DNK!AM$2),FALSE))*[5]EmissionFactors!$B$2</f>
        <v>#N/A</v>
      </c>
      <c r="AN309" s="111"/>
      <c r="AO309" s="164" t="e">
        <f ca="1">(AO204*VLOOKUP($A$1,[5]EmissionFactors!$A$15:$BM$19,COLUMN([5]DNK!AO$2),FALSE)+AO206*VLOOKUP($A$1,[5]EmissionFactors!$A$27:$BM$31,COLUMN([5]DNK!AO$2),FALSE))*[5]EmissionFactors!$B$2</f>
        <v>#N/A</v>
      </c>
      <c r="AP309" s="164" t="e">
        <f ca="1">(AP204*VLOOKUP($A$1,[5]EmissionFactors!$A$15:$BM$19,COLUMN([5]DNK!AP$2),FALSE)+AP206*VLOOKUP($A$1,[5]EmissionFactors!$A$27:$BM$31,COLUMN([5]DNK!AP$2),FALSE))*[5]EmissionFactors!$B$2</f>
        <v>#N/A</v>
      </c>
      <c r="AQ309" s="164" t="e">
        <f ca="1">(AQ204*VLOOKUP($A$1,[5]EmissionFactors!$A$15:$BM$19,COLUMN([5]DNK!AQ$2),FALSE)+AQ206*VLOOKUP($A$1,[5]EmissionFactors!$A$27:$BM$31,COLUMN([5]DNK!AQ$2),FALSE))*[5]EmissionFactors!$B$2</f>
        <v>#N/A</v>
      </c>
      <c r="AR309" s="164" t="e">
        <f ca="1">(AR204*VLOOKUP($A$1,[5]EmissionFactors!$A$15:$BM$19,COLUMN([5]DNK!AR$2),FALSE)+AR206*VLOOKUP($A$1,[5]EmissionFactors!$A$27:$BM$31,COLUMN([5]DNK!AR$2),FALSE))*[5]EmissionFactors!$B$2</f>
        <v>#N/A</v>
      </c>
      <c r="AS309" s="164" t="e">
        <f ca="1">(AS204*VLOOKUP($A$1,[5]EmissionFactors!$A$15:$BM$19,COLUMN([5]DNK!AS$2),FALSE)+AS206*VLOOKUP($A$1,[5]EmissionFactors!$A$27:$BM$31,COLUMN([5]DNK!AS$2),FALSE))*[5]EmissionFactors!$B$2</f>
        <v>#N/A</v>
      </c>
      <c r="AT309" s="164" t="e">
        <f ca="1">(AT204*VLOOKUP($A$1,[5]EmissionFactors!$A$15:$BM$19,COLUMN([5]DNK!AT$2),FALSE)+AT206*VLOOKUP($A$1,[5]EmissionFactors!$A$27:$BM$31,COLUMN([5]DNK!AT$2),FALSE))*[5]EmissionFactors!$B$2</f>
        <v>#N/A</v>
      </c>
      <c r="AU309" s="164" t="e">
        <f ca="1">(AU204*VLOOKUP($A$1,[5]EmissionFactors!$A$15:$BM$19,COLUMN([5]DNK!AU$2),FALSE)+AU206*VLOOKUP($A$1,[5]EmissionFactors!$A$27:$BM$31,COLUMN([5]DNK!AU$2),FALSE))*[5]EmissionFactors!$B$2</f>
        <v>#N/A</v>
      </c>
      <c r="AV309" s="164" t="e">
        <f ca="1">(AV204*VLOOKUP($A$1,[5]EmissionFactors!$A$15:$BM$19,COLUMN([5]DNK!AV$2),FALSE)+AV206*VLOOKUP($A$1,[5]EmissionFactors!$A$27:$BM$31,COLUMN([5]DNK!AV$2),FALSE))*[5]EmissionFactors!$B$2</f>
        <v>#N/A</v>
      </c>
      <c r="AW309" s="164" t="e">
        <f ca="1">(AW204*VLOOKUP($A$1,[5]EmissionFactors!$A$15:$BM$19,COLUMN([5]DNK!AW$2),FALSE)+AW206*VLOOKUP($A$1,[5]EmissionFactors!$A$27:$BM$31,COLUMN([5]DNK!AW$2),FALSE))*[5]EmissionFactors!$B$2</f>
        <v>#N/A</v>
      </c>
      <c r="AX309" s="164" t="e">
        <f ca="1">(AX204*VLOOKUP($A$1,[5]EmissionFactors!$A$15:$BM$19,COLUMN([5]DNK!AX$2),FALSE)+AX206*VLOOKUP($A$1,[5]EmissionFactors!$A$27:$BM$31,COLUMN([5]DNK!AX$2),FALSE))*[5]EmissionFactors!$B$2</f>
        <v>#N/A</v>
      </c>
      <c r="AY309" s="164" t="e">
        <f ca="1">(AY204*VLOOKUP($A$1,[5]EmissionFactors!$A$15:$BM$19,COLUMN([5]DNK!AY$2),FALSE)+AY206*VLOOKUP($A$1,[5]EmissionFactors!$A$27:$BM$31,COLUMN([5]DNK!AY$2),FALSE))*[5]EmissionFactors!$B$2</f>
        <v>#N/A</v>
      </c>
      <c r="AZ309" s="164" t="e">
        <f ca="1">(AZ204*VLOOKUP($A$1,[5]EmissionFactors!$A$15:$BM$19,COLUMN([5]DNK!AZ$2),FALSE)+AZ206*VLOOKUP($A$1,[5]EmissionFactors!$A$27:$BM$31,COLUMN([5]DNK!AZ$2),FALSE))*[5]EmissionFactors!$B$2</f>
        <v>#N/A</v>
      </c>
      <c r="BA309" s="111"/>
      <c r="BB309" s="164" t="e">
        <f ca="1">(BB204*VLOOKUP($A$1,[5]EmissionFactors!$A$15:$BM$19,COLUMN([5]DNK!BB$2),FALSE)+BB206*VLOOKUP($A$1,[5]EmissionFactors!$A$27:$BM$31,COLUMN([5]DNK!BB$2),FALSE))*[5]EmissionFactors!$B$2</f>
        <v>#N/A</v>
      </c>
      <c r="BC309" s="164" t="e">
        <f ca="1">(BC204*VLOOKUP($A$1,[5]EmissionFactors!$A$15:$BM$19,COLUMN([5]DNK!BC$2),FALSE)+BC206*VLOOKUP($A$1,[5]EmissionFactors!$A$27:$BM$31,COLUMN([5]DNK!BC$2),FALSE))*[5]EmissionFactors!$B$2</f>
        <v>#N/A</v>
      </c>
      <c r="BD309" s="164" t="e">
        <f ca="1">(BD204*VLOOKUP($A$1,[5]EmissionFactors!$A$15:$BM$19,COLUMN([5]DNK!BD$2),FALSE)+BD206*VLOOKUP($A$1,[5]EmissionFactors!$A$27:$BM$31,COLUMN([5]DNK!BD$2),FALSE))*[5]EmissionFactors!$B$2</f>
        <v>#N/A</v>
      </c>
      <c r="BE309" s="164" t="e">
        <f ca="1">(BE204*VLOOKUP($A$1,[5]EmissionFactors!$A$15:$BM$19,COLUMN([5]DNK!BE$2),FALSE)+BE206*VLOOKUP($A$1,[5]EmissionFactors!$A$27:$BM$31,COLUMN([5]DNK!BE$2),FALSE))*[5]EmissionFactors!$B$2</f>
        <v>#N/A</v>
      </c>
      <c r="BF309" s="164" t="e">
        <f ca="1">(BF204*VLOOKUP($A$1,[5]EmissionFactors!$A$15:$BM$19,COLUMN([5]DNK!BF$2),FALSE)+BF206*VLOOKUP($A$1,[5]EmissionFactors!$A$27:$BM$31,COLUMN([5]DNK!BF$2),FALSE))*[5]EmissionFactors!$B$2</f>
        <v>#N/A</v>
      </c>
      <c r="BG309" s="164" t="e">
        <f ca="1">(BG204*VLOOKUP($A$1,[5]EmissionFactors!$A$15:$BM$19,COLUMN([5]DNK!BG$2),FALSE)+BG206*VLOOKUP($A$1,[5]EmissionFactors!$A$27:$BM$31,COLUMN([5]DNK!BG$2),FALSE))*[5]EmissionFactors!$B$2</f>
        <v>#N/A</v>
      </c>
      <c r="BH309" s="164" t="e">
        <f ca="1">(BH204*VLOOKUP($A$1,[5]EmissionFactors!$A$15:$BM$19,COLUMN([5]DNK!BH$2),FALSE)+BH206*VLOOKUP($A$1,[5]EmissionFactors!$A$27:$BM$31,COLUMN([5]DNK!BH$2),FALSE))*[5]EmissionFactors!$B$2</f>
        <v>#N/A</v>
      </c>
      <c r="BI309" s="164" t="e">
        <f ca="1">(BI204*VLOOKUP($A$1,[5]EmissionFactors!$A$15:$BM$19,COLUMN([5]DNK!BI$2),FALSE)+BI206*VLOOKUP($A$1,[5]EmissionFactors!$A$27:$BM$31,COLUMN([5]DNK!BI$2),FALSE))*[5]EmissionFactors!$B$2</f>
        <v>#N/A</v>
      </c>
      <c r="BJ309" s="164" t="e">
        <f ca="1">(BJ204*VLOOKUP($A$1,[5]EmissionFactors!$A$15:$BM$19,COLUMN([5]DNK!BJ$2),FALSE)+BJ206*VLOOKUP($A$1,[5]EmissionFactors!$A$27:$BM$31,COLUMN([5]DNK!BJ$2),FALSE))*[5]EmissionFactors!$B$2</f>
        <v>#N/A</v>
      </c>
      <c r="BK309" s="164" t="e">
        <f ca="1">(BK204*VLOOKUP($A$1,[5]EmissionFactors!$A$15:$BM$19,COLUMN([5]DNK!BK$2),FALSE)+BK206*VLOOKUP($A$1,[5]EmissionFactors!$A$27:$BM$31,COLUMN([5]DNK!BK$2),FALSE))*[5]EmissionFactors!$B$2</f>
        <v>#N/A</v>
      </c>
      <c r="BL309" s="164" t="e">
        <f ca="1">(BL204*VLOOKUP($A$1,[5]EmissionFactors!$A$15:$BM$19,COLUMN([5]DNK!BL$2),FALSE)+BL206*VLOOKUP($A$1,[5]EmissionFactors!$A$27:$BM$31,COLUMN([5]DNK!BL$2),FALSE))*[5]EmissionFactors!$B$2</f>
        <v>#N/A</v>
      </c>
      <c r="BM309" s="164" t="e">
        <f ca="1">(BM204*VLOOKUP($A$1,[5]EmissionFactors!$A$15:$BM$19,COLUMN([5]DNK!BM$2),FALSE)+BM206*VLOOKUP($A$1,[5]EmissionFactors!$A$27:$BM$31,COLUMN([5]DNK!BM$2),FALSE))*[5]EmissionFactors!$B$2</f>
        <v>#N/A</v>
      </c>
      <c r="BN309" s="111"/>
    </row>
    <row r="310" spans="1:66" s="108" customFormat="1" outlineLevel="1" x14ac:dyDescent="0.3">
      <c r="A310" s="114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  <c r="AG310" s="115"/>
      <c r="AH310" s="115"/>
      <c r="AI310" s="115"/>
      <c r="AJ310" s="115"/>
      <c r="AK310" s="115"/>
      <c r="AL310" s="115"/>
      <c r="AM310" s="115"/>
      <c r="AN310" s="115"/>
      <c r="AO310" s="115"/>
      <c r="AP310" s="115"/>
      <c r="AQ310" s="115"/>
      <c r="AR310" s="115"/>
      <c r="AS310" s="115"/>
      <c r="AT310" s="115"/>
      <c r="AU310" s="115"/>
      <c r="AV310" s="115"/>
      <c r="AW310" s="115"/>
      <c r="AX310" s="115"/>
      <c r="AY310" s="115"/>
      <c r="AZ310" s="115"/>
      <c r="BA310" s="115"/>
      <c r="BB310" s="115"/>
      <c r="BC310" s="115"/>
      <c r="BD310" s="115"/>
      <c r="BE310" s="115"/>
      <c r="BF310" s="115"/>
      <c r="BG310" s="115"/>
      <c r="BH310" s="115"/>
      <c r="BI310" s="115"/>
      <c r="BJ310" s="115"/>
      <c r="BK310" s="115"/>
      <c r="BL310" s="115"/>
      <c r="BM310" s="115"/>
      <c r="BN310" s="109"/>
    </row>
    <row r="311" spans="1:66" s="161" customFormat="1" outlineLevel="1" x14ac:dyDescent="0.3">
      <c r="A311" s="159" t="s">
        <v>33</v>
      </c>
      <c r="B311" s="160" t="e">
        <f t="shared" ref="B311:AM311" ca="1" si="244">B312+B313</f>
        <v>#N/A</v>
      </c>
      <c r="C311" s="160" t="e">
        <f t="shared" ca="1" si="244"/>
        <v>#N/A</v>
      </c>
      <c r="D311" s="160" t="e">
        <f t="shared" ca="1" si="244"/>
        <v>#N/A</v>
      </c>
      <c r="E311" s="160" t="e">
        <f t="shared" ca="1" si="244"/>
        <v>#N/A</v>
      </c>
      <c r="F311" s="160" t="e">
        <f t="shared" ca="1" si="244"/>
        <v>#N/A</v>
      </c>
      <c r="G311" s="160" t="e">
        <f t="shared" ca="1" si="244"/>
        <v>#N/A</v>
      </c>
      <c r="H311" s="160" t="e">
        <f t="shared" ca="1" si="244"/>
        <v>#N/A</v>
      </c>
      <c r="I311" s="160" t="e">
        <f t="shared" ca="1" si="244"/>
        <v>#N/A</v>
      </c>
      <c r="J311" s="160" t="e">
        <f t="shared" ca="1" si="244"/>
        <v>#N/A</v>
      </c>
      <c r="K311" s="160" t="e">
        <f t="shared" ca="1" si="244"/>
        <v>#N/A</v>
      </c>
      <c r="L311" s="160" t="e">
        <f t="shared" ca="1" si="244"/>
        <v>#N/A</v>
      </c>
      <c r="M311" s="160" t="e">
        <f t="shared" ca="1" si="244"/>
        <v>#N/A</v>
      </c>
      <c r="N311" s="160" t="e">
        <f t="shared" ca="1" si="244"/>
        <v>#N/A</v>
      </c>
      <c r="O311" s="160" t="e">
        <f t="shared" ca="1" si="244"/>
        <v>#N/A</v>
      </c>
      <c r="P311" s="160" t="e">
        <f t="shared" ca="1" si="244"/>
        <v>#N/A</v>
      </c>
      <c r="Q311" s="160" t="e">
        <f t="shared" ca="1" si="244"/>
        <v>#N/A</v>
      </c>
      <c r="R311" s="160" t="e">
        <f t="shared" ca="1" si="244"/>
        <v>#N/A</v>
      </c>
      <c r="S311" s="160" t="e">
        <f t="shared" ca="1" si="244"/>
        <v>#N/A</v>
      </c>
      <c r="T311" s="160" t="e">
        <f t="shared" ca="1" si="244"/>
        <v>#N/A</v>
      </c>
      <c r="U311" s="160" t="e">
        <f t="shared" ca="1" si="244"/>
        <v>#N/A</v>
      </c>
      <c r="V311" s="160" t="e">
        <f t="shared" ca="1" si="244"/>
        <v>#N/A</v>
      </c>
      <c r="W311" s="160" t="e">
        <f t="shared" ca="1" si="244"/>
        <v>#N/A</v>
      </c>
      <c r="X311" s="160" t="e">
        <f t="shared" ca="1" si="244"/>
        <v>#N/A</v>
      </c>
      <c r="Y311" s="160" t="e">
        <f t="shared" ca="1" si="244"/>
        <v>#N/A</v>
      </c>
      <c r="Z311" s="160" t="e">
        <f t="shared" ca="1" si="244"/>
        <v>#N/A</v>
      </c>
      <c r="AA311" s="160" t="e">
        <f t="shared" ca="1" si="244"/>
        <v>#N/A</v>
      </c>
      <c r="AB311" s="160" t="e">
        <f t="shared" ca="1" si="244"/>
        <v>#N/A</v>
      </c>
      <c r="AC311" s="160" t="e">
        <f t="shared" ca="1" si="244"/>
        <v>#N/A</v>
      </c>
      <c r="AD311" s="160" t="e">
        <f t="shared" ca="1" si="244"/>
        <v>#N/A</v>
      </c>
      <c r="AE311" s="160" t="e">
        <f t="shared" ca="1" si="244"/>
        <v>#N/A</v>
      </c>
      <c r="AF311" s="160" t="e">
        <f t="shared" ca="1" si="244"/>
        <v>#N/A</v>
      </c>
      <c r="AG311" s="160" t="e">
        <f t="shared" ca="1" si="244"/>
        <v>#N/A</v>
      </c>
      <c r="AH311" s="160" t="e">
        <f t="shared" ca="1" si="244"/>
        <v>#N/A</v>
      </c>
      <c r="AI311" s="160" t="e">
        <f t="shared" ca="1" si="244"/>
        <v>#N/A</v>
      </c>
      <c r="AJ311" s="160" t="e">
        <f t="shared" ca="1" si="244"/>
        <v>#N/A</v>
      </c>
      <c r="AK311" s="160" t="e">
        <f t="shared" ca="1" si="244"/>
        <v>#N/A</v>
      </c>
      <c r="AL311" s="160" t="e">
        <f t="shared" ca="1" si="244"/>
        <v>#N/A</v>
      </c>
      <c r="AM311" s="160" t="e">
        <f t="shared" ca="1" si="244"/>
        <v>#N/A</v>
      </c>
      <c r="AN311" s="160"/>
      <c r="AO311" s="160" t="e">
        <f t="shared" ref="AO311:AZ311" ca="1" si="245">AO312+AO313</f>
        <v>#N/A</v>
      </c>
      <c r="AP311" s="160" t="e">
        <f t="shared" ca="1" si="245"/>
        <v>#N/A</v>
      </c>
      <c r="AQ311" s="160" t="e">
        <f t="shared" ca="1" si="245"/>
        <v>#N/A</v>
      </c>
      <c r="AR311" s="160" t="e">
        <f t="shared" ca="1" si="245"/>
        <v>#N/A</v>
      </c>
      <c r="AS311" s="160" t="e">
        <f t="shared" ca="1" si="245"/>
        <v>#N/A</v>
      </c>
      <c r="AT311" s="160" t="e">
        <f t="shared" ca="1" si="245"/>
        <v>#N/A</v>
      </c>
      <c r="AU311" s="160" t="e">
        <f t="shared" ca="1" si="245"/>
        <v>#N/A</v>
      </c>
      <c r="AV311" s="160" t="e">
        <f t="shared" ca="1" si="245"/>
        <v>#N/A</v>
      </c>
      <c r="AW311" s="160" t="e">
        <f t="shared" ca="1" si="245"/>
        <v>#N/A</v>
      </c>
      <c r="AX311" s="160" t="e">
        <f t="shared" ca="1" si="245"/>
        <v>#N/A</v>
      </c>
      <c r="AY311" s="160" t="e">
        <f t="shared" ca="1" si="245"/>
        <v>#N/A</v>
      </c>
      <c r="AZ311" s="160" t="e">
        <f t="shared" ca="1" si="245"/>
        <v>#N/A</v>
      </c>
      <c r="BA311" s="160"/>
      <c r="BB311" s="160" t="e">
        <f t="shared" ref="BB311:BM311" ca="1" si="246">BB312+BB313</f>
        <v>#N/A</v>
      </c>
      <c r="BC311" s="160" t="e">
        <f t="shared" ca="1" si="246"/>
        <v>#N/A</v>
      </c>
      <c r="BD311" s="160" t="e">
        <f t="shared" ca="1" si="246"/>
        <v>#N/A</v>
      </c>
      <c r="BE311" s="160" t="e">
        <f t="shared" ca="1" si="246"/>
        <v>#N/A</v>
      </c>
      <c r="BF311" s="160" t="e">
        <f t="shared" ca="1" si="246"/>
        <v>#N/A</v>
      </c>
      <c r="BG311" s="160" t="e">
        <f t="shared" ca="1" si="246"/>
        <v>#N/A</v>
      </c>
      <c r="BH311" s="160" t="e">
        <f t="shared" ca="1" si="246"/>
        <v>#N/A</v>
      </c>
      <c r="BI311" s="160" t="e">
        <f t="shared" ca="1" si="246"/>
        <v>#N/A</v>
      </c>
      <c r="BJ311" s="160" t="e">
        <f t="shared" ca="1" si="246"/>
        <v>#N/A</v>
      </c>
      <c r="BK311" s="160" t="e">
        <f t="shared" ca="1" si="246"/>
        <v>#N/A</v>
      </c>
      <c r="BL311" s="160" t="e">
        <f t="shared" ca="1" si="246"/>
        <v>#N/A</v>
      </c>
      <c r="BM311" s="160" t="e">
        <f t="shared" ca="1" si="246"/>
        <v>#N/A</v>
      </c>
      <c r="BN311" s="160"/>
    </row>
    <row r="312" spans="1:66" s="108" customFormat="1" outlineLevel="1" x14ac:dyDescent="0.3">
      <c r="A312" s="97" t="s">
        <v>100</v>
      </c>
      <c r="B312" s="162">
        <f>[5]DNK!B216*[5]EmissionFactors!$B$7</f>
        <v>0</v>
      </c>
      <c r="C312" s="162">
        <f>[5]DNK!C216*[5]EmissionFactors!$B$7</f>
        <v>0</v>
      </c>
      <c r="D312" s="162">
        <f>[5]DNK!D216*[5]EmissionFactors!$B$7</f>
        <v>0</v>
      </c>
      <c r="E312" s="162">
        <f>[5]DNK!E216*[5]EmissionFactors!$B$7</f>
        <v>0</v>
      </c>
      <c r="F312" s="162">
        <f>[5]DNK!F216*[5]EmissionFactors!$B$7</f>
        <v>0</v>
      </c>
      <c r="G312" s="162">
        <f>[5]DNK!G216*[5]EmissionFactors!$B$7</f>
        <v>0</v>
      </c>
      <c r="H312" s="162">
        <f>[5]DNK!H216*[5]EmissionFactors!$B$7</f>
        <v>0</v>
      </c>
      <c r="I312" s="162">
        <f>[5]DNK!I216*[5]EmissionFactors!$B$7</f>
        <v>0</v>
      </c>
      <c r="J312" s="162">
        <f>[5]DNK!J216*[5]EmissionFactors!$B$7</f>
        <v>0</v>
      </c>
      <c r="K312" s="162">
        <f>[5]DNK!K216*[5]EmissionFactors!$B$7</f>
        <v>0</v>
      </c>
      <c r="L312" s="162">
        <f>[5]DNK!L216*[5]EmissionFactors!$B$7</f>
        <v>0</v>
      </c>
      <c r="M312" s="162">
        <f>[5]DNK!M216*[5]EmissionFactors!$B$7</f>
        <v>0</v>
      </c>
      <c r="N312" s="162">
        <f>[5]DNK!N216*[5]EmissionFactors!$B$7</f>
        <v>0</v>
      </c>
      <c r="O312" s="162">
        <f>[5]DNK!O216*[5]EmissionFactors!$B$7</f>
        <v>0</v>
      </c>
      <c r="P312" s="162">
        <f>[5]DNK!P216*[5]EmissionFactors!$B$7</f>
        <v>0</v>
      </c>
      <c r="Q312" s="162">
        <f>[5]DNK!Q216*[5]EmissionFactors!$B$7</f>
        <v>0</v>
      </c>
      <c r="R312" s="162">
        <f>[5]DNK!R216*[5]EmissionFactors!$B$7</f>
        <v>0</v>
      </c>
      <c r="S312" s="162">
        <f>[5]DNK!S216*[5]EmissionFactors!$B$7</f>
        <v>0</v>
      </c>
      <c r="T312" s="162">
        <f>[5]DNK!T216*[5]EmissionFactors!$B$7</f>
        <v>0</v>
      </c>
      <c r="U312" s="162">
        <f>[5]DNK!U216*[5]EmissionFactors!$B$7</f>
        <v>0</v>
      </c>
      <c r="V312" s="162">
        <f>[5]DNK!V216*[5]EmissionFactors!$B$7</f>
        <v>0</v>
      </c>
      <c r="W312" s="162">
        <f>[5]DNK!W216*[5]EmissionFactors!$B$7</f>
        <v>0</v>
      </c>
      <c r="X312" s="162">
        <f>[5]DNK!X216*[5]EmissionFactors!$B$7</f>
        <v>0</v>
      </c>
      <c r="Y312" s="162">
        <f>[5]DNK!Y216*[5]EmissionFactors!$B$7</f>
        <v>0</v>
      </c>
      <c r="Z312" s="162">
        <f>[5]DNK!Z216*[5]EmissionFactors!$B$7</f>
        <v>0</v>
      </c>
      <c r="AA312" s="162">
        <f>[5]DNK!AA216*[5]EmissionFactors!$B$7</f>
        <v>0</v>
      </c>
      <c r="AB312" s="162">
        <f>[5]DNK!AB216*[5]EmissionFactors!$B$7</f>
        <v>0</v>
      </c>
      <c r="AC312" s="162">
        <f>[5]DNK!AC216*[5]EmissionFactors!$B$7</f>
        <v>0</v>
      </c>
      <c r="AD312" s="162">
        <f>[5]DNK!AD216*[5]EmissionFactors!$B$7</f>
        <v>0</v>
      </c>
      <c r="AE312" s="162">
        <f>[5]DNK!AE216*[5]EmissionFactors!$B$7</f>
        <v>0</v>
      </c>
      <c r="AF312" s="162">
        <f>[5]DNK!AF216*[5]EmissionFactors!$B$7</f>
        <v>0</v>
      </c>
      <c r="AG312" s="162">
        <f>[5]DNK!AG216*[5]EmissionFactors!$B$7</f>
        <v>0</v>
      </c>
      <c r="AH312" s="162">
        <f>[5]DNK!AH216*[5]EmissionFactors!$B$7</f>
        <v>0</v>
      </c>
      <c r="AI312" s="162">
        <f>[5]DNK!AI216*[5]EmissionFactors!$B$7</f>
        <v>0</v>
      </c>
      <c r="AJ312" s="162">
        <f>[5]DNK!AJ216*[5]EmissionFactors!$B$7</f>
        <v>0</v>
      </c>
      <c r="AK312" s="162">
        <f>[5]DNK!AK216*[5]EmissionFactors!$B$7</f>
        <v>0</v>
      </c>
      <c r="AL312" s="162">
        <f>[5]DNK!AL216*[5]EmissionFactors!$B$7</f>
        <v>0</v>
      </c>
      <c r="AM312" s="162">
        <f>[5]DNK!AM216*[5]EmissionFactors!$B$7</f>
        <v>0</v>
      </c>
      <c r="AN312" s="109"/>
      <c r="AO312" s="162">
        <f>[5]DNK!AO216*[5]EmissionFactors!$B$7</f>
        <v>0</v>
      </c>
      <c r="AP312" s="162">
        <f>[5]DNK!AP216*[5]EmissionFactors!$B$7</f>
        <v>0</v>
      </c>
      <c r="AQ312" s="162">
        <f>[5]DNK!AQ216*[5]EmissionFactors!$B$7</f>
        <v>0</v>
      </c>
      <c r="AR312" s="162">
        <f>[5]DNK!AR216*[5]EmissionFactors!$B$7</f>
        <v>0</v>
      </c>
      <c r="AS312" s="162">
        <f>[5]DNK!AS216*[5]EmissionFactors!$B$7</f>
        <v>0</v>
      </c>
      <c r="AT312" s="162">
        <f>[5]DNK!AT216*[5]EmissionFactors!$B$7</f>
        <v>0</v>
      </c>
      <c r="AU312" s="162">
        <f>[5]DNK!AU216*[5]EmissionFactors!$B$7</f>
        <v>0</v>
      </c>
      <c r="AV312" s="162">
        <f>[5]DNK!AV216*[5]EmissionFactors!$B$7</f>
        <v>0</v>
      </c>
      <c r="AW312" s="162">
        <f>[5]DNK!AW216*[5]EmissionFactors!$B$7</f>
        <v>0</v>
      </c>
      <c r="AX312" s="162">
        <f>[5]DNK!AX216*[5]EmissionFactors!$B$7</f>
        <v>0</v>
      </c>
      <c r="AY312" s="162">
        <f>[5]DNK!AY216*[5]EmissionFactors!$B$7</f>
        <v>0</v>
      </c>
      <c r="AZ312" s="162">
        <f>[5]DNK!AZ216*[5]EmissionFactors!$B$7</f>
        <v>0</v>
      </c>
      <c r="BA312" s="109"/>
      <c r="BB312" s="162">
        <f>[5]DNK!BB216*[5]EmissionFactors!$B$7</f>
        <v>0</v>
      </c>
      <c r="BC312" s="162">
        <f>[5]DNK!BC216*[5]EmissionFactors!$B$7</f>
        <v>0</v>
      </c>
      <c r="BD312" s="162">
        <f>[5]DNK!BD216*[5]EmissionFactors!$B$7</f>
        <v>0</v>
      </c>
      <c r="BE312" s="162">
        <f>[5]DNK!BE216*[5]EmissionFactors!$B$7</f>
        <v>0</v>
      </c>
      <c r="BF312" s="162">
        <f>[5]DNK!BF216*[5]EmissionFactors!$B$7</f>
        <v>0</v>
      </c>
      <c r="BG312" s="162">
        <f>[5]DNK!BG216*[5]EmissionFactors!$B$7</f>
        <v>0</v>
      </c>
      <c r="BH312" s="162">
        <f>[5]DNK!BH216*[5]EmissionFactors!$B$7</f>
        <v>0</v>
      </c>
      <c r="BI312" s="162">
        <f>[5]DNK!BI216*[5]EmissionFactors!$B$7</f>
        <v>0</v>
      </c>
      <c r="BJ312" s="162">
        <f>[5]DNK!BJ216*[5]EmissionFactors!$B$7</f>
        <v>0</v>
      </c>
      <c r="BK312" s="162">
        <f>[5]DNK!BK216*[5]EmissionFactors!$B$7</f>
        <v>0</v>
      </c>
      <c r="BL312" s="162">
        <f>[5]DNK!BL216*[5]EmissionFactors!$B$7</f>
        <v>0</v>
      </c>
      <c r="BM312" s="162">
        <f>[5]DNK!BM216*[5]EmissionFactors!$B$7</f>
        <v>0</v>
      </c>
      <c r="BN312" s="109"/>
    </row>
    <row r="313" spans="1:66" s="112" customFormat="1" outlineLevel="1" x14ac:dyDescent="0.3">
      <c r="A313" s="163" t="s">
        <v>101</v>
      </c>
      <c r="B313" s="164" t="e">
        <f ca="1">B214*VLOOKUP($A$1,[5]EmissionFactors!$A$15:$BM$19,COLUMN([5]DNK!B$2),FALSE)*[5]EmissionFactors!$B$2</f>
        <v>#N/A</v>
      </c>
      <c r="C313" s="164" t="e">
        <f ca="1">C214*VLOOKUP($A$1,[5]EmissionFactors!$A$15:$BM$19,COLUMN([5]DNK!C$2),FALSE)*[5]EmissionFactors!$B$2</f>
        <v>#N/A</v>
      </c>
      <c r="D313" s="164" t="e">
        <f ca="1">D214*VLOOKUP($A$1,[5]EmissionFactors!$A$15:$BM$19,COLUMN([5]DNK!D$2),FALSE)*[5]EmissionFactors!$B$2</f>
        <v>#N/A</v>
      </c>
      <c r="E313" s="164" t="e">
        <f ca="1">E214*VLOOKUP($A$1,[5]EmissionFactors!$A$15:$BM$19,COLUMN([5]DNK!E$2),FALSE)*[5]EmissionFactors!$B$2</f>
        <v>#N/A</v>
      </c>
      <c r="F313" s="164" t="e">
        <f ca="1">F214*VLOOKUP($A$1,[5]EmissionFactors!$A$15:$BM$19,COLUMN([5]DNK!F$2),FALSE)*[5]EmissionFactors!$B$2</f>
        <v>#N/A</v>
      </c>
      <c r="G313" s="164" t="e">
        <f ca="1">G214*VLOOKUP($A$1,[5]EmissionFactors!$A$15:$BM$19,COLUMN([5]DNK!G$2),FALSE)*[5]EmissionFactors!$B$2</f>
        <v>#N/A</v>
      </c>
      <c r="H313" s="164" t="e">
        <f ca="1">H214*VLOOKUP($A$1,[5]EmissionFactors!$A$15:$BM$19,COLUMN([5]DNK!H$2),FALSE)*[5]EmissionFactors!$B$2</f>
        <v>#N/A</v>
      </c>
      <c r="I313" s="164" t="e">
        <f ca="1">I214*VLOOKUP($A$1,[5]EmissionFactors!$A$15:$BM$19,COLUMN([5]DNK!I$2),FALSE)*[5]EmissionFactors!$B$2</f>
        <v>#N/A</v>
      </c>
      <c r="J313" s="164" t="e">
        <f ca="1">J214*VLOOKUP($A$1,[5]EmissionFactors!$A$15:$BM$19,COLUMN([5]DNK!J$2),FALSE)*[5]EmissionFactors!$B$2</f>
        <v>#N/A</v>
      </c>
      <c r="K313" s="164" t="e">
        <f ca="1">K214*VLOOKUP($A$1,[5]EmissionFactors!$A$15:$BM$19,COLUMN([5]DNK!K$2),FALSE)*[5]EmissionFactors!$B$2</f>
        <v>#N/A</v>
      </c>
      <c r="L313" s="164" t="e">
        <f ca="1">L214*VLOOKUP($A$1,[5]EmissionFactors!$A$15:$BM$19,COLUMN([5]DNK!L$2),FALSE)*[5]EmissionFactors!$B$2</f>
        <v>#N/A</v>
      </c>
      <c r="M313" s="164" t="e">
        <f ca="1">M214*VLOOKUP($A$1,[5]EmissionFactors!$A$15:$BM$19,COLUMN([5]DNK!M$2),FALSE)*[5]EmissionFactors!$B$2</f>
        <v>#N/A</v>
      </c>
      <c r="N313" s="164" t="e">
        <f ca="1">N214*VLOOKUP($A$1,[5]EmissionFactors!$A$15:$BM$19,COLUMN([5]DNK!N$2),FALSE)*[5]EmissionFactors!$B$2</f>
        <v>#N/A</v>
      </c>
      <c r="O313" s="164" t="e">
        <f ca="1">O214*VLOOKUP($A$1,[5]EmissionFactors!$A$15:$BM$19,COLUMN([5]DNK!O$2),FALSE)*[5]EmissionFactors!$B$2</f>
        <v>#N/A</v>
      </c>
      <c r="P313" s="164" t="e">
        <f ca="1">P214*VLOOKUP($A$1,[5]EmissionFactors!$A$15:$BM$19,COLUMN([5]DNK!P$2),FALSE)*[5]EmissionFactors!$B$2</f>
        <v>#N/A</v>
      </c>
      <c r="Q313" s="164" t="e">
        <f ca="1">Q214*VLOOKUP($A$1,[5]EmissionFactors!$A$15:$BM$19,COLUMN([5]DNK!Q$2),FALSE)*[5]EmissionFactors!$B$2</f>
        <v>#N/A</v>
      </c>
      <c r="R313" s="164" t="e">
        <f ca="1">R214*VLOOKUP($A$1,[5]EmissionFactors!$A$15:$BM$19,COLUMN([5]DNK!R$2),FALSE)*[5]EmissionFactors!$B$2</f>
        <v>#N/A</v>
      </c>
      <c r="S313" s="164" t="e">
        <f ca="1">S214*VLOOKUP($A$1,[5]EmissionFactors!$A$15:$BM$19,COLUMN([5]DNK!S$2),FALSE)*[5]EmissionFactors!$B$2</f>
        <v>#N/A</v>
      </c>
      <c r="T313" s="164" t="e">
        <f ca="1">T214*VLOOKUP($A$1,[5]EmissionFactors!$A$15:$BM$19,COLUMN([5]DNK!T$2),FALSE)*[5]EmissionFactors!$B$2</f>
        <v>#N/A</v>
      </c>
      <c r="U313" s="164" t="e">
        <f ca="1">U214*VLOOKUP($A$1,[5]EmissionFactors!$A$15:$BM$19,COLUMN([5]DNK!U$2),FALSE)*[5]EmissionFactors!$B$2</f>
        <v>#N/A</v>
      </c>
      <c r="V313" s="164" t="e">
        <f ca="1">V214*VLOOKUP($A$1,[5]EmissionFactors!$A$15:$BM$19,COLUMN([5]DNK!V$2),FALSE)*[5]EmissionFactors!$B$2</f>
        <v>#N/A</v>
      </c>
      <c r="W313" s="164" t="e">
        <f ca="1">W214*VLOOKUP($A$1,[5]EmissionFactors!$A$15:$BM$19,COLUMN([5]DNK!W$2),FALSE)*[5]EmissionFactors!$B$2</f>
        <v>#N/A</v>
      </c>
      <c r="X313" s="164" t="e">
        <f ca="1">X214*VLOOKUP($A$1,[5]EmissionFactors!$A$15:$BM$19,COLUMN([5]DNK!X$2),FALSE)*[5]EmissionFactors!$B$2</f>
        <v>#N/A</v>
      </c>
      <c r="Y313" s="164" t="e">
        <f ca="1">Y214*VLOOKUP($A$1,[5]EmissionFactors!$A$15:$BM$19,COLUMN([5]DNK!Y$2),FALSE)*[5]EmissionFactors!$B$2</f>
        <v>#N/A</v>
      </c>
      <c r="Z313" s="164" t="e">
        <f ca="1">Z214*VLOOKUP($A$1,[5]EmissionFactors!$A$15:$BM$19,COLUMN([5]DNK!Z$2),FALSE)*[5]EmissionFactors!$B$2</f>
        <v>#N/A</v>
      </c>
      <c r="AA313" s="164" t="e">
        <f ca="1">AA214*VLOOKUP($A$1,[5]EmissionFactors!$A$15:$BM$19,COLUMN([5]DNK!AA$2),FALSE)*[5]EmissionFactors!$B$2</f>
        <v>#N/A</v>
      </c>
      <c r="AB313" s="164" t="e">
        <f ca="1">AB214*VLOOKUP($A$1,[5]EmissionFactors!$A$15:$BM$19,COLUMN([5]DNK!AB$2),FALSE)*[5]EmissionFactors!$B$2</f>
        <v>#N/A</v>
      </c>
      <c r="AC313" s="164" t="e">
        <f ca="1">AC214*VLOOKUP($A$1,[5]EmissionFactors!$A$15:$BM$19,COLUMN([5]DNK!AC$2),FALSE)*[5]EmissionFactors!$B$2</f>
        <v>#N/A</v>
      </c>
      <c r="AD313" s="164" t="e">
        <f ca="1">AD214*VLOOKUP($A$1,[5]EmissionFactors!$A$15:$BM$19,COLUMN([5]DNK!AD$2),FALSE)*[5]EmissionFactors!$B$2</f>
        <v>#N/A</v>
      </c>
      <c r="AE313" s="164" t="e">
        <f ca="1">AE214*VLOOKUP($A$1,[5]EmissionFactors!$A$15:$BM$19,COLUMN([5]DNK!AE$2),FALSE)*[5]EmissionFactors!$B$2</f>
        <v>#N/A</v>
      </c>
      <c r="AF313" s="164" t="e">
        <f ca="1">AF214*VLOOKUP($A$1,[5]EmissionFactors!$A$15:$BM$19,COLUMN([5]DNK!AF$2),FALSE)*[5]EmissionFactors!$B$2</f>
        <v>#N/A</v>
      </c>
      <c r="AG313" s="164" t="e">
        <f ca="1">AG214*VLOOKUP($A$1,[5]EmissionFactors!$A$15:$BM$19,COLUMN([5]DNK!AG$2),FALSE)*[5]EmissionFactors!$B$2</f>
        <v>#N/A</v>
      </c>
      <c r="AH313" s="164" t="e">
        <f ca="1">AH214*VLOOKUP($A$1,[5]EmissionFactors!$A$15:$BM$19,COLUMN([5]DNK!AH$2),FALSE)*[5]EmissionFactors!$B$2</f>
        <v>#N/A</v>
      </c>
      <c r="AI313" s="164" t="e">
        <f ca="1">AI214*VLOOKUP($A$1,[5]EmissionFactors!$A$15:$BM$19,COLUMN([5]DNK!AI$2),FALSE)*[5]EmissionFactors!$B$2</f>
        <v>#N/A</v>
      </c>
      <c r="AJ313" s="164" t="e">
        <f ca="1">AJ214*VLOOKUP($A$1,[5]EmissionFactors!$A$15:$BM$19,COLUMN([5]DNK!AJ$2),FALSE)*[5]EmissionFactors!$B$2</f>
        <v>#N/A</v>
      </c>
      <c r="AK313" s="164" t="e">
        <f ca="1">AK214*VLOOKUP($A$1,[5]EmissionFactors!$A$15:$BM$19,COLUMN([5]DNK!AK$2),FALSE)*[5]EmissionFactors!$B$2</f>
        <v>#N/A</v>
      </c>
      <c r="AL313" s="164" t="e">
        <f ca="1">AL214*VLOOKUP($A$1,[5]EmissionFactors!$A$15:$BM$19,COLUMN([5]DNK!AL$2),FALSE)*[5]EmissionFactors!$B$2</f>
        <v>#N/A</v>
      </c>
      <c r="AM313" s="164" t="e">
        <f ca="1">AM214*VLOOKUP($A$1,[5]EmissionFactors!$A$15:$BM$19,COLUMN([5]DNK!AM$2),FALSE)*[5]EmissionFactors!$B$2</f>
        <v>#N/A</v>
      </c>
      <c r="AN313" s="111"/>
      <c r="AO313" s="164" t="e">
        <f ca="1">AO214*VLOOKUP($A$1,[5]EmissionFactors!$A$15:$BM$19,COLUMN([5]DNK!AO$2),FALSE)*[5]EmissionFactors!$B$2</f>
        <v>#N/A</v>
      </c>
      <c r="AP313" s="164" t="e">
        <f ca="1">AP214*VLOOKUP($A$1,[5]EmissionFactors!$A$15:$BM$19,COLUMN([5]DNK!AP$2),FALSE)*[5]EmissionFactors!$B$2</f>
        <v>#N/A</v>
      </c>
      <c r="AQ313" s="164" t="e">
        <f ca="1">AQ214*VLOOKUP($A$1,[5]EmissionFactors!$A$15:$BM$19,COLUMN([5]DNK!AQ$2),FALSE)*[5]EmissionFactors!$B$2</f>
        <v>#N/A</v>
      </c>
      <c r="AR313" s="164" t="e">
        <f ca="1">AR214*VLOOKUP($A$1,[5]EmissionFactors!$A$15:$BM$19,COLUMN([5]DNK!AR$2),FALSE)*[5]EmissionFactors!$B$2</f>
        <v>#N/A</v>
      </c>
      <c r="AS313" s="164" t="e">
        <f ca="1">AS214*VLOOKUP($A$1,[5]EmissionFactors!$A$15:$BM$19,COLUMN([5]DNK!AS$2),FALSE)*[5]EmissionFactors!$B$2</f>
        <v>#N/A</v>
      </c>
      <c r="AT313" s="164" t="e">
        <f ca="1">AT214*VLOOKUP($A$1,[5]EmissionFactors!$A$15:$BM$19,COLUMN([5]DNK!AT$2),FALSE)*[5]EmissionFactors!$B$2</f>
        <v>#N/A</v>
      </c>
      <c r="AU313" s="164" t="e">
        <f ca="1">AU214*VLOOKUP($A$1,[5]EmissionFactors!$A$15:$BM$19,COLUMN([5]DNK!AU$2),FALSE)*[5]EmissionFactors!$B$2</f>
        <v>#N/A</v>
      </c>
      <c r="AV313" s="164" t="e">
        <f ca="1">AV214*VLOOKUP($A$1,[5]EmissionFactors!$A$15:$BM$19,COLUMN([5]DNK!AV$2),FALSE)*[5]EmissionFactors!$B$2</f>
        <v>#N/A</v>
      </c>
      <c r="AW313" s="164" t="e">
        <f ca="1">AW214*VLOOKUP($A$1,[5]EmissionFactors!$A$15:$BM$19,COLUMN([5]DNK!AW$2),FALSE)*[5]EmissionFactors!$B$2</f>
        <v>#N/A</v>
      </c>
      <c r="AX313" s="164" t="e">
        <f ca="1">AX214*VLOOKUP($A$1,[5]EmissionFactors!$A$15:$BM$19,COLUMN([5]DNK!AX$2),FALSE)*[5]EmissionFactors!$B$2</f>
        <v>#N/A</v>
      </c>
      <c r="AY313" s="164" t="e">
        <f ca="1">AY214*VLOOKUP($A$1,[5]EmissionFactors!$A$15:$BM$19,COLUMN([5]DNK!AY$2),FALSE)*[5]EmissionFactors!$B$2</f>
        <v>#N/A</v>
      </c>
      <c r="AZ313" s="164" t="e">
        <f ca="1">AZ214*VLOOKUP($A$1,[5]EmissionFactors!$A$15:$BM$19,COLUMN([5]DNK!AZ$2),FALSE)*[5]EmissionFactors!$B$2</f>
        <v>#N/A</v>
      </c>
      <c r="BA313" s="111"/>
      <c r="BB313" s="164" t="e">
        <f ca="1">BB214*VLOOKUP($A$1,[5]EmissionFactors!$A$15:$BM$19,COLUMN([5]DNK!BB$2),FALSE)*[5]EmissionFactors!$B$2</f>
        <v>#N/A</v>
      </c>
      <c r="BC313" s="164" t="e">
        <f ca="1">BC214*VLOOKUP($A$1,[5]EmissionFactors!$A$15:$BM$19,COLUMN([5]DNK!BC$2),FALSE)*[5]EmissionFactors!$B$2</f>
        <v>#N/A</v>
      </c>
      <c r="BD313" s="164" t="e">
        <f ca="1">BD214*VLOOKUP($A$1,[5]EmissionFactors!$A$15:$BM$19,COLUMN([5]DNK!BD$2),FALSE)*[5]EmissionFactors!$B$2</f>
        <v>#N/A</v>
      </c>
      <c r="BE313" s="164" t="e">
        <f ca="1">BE214*VLOOKUP($A$1,[5]EmissionFactors!$A$15:$BM$19,COLUMN([5]DNK!BE$2),FALSE)*[5]EmissionFactors!$B$2</f>
        <v>#N/A</v>
      </c>
      <c r="BF313" s="164" t="e">
        <f ca="1">BF214*VLOOKUP($A$1,[5]EmissionFactors!$A$15:$BM$19,COLUMN([5]DNK!BF$2),FALSE)*[5]EmissionFactors!$B$2</f>
        <v>#N/A</v>
      </c>
      <c r="BG313" s="164" t="e">
        <f ca="1">BG214*VLOOKUP($A$1,[5]EmissionFactors!$A$15:$BM$19,COLUMN([5]DNK!BG$2),FALSE)*[5]EmissionFactors!$B$2</f>
        <v>#N/A</v>
      </c>
      <c r="BH313" s="164" t="e">
        <f ca="1">BH214*VLOOKUP($A$1,[5]EmissionFactors!$A$15:$BM$19,COLUMN([5]DNK!BH$2),FALSE)*[5]EmissionFactors!$B$2</f>
        <v>#N/A</v>
      </c>
      <c r="BI313" s="164" t="e">
        <f ca="1">BI214*VLOOKUP($A$1,[5]EmissionFactors!$A$15:$BM$19,COLUMN([5]DNK!BI$2),FALSE)*[5]EmissionFactors!$B$2</f>
        <v>#N/A</v>
      </c>
      <c r="BJ313" s="164" t="e">
        <f ca="1">BJ214*VLOOKUP($A$1,[5]EmissionFactors!$A$15:$BM$19,COLUMN([5]DNK!BJ$2),FALSE)*[5]EmissionFactors!$B$2</f>
        <v>#N/A</v>
      </c>
      <c r="BK313" s="164" t="e">
        <f ca="1">BK214*VLOOKUP($A$1,[5]EmissionFactors!$A$15:$BM$19,COLUMN([5]DNK!BK$2),FALSE)*[5]EmissionFactors!$B$2</f>
        <v>#N/A</v>
      </c>
      <c r="BL313" s="164" t="e">
        <f ca="1">BL214*VLOOKUP($A$1,[5]EmissionFactors!$A$15:$BM$19,COLUMN([5]DNK!BL$2),FALSE)*[5]EmissionFactors!$B$2</f>
        <v>#N/A</v>
      </c>
      <c r="BM313" s="164" t="e">
        <f ca="1">BM214*VLOOKUP($A$1,[5]EmissionFactors!$A$15:$BM$19,COLUMN([5]DNK!BM$2),FALSE)*[5]EmissionFactors!$B$2</f>
        <v>#N/A</v>
      </c>
      <c r="BN313" s="111"/>
    </row>
    <row r="314" spans="1:66" s="112" customFormat="1" outlineLevel="1" x14ac:dyDescent="0.3">
      <c r="A314" s="114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/>
      <c r="AG314" s="115"/>
      <c r="AH314" s="115"/>
      <c r="AI314" s="115"/>
      <c r="AJ314" s="115"/>
      <c r="AK314" s="115"/>
      <c r="AL314" s="115"/>
      <c r="AM314" s="115"/>
      <c r="AN314" s="115"/>
      <c r="AO314" s="115"/>
      <c r="AP314" s="115"/>
      <c r="AQ314" s="115"/>
      <c r="AR314" s="115"/>
      <c r="AS314" s="115"/>
      <c r="AT314" s="115"/>
      <c r="AU314" s="115"/>
      <c r="AV314" s="115"/>
      <c r="AW314" s="115"/>
      <c r="AX314" s="115"/>
      <c r="AY314" s="115"/>
      <c r="AZ314" s="115"/>
      <c r="BA314" s="115"/>
      <c r="BB314" s="115"/>
      <c r="BC314" s="115"/>
      <c r="BD314" s="115"/>
      <c r="BE314" s="115"/>
      <c r="BF314" s="115"/>
      <c r="BG314" s="115"/>
      <c r="BH314" s="115"/>
      <c r="BI314" s="115"/>
      <c r="BJ314" s="115"/>
      <c r="BK314" s="115"/>
      <c r="BL314" s="115"/>
      <c r="BM314" s="115"/>
      <c r="BN314" s="111"/>
    </row>
    <row r="315" spans="1:66" s="161" customFormat="1" outlineLevel="1" x14ac:dyDescent="0.3">
      <c r="A315" s="159" t="s">
        <v>96</v>
      </c>
      <c r="B315" s="160" t="e">
        <f t="shared" ref="B315:O315" ca="1" si="247">B316+B317</f>
        <v>#N/A</v>
      </c>
      <c r="C315" s="160" t="e">
        <f t="shared" ca="1" si="247"/>
        <v>#N/A</v>
      </c>
      <c r="D315" s="160" t="e">
        <f t="shared" ca="1" si="247"/>
        <v>#N/A</v>
      </c>
      <c r="E315" s="160" t="e">
        <f t="shared" ca="1" si="247"/>
        <v>#N/A</v>
      </c>
      <c r="F315" s="160" t="e">
        <f t="shared" ca="1" si="247"/>
        <v>#N/A</v>
      </c>
      <c r="G315" s="160" t="e">
        <f t="shared" ca="1" si="247"/>
        <v>#N/A</v>
      </c>
      <c r="H315" s="160" t="e">
        <f t="shared" ca="1" si="247"/>
        <v>#N/A</v>
      </c>
      <c r="I315" s="160" t="e">
        <f t="shared" ca="1" si="247"/>
        <v>#N/A</v>
      </c>
      <c r="J315" s="160" t="e">
        <f t="shared" ca="1" si="247"/>
        <v>#N/A</v>
      </c>
      <c r="K315" s="160" t="e">
        <f t="shared" ca="1" si="247"/>
        <v>#N/A</v>
      </c>
      <c r="L315" s="160" t="e">
        <f t="shared" ca="1" si="247"/>
        <v>#N/A</v>
      </c>
      <c r="M315" s="160" t="e">
        <f t="shared" ca="1" si="247"/>
        <v>#N/A</v>
      </c>
      <c r="N315" s="160" t="e">
        <f t="shared" ca="1" si="247"/>
        <v>#N/A</v>
      </c>
      <c r="O315" s="160" t="e">
        <f t="shared" ca="1" si="247"/>
        <v>#N/A</v>
      </c>
      <c r="P315" s="160" t="e">
        <f ca="1">P316+P317</f>
        <v>#N/A</v>
      </c>
      <c r="Q315" s="160" t="e">
        <f t="shared" ref="Q315:AM315" ca="1" si="248">Q316+Q317</f>
        <v>#N/A</v>
      </c>
      <c r="R315" s="160" t="e">
        <f t="shared" ca="1" si="248"/>
        <v>#N/A</v>
      </c>
      <c r="S315" s="160" t="e">
        <f t="shared" ca="1" si="248"/>
        <v>#N/A</v>
      </c>
      <c r="T315" s="160" t="e">
        <f t="shared" ca="1" si="248"/>
        <v>#N/A</v>
      </c>
      <c r="U315" s="160" t="e">
        <f t="shared" ca="1" si="248"/>
        <v>#N/A</v>
      </c>
      <c r="V315" s="160" t="e">
        <f t="shared" ca="1" si="248"/>
        <v>#N/A</v>
      </c>
      <c r="W315" s="160" t="e">
        <f t="shared" ca="1" si="248"/>
        <v>#N/A</v>
      </c>
      <c r="X315" s="160" t="e">
        <f t="shared" ca="1" si="248"/>
        <v>#N/A</v>
      </c>
      <c r="Y315" s="160" t="e">
        <f t="shared" ca="1" si="248"/>
        <v>#N/A</v>
      </c>
      <c r="Z315" s="160" t="e">
        <f t="shared" ca="1" si="248"/>
        <v>#N/A</v>
      </c>
      <c r="AA315" s="160" t="e">
        <f t="shared" ca="1" si="248"/>
        <v>#N/A</v>
      </c>
      <c r="AB315" s="160" t="e">
        <f t="shared" ca="1" si="248"/>
        <v>#N/A</v>
      </c>
      <c r="AC315" s="160" t="e">
        <f t="shared" ca="1" si="248"/>
        <v>#N/A</v>
      </c>
      <c r="AD315" s="160" t="e">
        <f t="shared" ca="1" si="248"/>
        <v>#N/A</v>
      </c>
      <c r="AE315" s="160" t="e">
        <f t="shared" ca="1" si="248"/>
        <v>#N/A</v>
      </c>
      <c r="AF315" s="160" t="e">
        <f t="shared" ca="1" si="248"/>
        <v>#N/A</v>
      </c>
      <c r="AG315" s="160" t="e">
        <f t="shared" ca="1" si="248"/>
        <v>#N/A</v>
      </c>
      <c r="AH315" s="160" t="e">
        <f t="shared" ca="1" si="248"/>
        <v>#N/A</v>
      </c>
      <c r="AI315" s="160" t="e">
        <f t="shared" ca="1" si="248"/>
        <v>#N/A</v>
      </c>
      <c r="AJ315" s="160" t="e">
        <f t="shared" ca="1" si="248"/>
        <v>#N/A</v>
      </c>
      <c r="AK315" s="160" t="e">
        <f t="shared" ca="1" si="248"/>
        <v>#N/A</v>
      </c>
      <c r="AL315" s="160" t="e">
        <f t="shared" ca="1" si="248"/>
        <v>#N/A</v>
      </c>
      <c r="AM315" s="160" t="e">
        <f t="shared" ca="1" si="248"/>
        <v>#N/A</v>
      </c>
      <c r="AN315" s="160"/>
      <c r="AO315" s="160" t="e">
        <f t="shared" ref="AO315:AZ315" ca="1" si="249">AO316+AO317</f>
        <v>#N/A</v>
      </c>
      <c r="AP315" s="160" t="e">
        <f t="shared" ca="1" si="249"/>
        <v>#N/A</v>
      </c>
      <c r="AQ315" s="160" t="e">
        <f t="shared" ca="1" si="249"/>
        <v>#N/A</v>
      </c>
      <c r="AR315" s="160" t="e">
        <f t="shared" ca="1" si="249"/>
        <v>#N/A</v>
      </c>
      <c r="AS315" s="160" t="e">
        <f t="shared" ca="1" si="249"/>
        <v>#N/A</v>
      </c>
      <c r="AT315" s="160" t="e">
        <f t="shared" ca="1" si="249"/>
        <v>#N/A</v>
      </c>
      <c r="AU315" s="160" t="e">
        <f t="shared" ca="1" si="249"/>
        <v>#N/A</v>
      </c>
      <c r="AV315" s="160" t="e">
        <f t="shared" ca="1" si="249"/>
        <v>#N/A</v>
      </c>
      <c r="AW315" s="160" t="e">
        <f t="shared" ca="1" si="249"/>
        <v>#N/A</v>
      </c>
      <c r="AX315" s="160" t="e">
        <f t="shared" ca="1" si="249"/>
        <v>#N/A</v>
      </c>
      <c r="AY315" s="160" t="e">
        <f t="shared" ca="1" si="249"/>
        <v>#N/A</v>
      </c>
      <c r="AZ315" s="160" t="e">
        <f t="shared" ca="1" si="249"/>
        <v>#N/A</v>
      </c>
      <c r="BA315" s="160"/>
      <c r="BB315" s="160" t="e">
        <f t="shared" ref="BB315:BM315" ca="1" si="250">BB316+BB317</f>
        <v>#N/A</v>
      </c>
      <c r="BC315" s="160" t="e">
        <f t="shared" ca="1" si="250"/>
        <v>#N/A</v>
      </c>
      <c r="BD315" s="160" t="e">
        <f t="shared" ca="1" si="250"/>
        <v>#N/A</v>
      </c>
      <c r="BE315" s="160" t="e">
        <f t="shared" ca="1" si="250"/>
        <v>#N/A</v>
      </c>
      <c r="BF315" s="160" t="e">
        <f t="shared" ca="1" si="250"/>
        <v>#N/A</v>
      </c>
      <c r="BG315" s="160" t="e">
        <f t="shared" ca="1" si="250"/>
        <v>#N/A</v>
      </c>
      <c r="BH315" s="160" t="e">
        <f t="shared" ca="1" si="250"/>
        <v>#N/A</v>
      </c>
      <c r="BI315" s="160" t="e">
        <f t="shared" ca="1" si="250"/>
        <v>#N/A</v>
      </c>
      <c r="BJ315" s="160" t="e">
        <f t="shared" ca="1" si="250"/>
        <v>#N/A</v>
      </c>
      <c r="BK315" s="160" t="e">
        <f t="shared" ca="1" si="250"/>
        <v>#N/A</v>
      </c>
      <c r="BL315" s="160" t="e">
        <f t="shared" ca="1" si="250"/>
        <v>#N/A</v>
      </c>
      <c r="BM315" s="160" t="e">
        <f t="shared" ca="1" si="250"/>
        <v>#N/A</v>
      </c>
      <c r="BN315" s="160"/>
    </row>
    <row r="316" spans="1:66" s="108" customFormat="1" outlineLevel="1" x14ac:dyDescent="0.3">
      <c r="A316" s="97" t="s">
        <v>100</v>
      </c>
      <c r="B316" s="162">
        <f>B219*[5]EmissionFactors!$B$4+[5]DNK!B221*[5]EmissionFactors!$B$6+[5]DNK!B222*[5]EmissionFactors!$B$7+[5]DNK!B223*[5]EmissionFactors!$B$8+B224*[5]EmissionFactors!$B$9</f>
        <v>5.7531057646214606E-2</v>
      </c>
      <c r="C316" s="162">
        <f>C219*[5]EmissionFactors!$B$4+[5]DNK!C221*[5]EmissionFactors!$B$6+[5]DNK!C222*[5]EmissionFactors!$B$7+[5]DNK!C223*[5]EmissionFactors!$B$8+C224*[5]EmissionFactors!$B$9</f>
        <v>2.8113512929167667E-2</v>
      </c>
      <c r="D316" s="162">
        <f>D219*[5]EmissionFactors!$B$4+[5]DNK!D221*[5]EmissionFactors!$B$6+[5]DNK!D222*[5]EmissionFactors!$B$7+[5]DNK!D223*[5]EmissionFactors!$B$8+D224*[5]EmissionFactors!$B$9</f>
        <v>3.0119800432338931E-2</v>
      </c>
      <c r="E316" s="162">
        <f>E219*[5]EmissionFactors!$B$4+[5]DNK!E221*[5]EmissionFactors!$B$6+[5]DNK!E222*[5]EmissionFactors!$B$7+[5]DNK!E223*[5]EmissionFactors!$B$8+E224*[5]EmissionFactors!$B$9</f>
        <v>5.2156754645104601E-2</v>
      </c>
      <c r="F316" s="162">
        <f>F219*[5]EmissionFactors!$B$4+[5]DNK!F221*[5]EmissionFactors!$B$6+[5]DNK!F222*[5]EmissionFactors!$B$7+[5]DNK!F223*[5]EmissionFactors!$B$8+F224*[5]EmissionFactors!$B$9</f>
        <v>4.3105903469564361E-2</v>
      </c>
      <c r="G316" s="162">
        <f>G219*[5]EmissionFactors!$B$4+[5]DNK!G221*[5]EmissionFactors!$B$6+[5]DNK!G222*[5]EmissionFactors!$B$7+[5]DNK!G223*[5]EmissionFactors!$B$8+G224*[5]EmissionFactors!$B$9</f>
        <v>4.2650273386377745E-2</v>
      </c>
      <c r="H316" s="162">
        <f>H219*[5]EmissionFactors!$B$4+[5]DNK!H221*[5]EmissionFactors!$B$6+[5]DNK!H222*[5]EmissionFactors!$B$7+[5]DNK!H223*[5]EmissionFactors!$B$8+H224*[5]EmissionFactors!$B$9</f>
        <v>5.0104650357499336E-2</v>
      </c>
      <c r="I316" s="162">
        <f>I219*[5]EmissionFactors!$B$4+[5]DNK!I221*[5]EmissionFactors!$B$6+[5]DNK!I222*[5]EmissionFactors!$B$7+[5]DNK!I223*[5]EmissionFactors!$B$8+I224*[5]EmissionFactors!$B$9</f>
        <v>4.3062209497728245E-2</v>
      </c>
      <c r="J316" s="162">
        <f>J219*[5]EmissionFactors!$B$4+[5]DNK!J221*[5]EmissionFactors!$B$6+[5]DNK!J222*[5]EmissionFactors!$B$7+[5]DNK!J223*[5]EmissionFactors!$B$8+J224*[5]EmissionFactors!$B$9</f>
        <v>3.7403594385557445E-2</v>
      </c>
      <c r="K316" s="162">
        <f>K219*[5]EmissionFactors!$B$4+[5]DNK!K221*[5]EmissionFactors!$B$6+[5]DNK!K222*[5]EmissionFactors!$B$7+[5]DNK!K223*[5]EmissionFactors!$B$8+K224*[5]EmissionFactors!$B$9</f>
        <v>3.5335547766307172E-2</v>
      </c>
      <c r="L316" s="162">
        <f>L219*[5]EmissionFactors!$B$4+[5]DNK!L221*[5]EmissionFactors!$B$6+[5]DNK!L222*[5]EmissionFactors!$B$7+[5]DNK!L223*[5]EmissionFactors!$B$8+L224*[5]EmissionFactors!$B$9</f>
        <v>3.3193441362752291E-2</v>
      </c>
      <c r="M316" s="162">
        <f>M219*[5]EmissionFactors!$B$4+[5]DNK!M221*[5]EmissionFactors!$B$6+[5]DNK!M222*[5]EmissionFactors!$B$7+[5]DNK!M223*[5]EmissionFactors!$B$8+M224*[5]EmissionFactors!$B$9</f>
        <v>3.1950387828947199E-2</v>
      </c>
      <c r="N316" s="162">
        <f>N219*[5]EmissionFactors!$B$4+[5]DNK!N221*[5]EmissionFactors!$B$6+[5]DNK!N222*[5]EmissionFactors!$B$7+[5]DNK!N223*[5]EmissionFactors!$B$8+N224*[5]EmissionFactors!$B$9</f>
        <v>3.1809704449375406E-2</v>
      </c>
      <c r="O316" s="162">
        <f>O219*[5]EmissionFactors!$B$4+[5]DNK!O221*[5]EmissionFactors!$B$6+[5]DNK!O222*[5]EmissionFactors!$B$7+[5]DNK!O223*[5]EmissionFactors!$B$8+O224*[5]EmissionFactors!$B$9</f>
        <v>3.6606625784505853E-2</v>
      </c>
      <c r="P316" s="162">
        <f>P219*[5]EmissionFactors!$B$4+[5]DNK!P221*[5]EmissionFactors!$B$6+[5]DNK!P222*[5]EmissionFactors!$B$7+[5]DNK!P223*[5]EmissionFactors!$B$8+P224*[5]EmissionFactors!$B$9</f>
        <v>3.6532202813379162E-2</v>
      </c>
      <c r="Q316" s="162">
        <f>Q219*[5]EmissionFactors!$B$4+[5]DNK!Q221*[5]EmissionFactors!$B$6+[5]DNK!Q222*[5]EmissionFactors!$B$7+[5]DNK!Q223*[5]EmissionFactors!$B$8+Q224*[5]EmissionFactors!$B$9</f>
        <v>3.6822384302131493E-2</v>
      </c>
      <c r="R316" s="162">
        <f>R219*[5]EmissionFactors!$B$4+[5]DNK!R221*[5]EmissionFactors!$B$6+[5]DNK!R222*[5]EmissionFactors!$B$7+[5]DNK!R223*[5]EmissionFactors!$B$8+R224*[5]EmissionFactors!$B$9</f>
        <v>3.501901648832309E-2</v>
      </c>
      <c r="S316" s="162">
        <f>S219*[5]EmissionFactors!$B$4+[5]DNK!S221*[5]EmissionFactors!$B$6+[5]DNK!S222*[5]EmissionFactors!$B$7+[5]DNK!S223*[5]EmissionFactors!$B$8+S224*[5]EmissionFactors!$B$9</f>
        <v>3.3275785401104555E-2</v>
      </c>
      <c r="T316" s="162">
        <f>T219*[5]EmissionFactors!$B$4+[5]DNK!T221*[5]EmissionFactors!$B$6+[5]DNK!T222*[5]EmissionFactors!$B$7+[5]DNK!T223*[5]EmissionFactors!$B$8+T224*[5]EmissionFactors!$B$9</f>
        <v>3.0996603127289302E-2</v>
      </c>
      <c r="U316" s="162">
        <f>U219*[5]EmissionFactors!$B$4+[5]DNK!U221*[5]EmissionFactors!$B$6+[5]DNK!U222*[5]EmissionFactors!$B$7+[5]DNK!U223*[5]EmissionFactors!$B$8+U224*[5]EmissionFactors!$B$9</f>
        <v>3.1490382049849136E-2</v>
      </c>
      <c r="V316" s="162">
        <f>V219*[5]EmissionFactors!$B$4+[5]DNK!V221*[5]EmissionFactors!$B$6+[5]DNK!V222*[5]EmissionFactors!$B$7+[5]DNK!V223*[5]EmissionFactors!$B$8+V224*[5]EmissionFactors!$B$9</f>
        <v>3.8109569816520188E-2</v>
      </c>
      <c r="W316" s="162">
        <f>W219*[5]EmissionFactors!$B$4+[5]DNK!W221*[5]EmissionFactors!$B$6+[5]DNK!W222*[5]EmissionFactors!$B$7+[5]DNK!W223*[5]EmissionFactors!$B$8+W224*[5]EmissionFactors!$B$9</f>
        <v>3.6149020892340247E-2</v>
      </c>
      <c r="X316" s="162">
        <f>X219*[5]EmissionFactors!$B$4+[5]DNK!X221*[5]EmissionFactors!$B$6+[5]DNK!X222*[5]EmissionFactors!$B$7+[5]DNK!X223*[5]EmissionFactors!$B$8+X224*[5]EmissionFactors!$B$9</f>
        <v>4.7261338966694558E-2</v>
      </c>
      <c r="Y316" s="162">
        <f>Y219*[5]EmissionFactors!$B$4+[5]DNK!Y221*[5]EmissionFactors!$B$6+[5]DNK!Y222*[5]EmissionFactors!$B$7+[5]DNK!Y223*[5]EmissionFactors!$B$8+Y224*[5]EmissionFactors!$B$9</f>
        <v>2.9552680823201203E-2</v>
      </c>
      <c r="Z316" s="162">
        <f>Z219*[5]EmissionFactors!$B$4+[5]DNK!Z221*[5]EmissionFactors!$B$6+[5]DNK!Z222*[5]EmissionFactors!$B$7+[5]DNK!Z223*[5]EmissionFactors!$B$8+Z224*[5]EmissionFactors!$B$9</f>
        <v>2.9860114115016295E-2</v>
      </c>
      <c r="AA316" s="162">
        <f>AA219*[5]EmissionFactors!$B$4+[5]DNK!AA221*[5]EmissionFactors!$B$6+[5]DNK!AA222*[5]EmissionFactors!$B$7+[5]DNK!AA223*[5]EmissionFactors!$B$8+AA224*[5]EmissionFactors!$B$9</f>
        <v>3.0594204728252274E-2</v>
      </c>
      <c r="AB316" s="162">
        <f>AB219*[5]EmissionFactors!$B$4+[5]DNK!AB221*[5]EmissionFactors!$B$6+[5]DNK!AB222*[5]EmissionFactors!$B$7+[5]DNK!AB223*[5]EmissionFactors!$B$8+AB224*[5]EmissionFactors!$B$9</f>
        <v>2.5048031935873769E-2</v>
      </c>
      <c r="AC316" s="162">
        <f>AC219*[5]EmissionFactors!$B$4+[5]DNK!AC221*[5]EmissionFactors!$B$6+[5]DNK!AC222*[5]EmissionFactors!$B$7+[5]DNK!AC223*[5]EmissionFactors!$B$8+AC224*[5]EmissionFactors!$B$9</f>
        <v>1.9381558888881056E-2</v>
      </c>
      <c r="AD316" s="162">
        <f>AD219*[5]EmissionFactors!$B$4+[5]DNK!AD221*[5]EmissionFactors!$B$6+[5]DNK!AD222*[5]EmissionFactors!$B$7+[5]DNK!AD223*[5]EmissionFactors!$B$8+AD224*[5]EmissionFactors!$B$9</f>
        <v>1.3584178313613219E-2</v>
      </c>
      <c r="AE316" s="162">
        <f>AE219*[5]EmissionFactors!$B$4+[5]DNK!AE221*[5]EmissionFactors!$B$6+[5]DNK!AE222*[5]EmissionFactors!$B$7+[5]DNK!AE223*[5]EmissionFactors!$B$8+AE224*[5]EmissionFactors!$B$9</f>
        <v>1.0497728421931175E-2</v>
      </c>
      <c r="AF316" s="162">
        <f>AF219*[5]EmissionFactors!$B$4+[5]DNK!AF221*[5]EmissionFactors!$B$6+[5]DNK!AF222*[5]EmissionFactors!$B$7+[5]DNK!AF223*[5]EmissionFactors!$B$8+AF224*[5]EmissionFactors!$B$9</f>
        <v>7.2111540009704572E-3</v>
      </c>
      <c r="AG316" s="162">
        <f>AG219*[5]EmissionFactors!$B$4+[5]DNK!AG221*[5]EmissionFactors!$B$6+[5]DNK!AG222*[5]EmissionFactors!$B$7+[5]DNK!AG223*[5]EmissionFactors!$B$8+AG224*[5]EmissionFactors!$B$9</f>
        <v>3.7151424528954983E-3</v>
      </c>
      <c r="AH316" s="162">
        <f>AH219*[5]EmissionFactors!$B$4+[5]DNK!AH221*[5]EmissionFactors!$B$6+[5]DNK!AH222*[5]EmissionFactors!$B$7+[5]DNK!AH223*[5]EmissionFactors!$B$8+AH224*[5]EmissionFactors!$B$9</f>
        <v>0</v>
      </c>
      <c r="AI316" s="162">
        <f>AI219*[5]EmissionFactors!$B$4+[5]DNK!AI221*[5]EmissionFactors!$B$6+[5]DNK!AI222*[5]EmissionFactors!$B$7+[5]DNK!AI223*[5]EmissionFactors!$B$8+AI224*[5]EmissionFactors!$B$9</f>
        <v>0</v>
      </c>
      <c r="AJ316" s="162">
        <f>AJ219*[5]EmissionFactors!$B$4+[5]DNK!AJ221*[5]EmissionFactors!$B$6+[5]DNK!AJ222*[5]EmissionFactors!$B$7+[5]DNK!AJ223*[5]EmissionFactors!$B$8+AJ224*[5]EmissionFactors!$B$9</f>
        <v>0</v>
      </c>
      <c r="AK316" s="162">
        <f>AK219*[5]EmissionFactors!$B$4+[5]DNK!AK221*[5]EmissionFactors!$B$6+[5]DNK!AK222*[5]EmissionFactors!$B$7+[5]DNK!AK223*[5]EmissionFactors!$B$8+AK224*[5]EmissionFactors!$B$9</f>
        <v>0</v>
      </c>
      <c r="AL316" s="162">
        <f>AL219*[5]EmissionFactors!$B$4+[5]DNK!AL221*[5]EmissionFactors!$B$6+[5]DNK!AL222*[5]EmissionFactors!$B$7+[5]DNK!AL223*[5]EmissionFactors!$B$8+AL224*[5]EmissionFactors!$B$9</f>
        <v>0</v>
      </c>
      <c r="AM316" s="162">
        <f>AM219*[5]EmissionFactors!$B$4+[5]DNK!AM221*[5]EmissionFactors!$B$6+[5]DNK!AM222*[5]EmissionFactors!$B$7+[5]DNK!AM223*[5]EmissionFactors!$B$8+AM224*[5]EmissionFactors!$B$9</f>
        <v>0</v>
      </c>
      <c r="AN316" s="109"/>
      <c r="AO316" s="162">
        <f>AO219*[5]EmissionFactors!$B$4+[5]DNK!AO221*[5]EmissionFactors!$B$6+[5]DNK!AO222*[5]EmissionFactors!$B$7+[5]DNK!AO223*[5]EmissionFactors!$B$8+AO224*[5]EmissionFactors!$B$9</f>
        <v>2.3244210046173421E-2</v>
      </c>
      <c r="AP316" s="162">
        <f>AP219*[5]EmissionFactors!$B$4+[5]DNK!AP221*[5]EmissionFactors!$B$6+[5]DNK!AP222*[5]EmissionFactors!$B$7+[5]DNK!AP223*[5]EmissionFactors!$B$8+AP224*[5]EmissionFactors!$B$9</f>
        <v>1.545250653280046E-2</v>
      </c>
      <c r="AQ316" s="162">
        <f>AQ219*[5]EmissionFactors!$B$4+[5]DNK!AQ221*[5]EmissionFactors!$B$6+[5]DNK!AQ222*[5]EmissionFactors!$B$7+[5]DNK!AQ223*[5]EmissionFactors!$B$8+AQ224*[5]EmissionFactors!$B$9</f>
        <v>7.1910166047976318E-3</v>
      </c>
      <c r="AR316" s="162">
        <f>AR219*[5]EmissionFactors!$B$4+[5]DNK!AR221*[5]EmissionFactors!$B$6+[5]DNK!AR222*[5]EmissionFactors!$B$7+[5]DNK!AR223*[5]EmissionFactors!$B$8+AR224*[5]EmissionFactors!$B$9</f>
        <v>5.279373020946455E-3</v>
      </c>
      <c r="AS316" s="162">
        <f>AS219*[5]EmissionFactors!$B$4+[5]DNK!AS221*[5]EmissionFactors!$B$6+[5]DNK!AS222*[5]EmissionFactors!$B$7+[5]DNK!AS223*[5]EmissionFactors!$B$8+AS224*[5]EmissionFactors!$B$9</f>
        <v>3.4530891939140284E-3</v>
      </c>
      <c r="AT316" s="162">
        <f>AT219*[5]EmissionFactors!$B$4+[5]DNK!AT221*[5]EmissionFactors!$B$6+[5]DNK!AT222*[5]EmissionFactors!$B$7+[5]DNK!AT223*[5]EmissionFactors!$B$8+AT224*[5]EmissionFactors!$B$9</f>
        <v>1.6974333801515892E-3</v>
      </c>
      <c r="AU316" s="162">
        <f>AU219*[5]EmissionFactors!$B$4+[5]DNK!AU221*[5]EmissionFactors!$B$6+[5]DNK!AU222*[5]EmissionFactors!$B$7+[5]DNK!AU223*[5]EmissionFactors!$B$8+AU224*[5]EmissionFactors!$B$9</f>
        <v>0</v>
      </c>
      <c r="AV316" s="162">
        <f>AV219*[5]EmissionFactors!$B$4+[5]DNK!AV221*[5]EmissionFactors!$B$6+[5]DNK!AV222*[5]EmissionFactors!$B$7+[5]DNK!AV223*[5]EmissionFactors!$B$8+AV224*[5]EmissionFactors!$B$9</f>
        <v>0</v>
      </c>
      <c r="AW316" s="162">
        <f>AW219*[5]EmissionFactors!$B$4+[5]DNK!AW221*[5]EmissionFactors!$B$6+[5]DNK!AW222*[5]EmissionFactors!$B$7+[5]DNK!AW223*[5]EmissionFactors!$B$8+AW224*[5]EmissionFactors!$B$9</f>
        <v>0</v>
      </c>
      <c r="AX316" s="162">
        <f>AX219*[5]EmissionFactors!$B$4+[5]DNK!AX221*[5]EmissionFactors!$B$6+[5]DNK!AX222*[5]EmissionFactors!$B$7+[5]DNK!AX223*[5]EmissionFactors!$B$8+AX224*[5]EmissionFactors!$B$9</f>
        <v>0</v>
      </c>
      <c r="AY316" s="162">
        <f>AY219*[5]EmissionFactors!$B$4+[5]DNK!AY221*[5]EmissionFactors!$B$6+[5]DNK!AY222*[5]EmissionFactors!$B$7+[5]DNK!AY223*[5]EmissionFactors!$B$8+AY224*[5]EmissionFactors!$B$9</f>
        <v>0</v>
      </c>
      <c r="AZ316" s="162">
        <f>AZ219*[5]EmissionFactors!$B$4+[5]DNK!AZ221*[5]EmissionFactors!$B$6+[5]DNK!AZ222*[5]EmissionFactors!$B$7+[5]DNK!AZ223*[5]EmissionFactors!$B$8+AZ224*[5]EmissionFactors!$B$9</f>
        <v>0</v>
      </c>
      <c r="BA316" s="109"/>
      <c r="BB316" s="162">
        <f>BB219*[5]EmissionFactors!$B$4+[5]DNK!BB221*[5]EmissionFactors!$B$6+[5]DNK!BB222*[5]EmissionFactors!$B$7+[5]DNK!BB223*[5]EmissionFactors!$B$8+BB224*[5]EmissionFactors!$B$9</f>
        <v>2.3791939760132639E-2</v>
      </c>
      <c r="BC316" s="162">
        <f>BC219*[5]EmissionFactors!$B$4+[5]DNK!BC221*[5]EmissionFactors!$B$6+[5]DNK!BC222*[5]EmissionFactors!$B$7+[5]DNK!BC223*[5]EmissionFactors!$B$8+BC224*[5]EmissionFactors!$B$9</f>
        <v>1.7529496818148211E-2</v>
      </c>
      <c r="BD316" s="162">
        <f>BD219*[5]EmissionFactors!$B$4+[5]DNK!BD221*[5]EmissionFactors!$B$6+[5]DNK!BD222*[5]EmissionFactors!$B$7+[5]DNK!BD223*[5]EmissionFactors!$B$8+BD224*[5]EmissionFactors!$B$9</f>
        <v>1.1719360673240529E-2</v>
      </c>
      <c r="BE316" s="162">
        <f>BE219*[5]EmissionFactors!$B$4+[5]DNK!BE221*[5]EmissionFactors!$B$6+[5]DNK!BE222*[5]EmissionFactors!$B$7+[5]DNK!BE223*[5]EmissionFactors!$B$8+BE224*[5]EmissionFactors!$B$9</f>
        <v>8.8440231852949577E-3</v>
      </c>
      <c r="BF316" s="162">
        <f>BF219*[5]EmissionFactors!$B$4+[5]DNK!BF221*[5]EmissionFactors!$B$6+[5]DNK!BF222*[5]EmissionFactors!$B$7+[5]DNK!BF223*[5]EmissionFactors!$B$8+BF224*[5]EmissionFactors!$B$9</f>
        <v>5.9336893579398269E-3</v>
      </c>
      <c r="BG316" s="162">
        <f>BG219*[5]EmissionFactors!$B$4+[5]DNK!BG221*[5]EmissionFactors!$B$6+[5]DNK!BG222*[5]EmissionFactors!$B$7+[5]DNK!BG223*[5]EmissionFactors!$B$8+BG224*[5]EmissionFactors!$B$9</f>
        <v>2.9863473443519917E-3</v>
      </c>
      <c r="BH316" s="162">
        <f>BH219*[5]EmissionFactors!$B$4+[5]DNK!BH221*[5]EmissionFactors!$B$6+[5]DNK!BH222*[5]EmissionFactors!$B$7+[5]DNK!BH223*[5]EmissionFactors!$B$8+BH224*[5]EmissionFactors!$B$9</f>
        <v>0</v>
      </c>
      <c r="BI316" s="162">
        <f>BI219*[5]EmissionFactors!$B$4+[5]DNK!BI221*[5]EmissionFactors!$B$6+[5]DNK!BI222*[5]EmissionFactors!$B$7+[5]DNK!BI223*[5]EmissionFactors!$B$8+BI224*[5]EmissionFactors!$B$9</f>
        <v>0</v>
      </c>
      <c r="BJ316" s="162">
        <f>BJ219*[5]EmissionFactors!$B$4+[5]DNK!BJ221*[5]EmissionFactors!$B$6+[5]DNK!BJ222*[5]EmissionFactors!$B$7+[5]DNK!BJ223*[5]EmissionFactors!$B$8+BJ224*[5]EmissionFactors!$B$9</f>
        <v>0</v>
      </c>
      <c r="BK316" s="162">
        <f>BK219*[5]EmissionFactors!$B$4+[5]DNK!BK221*[5]EmissionFactors!$B$6+[5]DNK!BK222*[5]EmissionFactors!$B$7+[5]DNK!BK223*[5]EmissionFactors!$B$8+BK224*[5]EmissionFactors!$B$9</f>
        <v>0</v>
      </c>
      <c r="BL316" s="162">
        <f>BL219*[5]EmissionFactors!$B$4+[5]DNK!BL221*[5]EmissionFactors!$B$6+[5]DNK!BL222*[5]EmissionFactors!$B$7+[5]DNK!BL223*[5]EmissionFactors!$B$8+BL224*[5]EmissionFactors!$B$9</f>
        <v>0</v>
      </c>
      <c r="BM316" s="162">
        <f>BM219*[5]EmissionFactors!$B$4+[5]DNK!BM221*[5]EmissionFactors!$B$6+[5]DNK!BM222*[5]EmissionFactors!$B$7+[5]DNK!BM223*[5]EmissionFactors!$B$8+BM224*[5]EmissionFactors!$B$9</f>
        <v>0</v>
      </c>
      <c r="BN316" s="109"/>
    </row>
    <row r="317" spans="1:66" s="112" customFormat="1" outlineLevel="1" x14ac:dyDescent="0.3">
      <c r="A317" s="163" t="s">
        <v>101</v>
      </c>
      <c r="B317" s="164" t="e">
        <f ca="1">B225*VLOOKUP($A$1,[5]EmissionFactors!$A$15:$BM$19,COLUMN([5]DNK!B$2),FALSE)*[5]EmissionFactors!$B$2</f>
        <v>#N/A</v>
      </c>
      <c r="C317" s="164" t="e">
        <f ca="1">C225*VLOOKUP($A$1,[5]EmissionFactors!$A$15:$BM$19,COLUMN([5]DNK!C$2),FALSE)*[5]EmissionFactors!$B$2</f>
        <v>#N/A</v>
      </c>
      <c r="D317" s="164" t="e">
        <f ca="1">D225*VLOOKUP($A$1,[5]EmissionFactors!$A$15:$BM$19,COLUMN([5]DNK!D$2),FALSE)*[5]EmissionFactors!$B$2</f>
        <v>#N/A</v>
      </c>
      <c r="E317" s="164" t="e">
        <f ca="1">E225*VLOOKUP($A$1,[5]EmissionFactors!$A$15:$BM$19,COLUMN([5]DNK!E$2),FALSE)*[5]EmissionFactors!$B$2</f>
        <v>#N/A</v>
      </c>
      <c r="F317" s="164" t="e">
        <f ca="1">F225*VLOOKUP($A$1,[5]EmissionFactors!$A$15:$BM$19,COLUMN([5]DNK!F$2),FALSE)*[5]EmissionFactors!$B$2</f>
        <v>#N/A</v>
      </c>
      <c r="G317" s="164" t="e">
        <f ca="1">G225*VLOOKUP($A$1,[5]EmissionFactors!$A$15:$BM$19,COLUMN([5]DNK!G$2),FALSE)*[5]EmissionFactors!$B$2</f>
        <v>#N/A</v>
      </c>
      <c r="H317" s="164" t="e">
        <f ca="1">H225*VLOOKUP($A$1,[5]EmissionFactors!$A$15:$BM$19,COLUMN([5]DNK!H$2),FALSE)*[5]EmissionFactors!$B$2</f>
        <v>#N/A</v>
      </c>
      <c r="I317" s="164" t="e">
        <f ca="1">I225*VLOOKUP($A$1,[5]EmissionFactors!$A$15:$BM$19,COLUMN([5]DNK!I$2),FALSE)*[5]EmissionFactors!$B$2</f>
        <v>#N/A</v>
      </c>
      <c r="J317" s="164" t="e">
        <f ca="1">J225*VLOOKUP($A$1,[5]EmissionFactors!$A$15:$BM$19,COLUMN([5]DNK!J$2),FALSE)*[5]EmissionFactors!$B$2</f>
        <v>#N/A</v>
      </c>
      <c r="K317" s="164" t="e">
        <f ca="1">K225*VLOOKUP($A$1,[5]EmissionFactors!$A$15:$BM$19,COLUMN([5]DNK!K$2),FALSE)*[5]EmissionFactors!$B$2</f>
        <v>#N/A</v>
      </c>
      <c r="L317" s="164" t="e">
        <f ca="1">L225*VLOOKUP($A$1,[5]EmissionFactors!$A$15:$BM$19,COLUMN([5]DNK!L$2),FALSE)*[5]EmissionFactors!$B$2</f>
        <v>#N/A</v>
      </c>
      <c r="M317" s="164" t="e">
        <f ca="1">M225*VLOOKUP($A$1,[5]EmissionFactors!$A$15:$BM$19,COLUMN([5]DNK!M$2),FALSE)*[5]EmissionFactors!$B$2</f>
        <v>#N/A</v>
      </c>
      <c r="N317" s="164" t="e">
        <f ca="1">N225*VLOOKUP($A$1,[5]EmissionFactors!$A$15:$BM$19,COLUMN([5]DNK!N$2),FALSE)*[5]EmissionFactors!$B$2</f>
        <v>#N/A</v>
      </c>
      <c r="O317" s="164" t="e">
        <f ca="1">O225*VLOOKUP($A$1,[5]EmissionFactors!$A$15:$BM$19,COLUMN([5]DNK!O$2),FALSE)*[5]EmissionFactors!$B$2</f>
        <v>#N/A</v>
      </c>
      <c r="P317" s="164" t="e">
        <f ca="1">P225*VLOOKUP($A$1,[5]EmissionFactors!$A$15:$BM$19,COLUMN([5]DNK!P$2),FALSE)*[5]EmissionFactors!$B$2</f>
        <v>#N/A</v>
      </c>
      <c r="Q317" s="164" t="e">
        <f ca="1">Q225*VLOOKUP($A$1,[5]EmissionFactors!$A$15:$BM$19,COLUMN([5]DNK!Q$2),FALSE)*[5]EmissionFactors!$B$2</f>
        <v>#N/A</v>
      </c>
      <c r="R317" s="164" t="e">
        <f ca="1">R225*VLOOKUP($A$1,[5]EmissionFactors!$A$15:$BM$19,COLUMN([5]DNK!R$2),FALSE)*[5]EmissionFactors!$B$2</f>
        <v>#N/A</v>
      </c>
      <c r="S317" s="164" t="e">
        <f ca="1">S225*VLOOKUP($A$1,[5]EmissionFactors!$A$15:$BM$19,COLUMN([5]DNK!S$2),FALSE)*[5]EmissionFactors!$B$2</f>
        <v>#N/A</v>
      </c>
      <c r="T317" s="164" t="e">
        <f ca="1">T225*VLOOKUP($A$1,[5]EmissionFactors!$A$15:$BM$19,COLUMN([5]DNK!T$2),FALSE)*[5]EmissionFactors!$B$2</f>
        <v>#N/A</v>
      </c>
      <c r="U317" s="164" t="e">
        <f ca="1">U225*VLOOKUP($A$1,[5]EmissionFactors!$A$15:$BM$19,COLUMN([5]DNK!U$2),FALSE)*[5]EmissionFactors!$B$2</f>
        <v>#N/A</v>
      </c>
      <c r="V317" s="164" t="e">
        <f ca="1">V225*VLOOKUP($A$1,[5]EmissionFactors!$A$15:$BM$19,COLUMN([5]DNK!V$2),FALSE)*[5]EmissionFactors!$B$2</f>
        <v>#N/A</v>
      </c>
      <c r="W317" s="164" t="e">
        <f ca="1">W225*VLOOKUP($A$1,[5]EmissionFactors!$A$15:$BM$19,COLUMN([5]DNK!W$2),FALSE)*[5]EmissionFactors!$B$2</f>
        <v>#N/A</v>
      </c>
      <c r="X317" s="164" t="e">
        <f ca="1">X225*VLOOKUP($A$1,[5]EmissionFactors!$A$15:$BM$19,COLUMN([5]DNK!X$2),FALSE)*[5]EmissionFactors!$B$2</f>
        <v>#N/A</v>
      </c>
      <c r="Y317" s="164" t="e">
        <f ca="1">Y225*VLOOKUP($A$1,[5]EmissionFactors!$A$15:$BM$19,COLUMN([5]DNK!Y$2),FALSE)*[5]EmissionFactors!$B$2</f>
        <v>#N/A</v>
      </c>
      <c r="Z317" s="164" t="e">
        <f ca="1">Z225*VLOOKUP($A$1,[5]EmissionFactors!$A$15:$BM$19,COLUMN([5]DNK!Z$2),FALSE)*[5]EmissionFactors!$B$2</f>
        <v>#N/A</v>
      </c>
      <c r="AA317" s="164" t="e">
        <f ca="1">AA225*VLOOKUP($A$1,[5]EmissionFactors!$A$15:$BM$19,COLUMN([5]DNK!AA$2),FALSE)*[5]EmissionFactors!$B$2</f>
        <v>#N/A</v>
      </c>
      <c r="AB317" s="164" t="e">
        <f ca="1">AB225*VLOOKUP($A$1,[5]EmissionFactors!$A$15:$BM$19,COLUMN([5]DNK!AB$2),FALSE)*[5]EmissionFactors!$B$2</f>
        <v>#N/A</v>
      </c>
      <c r="AC317" s="164" t="e">
        <f ca="1">AC225*VLOOKUP($A$1,[5]EmissionFactors!$A$15:$BM$19,COLUMN([5]DNK!AC$2),FALSE)*[5]EmissionFactors!$B$2</f>
        <v>#N/A</v>
      </c>
      <c r="AD317" s="164" t="e">
        <f ca="1">AD225*VLOOKUP($A$1,[5]EmissionFactors!$A$15:$BM$19,COLUMN([5]DNK!AD$2),FALSE)*[5]EmissionFactors!$B$2</f>
        <v>#N/A</v>
      </c>
      <c r="AE317" s="164" t="e">
        <f ca="1">AE225*VLOOKUP($A$1,[5]EmissionFactors!$A$15:$BM$19,COLUMN([5]DNK!AE$2),FALSE)*[5]EmissionFactors!$B$2</f>
        <v>#N/A</v>
      </c>
      <c r="AF317" s="164" t="e">
        <f ca="1">AF225*VLOOKUP($A$1,[5]EmissionFactors!$A$15:$BM$19,COLUMN([5]DNK!AF$2),FALSE)*[5]EmissionFactors!$B$2</f>
        <v>#N/A</v>
      </c>
      <c r="AG317" s="164" t="e">
        <f ca="1">AG225*VLOOKUP($A$1,[5]EmissionFactors!$A$15:$BM$19,COLUMN([5]DNK!AG$2),FALSE)*[5]EmissionFactors!$B$2</f>
        <v>#N/A</v>
      </c>
      <c r="AH317" s="164" t="e">
        <f ca="1">AH225*VLOOKUP($A$1,[5]EmissionFactors!$A$15:$BM$19,COLUMN([5]DNK!AH$2),FALSE)*[5]EmissionFactors!$B$2</f>
        <v>#N/A</v>
      </c>
      <c r="AI317" s="164" t="e">
        <f ca="1">AI225*VLOOKUP($A$1,[5]EmissionFactors!$A$15:$BM$19,COLUMN([5]DNK!AI$2),FALSE)*[5]EmissionFactors!$B$2</f>
        <v>#N/A</v>
      </c>
      <c r="AJ317" s="164" t="e">
        <f ca="1">AJ225*VLOOKUP($A$1,[5]EmissionFactors!$A$15:$BM$19,COLUMN([5]DNK!AJ$2),FALSE)*[5]EmissionFactors!$B$2</f>
        <v>#N/A</v>
      </c>
      <c r="AK317" s="164" t="e">
        <f ca="1">AK225*VLOOKUP($A$1,[5]EmissionFactors!$A$15:$BM$19,COLUMN([5]DNK!AK$2),FALSE)*[5]EmissionFactors!$B$2</f>
        <v>#N/A</v>
      </c>
      <c r="AL317" s="164" t="e">
        <f ca="1">AL225*VLOOKUP($A$1,[5]EmissionFactors!$A$15:$BM$19,COLUMN([5]DNK!AL$2),FALSE)*[5]EmissionFactors!$B$2</f>
        <v>#N/A</v>
      </c>
      <c r="AM317" s="164" t="e">
        <f ca="1">AM225*VLOOKUP($A$1,[5]EmissionFactors!$A$15:$BM$19,COLUMN([5]DNK!AM$2),FALSE)*[5]EmissionFactors!$B$2</f>
        <v>#N/A</v>
      </c>
      <c r="AN317" s="111"/>
      <c r="AO317" s="164" t="e">
        <f ca="1">AO225*VLOOKUP($A$1,[5]EmissionFactors!$A$15:$BM$19,COLUMN([5]DNK!AO$2),FALSE)*[5]EmissionFactors!$B$2</f>
        <v>#N/A</v>
      </c>
      <c r="AP317" s="164" t="e">
        <f ca="1">AP225*VLOOKUP($A$1,[5]EmissionFactors!$A$15:$BM$19,COLUMN([5]DNK!AP$2),FALSE)*[5]EmissionFactors!$B$2</f>
        <v>#N/A</v>
      </c>
      <c r="AQ317" s="164" t="e">
        <f ca="1">AQ225*VLOOKUP($A$1,[5]EmissionFactors!$A$15:$BM$19,COLUMN([5]DNK!AQ$2),FALSE)*[5]EmissionFactors!$B$2</f>
        <v>#N/A</v>
      </c>
      <c r="AR317" s="164" t="e">
        <f ca="1">AR225*VLOOKUP($A$1,[5]EmissionFactors!$A$15:$BM$19,COLUMN([5]DNK!AR$2),FALSE)*[5]EmissionFactors!$B$2</f>
        <v>#N/A</v>
      </c>
      <c r="AS317" s="164" t="e">
        <f ca="1">AS225*VLOOKUP($A$1,[5]EmissionFactors!$A$15:$BM$19,COLUMN([5]DNK!AS$2),FALSE)*[5]EmissionFactors!$B$2</f>
        <v>#N/A</v>
      </c>
      <c r="AT317" s="164" t="e">
        <f ca="1">AT225*VLOOKUP($A$1,[5]EmissionFactors!$A$15:$BM$19,COLUMN([5]DNK!AT$2),FALSE)*[5]EmissionFactors!$B$2</f>
        <v>#N/A</v>
      </c>
      <c r="AU317" s="164" t="e">
        <f ca="1">AU225*VLOOKUP($A$1,[5]EmissionFactors!$A$15:$BM$19,COLUMN([5]DNK!AU$2),FALSE)*[5]EmissionFactors!$B$2</f>
        <v>#N/A</v>
      </c>
      <c r="AV317" s="164" t="e">
        <f ca="1">AV225*VLOOKUP($A$1,[5]EmissionFactors!$A$15:$BM$19,COLUMN([5]DNK!AV$2),FALSE)*[5]EmissionFactors!$B$2</f>
        <v>#N/A</v>
      </c>
      <c r="AW317" s="164" t="e">
        <f ca="1">AW225*VLOOKUP($A$1,[5]EmissionFactors!$A$15:$BM$19,COLUMN([5]DNK!AW$2),FALSE)*[5]EmissionFactors!$B$2</f>
        <v>#N/A</v>
      </c>
      <c r="AX317" s="164" t="e">
        <f ca="1">AX225*VLOOKUP($A$1,[5]EmissionFactors!$A$15:$BM$19,COLUMN([5]DNK!AX$2),FALSE)*[5]EmissionFactors!$B$2</f>
        <v>#N/A</v>
      </c>
      <c r="AY317" s="164" t="e">
        <f ca="1">AY225*VLOOKUP($A$1,[5]EmissionFactors!$A$15:$BM$19,COLUMN([5]DNK!AY$2),FALSE)*[5]EmissionFactors!$B$2</f>
        <v>#N/A</v>
      </c>
      <c r="AZ317" s="164" t="e">
        <f ca="1">AZ225*VLOOKUP($A$1,[5]EmissionFactors!$A$15:$BM$19,COLUMN([5]DNK!AZ$2),FALSE)*[5]EmissionFactors!$B$2</f>
        <v>#N/A</v>
      </c>
      <c r="BA317" s="111"/>
      <c r="BB317" s="164" t="e">
        <f ca="1">BB225*VLOOKUP($A$1,[5]EmissionFactors!$A$15:$BM$19,COLUMN([5]DNK!BB$2),FALSE)*[5]EmissionFactors!$B$2</f>
        <v>#N/A</v>
      </c>
      <c r="BC317" s="164" t="e">
        <f ca="1">BC225*VLOOKUP($A$1,[5]EmissionFactors!$A$15:$BM$19,COLUMN([5]DNK!BC$2),FALSE)*[5]EmissionFactors!$B$2</f>
        <v>#N/A</v>
      </c>
      <c r="BD317" s="164" t="e">
        <f ca="1">BD225*VLOOKUP($A$1,[5]EmissionFactors!$A$15:$BM$19,COLUMN([5]DNK!BD$2),FALSE)*[5]EmissionFactors!$B$2</f>
        <v>#N/A</v>
      </c>
      <c r="BE317" s="164" t="e">
        <f ca="1">BE225*VLOOKUP($A$1,[5]EmissionFactors!$A$15:$BM$19,COLUMN([5]DNK!BE$2),FALSE)*[5]EmissionFactors!$B$2</f>
        <v>#N/A</v>
      </c>
      <c r="BF317" s="164" t="e">
        <f ca="1">BF225*VLOOKUP($A$1,[5]EmissionFactors!$A$15:$BM$19,COLUMN([5]DNK!BF$2),FALSE)*[5]EmissionFactors!$B$2</f>
        <v>#N/A</v>
      </c>
      <c r="BG317" s="164" t="e">
        <f ca="1">BG225*VLOOKUP($A$1,[5]EmissionFactors!$A$15:$BM$19,COLUMN([5]DNK!BG$2),FALSE)*[5]EmissionFactors!$B$2</f>
        <v>#N/A</v>
      </c>
      <c r="BH317" s="164" t="e">
        <f ca="1">BH225*VLOOKUP($A$1,[5]EmissionFactors!$A$15:$BM$19,COLUMN([5]DNK!BH$2),FALSE)*[5]EmissionFactors!$B$2</f>
        <v>#N/A</v>
      </c>
      <c r="BI317" s="164" t="e">
        <f ca="1">BI225*VLOOKUP($A$1,[5]EmissionFactors!$A$15:$BM$19,COLUMN([5]DNK!BI$2),FALSE)*[5]EmissionFactors!$B$2</f>
        <v>#N/A</v>
      </c>
      <c r="BJ317" s="164" t="e">
        <f ca="1">BJ225*VLOOKUP($A$1,[5]EmissionFactors!$A$15:$BM$19,COLUMN([5]DNK!BJ$2),FALSE)*[5]EmissionFactors!$B$2</f>
        <v>#N/A</v>
      </c>
      <c r="BK317" s="164" t="e">
        <f ca="1">BK225*VLOOKUP($A$1,[5]EmissionFactors!$A$15:$BM$19,COLUMN([5]DNK!BK$2),FALSE)*[5]EmissionFactors!$B$2</f>
        <v>#N/A</v>
      </c>
      <c r="BL317" s="164" t="e">
        <f ca="1">BL225*VLOOKUP($A$1,[5]EmissionFactors!$A$15:$BM$19,COLUMN([5]DNK!BL$2),FALSE)*[5]EmissionFactors!$B$2</f>
        <v>#N/A</v>
      </c>
      <c r="BM317" s="164" t="e">
        <f ca="1">BM225*VLOOKUP($A$1,[5]EmissionFactors!$A$15:$BM$19,COLUMN([5]DNK!BM$2),FALSE)*[5]EmissionFactors!$B$2</f>
        <v>#N/A</v>
      </c>
      <c r="BN317" s="111"/>
    </row>
    <row r="318" spans="1:66" s="108" customFormat="1" x14ac:dyDescent="0.3">
      <c r="A318" s="114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5"/>
      <c r="AJ318" s="115"/>
      <c r="AK318" s="115"/>
      <c r="AL318" s="115"/>
      <c r="AM318" s="115"/>
      <c r="AO318" s="115"/>
      <c r="AP318" s="115"/>
      <c r="AQ318" s="115"/>
      <c r="AR318" s="115"/>
      <c r="AS318" s="115"/>
      <c r="AT318" s="115"/>
      <c r="AU318" s="115"/>
      <c r="AV318" s="115"/>
      <c r="AW318" s="115"/>
      <c r="AX318" s="115"/>
      <c r="AY318" s="115"/>
      <c r="AZ318" s="115"/>
      <c r="BA318" s="109"/>
      <c r="BB318" s="115"/>
      <c r="BC318" s="115"/>
      <c r="BD318" s="115"/>
      <c r="BE318" s="115"/>
      <c r="BF318" s="115"/>
      <c r="BG318" s="115"/>
      <c r="BH318" s="115"/>
      <c r="BI318" s="115"/>
      <c r="BJ318" s="115"/>
      <c r="BK318" s="115"/>
      <c r="BL318" s="115"/>
      <c r="BM318" s="115"/>
      <c r="BN318" s="109"/>
    </row>
  </sheetData>
  <mergeCells count="4">
    <mergeCell ref="B1:AA1"/>
    <mergeCell ref="AB1:AM1"/>
    <mergeCell ref="AO1:AZ1"/>
    <mergeCell ref="BB1:BM1"/>
  </mergeCells>
  <conditionalFormatting sqref="BA1:BM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Intro</vt:lpstr>
      <vt:lpstr>BY_Demands</vt:lpstr>
      <vt:lpstr>Mm2_PROJ</vt:lpstr>
      <vt:lpstr>APP_PROJ</vt:lpstr>
      <vt:lpstr>Buildings_NETP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2020-12-08T13:40:01Z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336941003799438</vt:r8>
  </property>
</Properties>
</file>