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5910" yWindow="120" windowWidth="21990" windowHeight="13245" tabRatio="851" activeTab="4"/>
  </bookViews>
  <sheets>
    <sheet name="MiscPar" sheetId="35" r:id="rId1"/>
    <sheet name="UserConstraints" sheetId="22" r:id="rId2"/>
    <sheet name="CUMs" sheetId="36" r:id="rId3"/>
    <sheet name="Costs" sheetId="31" r:id="rId4"/>
    <sheet name="Bounds" sheetId="33" r:id="rId5"/>
    <sheet name="_RenewablesData" sheetId="21" r:id="rId6"/>
    <sheet name="_Documentation" sheetId="34" r:id="rId7"/>
  </sheets>
  <externalReferences>
    <externalReference r:id="rId8"/>
    <externalReference r:id="rId9"/>
    <externalReference r:id="rId10"/>
  </externalReferences>
  <definedNames>
    <definedName name="Cars_12" localSheetId="4">'[2]TechRep-Doc'!#REF!</definedName>
    <definedName name="ddddd" localSheetId="4">[3]AGR_Fuels!$A$2</definedName>
    <definedName name="DISCRATE" localSheetId="4">'[2]TechRep-Doc'!#REF!</definedName>
    <definedName name="FID_1" localSheetId="4">[1]AGR_Fuels!$A$2</definedName>
    <definedName name="GROWTH" localSheetId="4">'[2]TechRep-Doc'!#REF!</definedName>
    <definedName name="GROWTH_TID" localSheetId="4">'[2]TechRep-Doc'!#REF!</definedName>
    <definedName name="INVCOST" localSheetId="4">'[2]TechRep-Doc'!#REF!</definedName>
    <definedName name="LIFE" localSheetId="4">'[2]TechRep-Doc'!#REF!</definedName>
    <definedName name="NAs_CCAR" localSheetId="4">'[2]TechRep-Doc'!#REF!</definedName>
    <definedName name="_xlnm.Print_Area" localSheetId="1">UserConstraints!$A:$F</definedName>
    <definedName name="Scenario">MiscPar!$A$1</definedName>
    <definedName name="SETS" localSheetId="4">'[2]TechRep-Doc'!#REF!</definedName>
    <definedName name="TRTGAB005" localSheetId="4">'[2]TechRep-Doc'!#REF!</definedName>
    <definedName name="TRTGAC005" localSheetId="4">'[2]TechRep-Doc'!#REF!</definedName>
    <definedName name="Trucks_15" localSheetId="4">'[2]TechRep-Doc'!#REF!</definedName>
    <definedName name="TSUB_COST" localSheetId="4">'[2]TechRep-Doc'!#REF!</definedName>
    <definedName name="x" localSheetId="4">[2]AGR_Fuels!$A$2</definedName>
  </definedNames>
  <calcPr calcId="114210" calcMode="manual" fullCalcOnLoad="1"/>
</workbook>
</file>

<file path=xl/calcChain.xml><?xml version="1.0" encoding="utf-8"?>
<calcChain xmlns="http://schemas.openxmlformats.org/spreadsheetml/2006/main">
  <c r="J43" i="22"/>
  <c r="L43"/>
  <c r="K43"/>
  <c r="M43"/>
  <c r="J42"/>
  <c r="F1" i="35"/>
  <c r="A1"/>
  <c r="A1" i="33"/>
  <c r="A1" i="31"/>
  <c r="A1" i="36"/>
  <c r="A1" i="22"/>
  <c r="H6"/>
</calcChain>
</file>

<file path=xl/sharedStrings.xml><?xml version="1.0" encoding="utf-8"?>
<sst xmlns="http://schemas.openxmlformats.org/spreadsheetml/2006/main" count="796" uniqueCount="201">
  <si>
    <t>~UC_T</t>
  </si>
  <si>
    <t>UC_N</t>
  </si>
  <si>
    <t>LimType</t>
  </si>
  <si>
    <t>UC_Desc</t>
  </si>
  <si>
    <t>TimeSlice</t>
  </si>
  <si>
    <t>Attribute</t>
  </si>
  <si>
    <t>Year</t>
  </si>
  <si>
    <t>Other_Indexes</t>
  </si>
  <si>
    <t>Pset_Set</t>
  </si>
  <si>
    <t>Pset_CI</t>
  </si>
  <si>
    <t>PSet: PN</t>
  </si>
  <si>
    <t>UC_ACT</t>
  </si>
  <si>
    <t>Region</t>
  </si>
  <si>
    <t>UP</t>
  </si>
  <si>
    <t>Hydropower Potential</t>
  </si>
  <si>
    <t>TUC_HydAct1</t>
  </si>
  <si>
    <t>PSet: CI</t>
  </si>
  <si>
    <t>UC_RHSRT~0</t>
  </si>
  <si>
    <t>Wave Potential</t>
  </si>
  <si>
    <t>Wind Power Potential</t>
  </si>
  <si>
    <t>Solar Power Potential</t>
  </si>
  <si>
    <t>Pset_PN</t>
  </si>
  <si>
    <t>Pset_PD</t>
  </si>
  <si>
    <t>Pset_CO</t>
  </si>
  <si>
    <t>Cset_Set</t>
  </si>
  <si>
    <t>Cset_CN</t>
  </si>
  <si>
    <t>Cset_CD</t>
  </si>
  <si>
    <t>Documentation</t>
  </si>
  <si>
    <t>~TFM_DINS</t>
  </si>
  <si>
    <t>ANNUAL</t>
  </si>
  <si>
    <t>ACT_BND</t>
  </si>
  <si>
    <t>MINBIOCRP1</t>
  </si>
  <si>
    <t>MINBIOCRP2</t>
  </si>
  <si>
    <t>MINBIOCRP3</t>
  </si>
  <si>
    <t>ACT_COST</t>
  </si>
  <si>
    <t>FLO_COST</t>
  </si>
  <si>
    <t>Uranium Extraction - Step 1</t>
  </si>
  <si>
    <t>Uranium Extraction - Step 2</t>
  </si>
  <si>
    <t>Uranium Extraction - Step 3</t>
  </si>
  <si>
    <t>MINNUCURA1</t>
  </si>
  <si>
    <t>MINNUCURA2</t>
  </si>
  <si>
    <t>MINNUCURA3</t>
  </si>
  <si>
    <t>BIOCRP</t>
  </si>
  <si>
    <t>BIOWOO</t>
  </si>
  <si>
    <t>Max Hydropower Activity</t>
  </si>
  <si>
    <t>FIN</t>
  </si>
  <si>
    <t>UC_RHSRT</t>
  </si>
  <si>
    <t>HYD</t>
  </si>
  <si>
    <t>~UC_SETS: R_E: AllRegions</t>
  </si>
  <si>
    <t>BIOFOR</t>
  </si>
  <si>
    <t>~TFM_DINS-TS</t>
  </si>
  <si>
    <t>Comment</t>
  </si>
  <si>
    <t/>
  </si>
  <si>
    <t>MINBIOFIW0</t>
  </si>
  <si>
    <t>Basic firewood potential</t>
  </si>
  <si>
    <t>MINBIOPCW0</t>
  </si>
  <si>
    <t>Recycled post-consumer wood</t>
  </si>
  <si>
    <t>MINBIOLCW0</t>
  </si>
  <si>
    <t>Landscape care wood</t>
  </si>
  <si>
    <t>MINBIOPFR1</t>
  </si>
  <si>
    <t>Primary forest residues from logging</t>
  </si>
  <si>
    <t>MINBIOPFR2</t>
  </si>
  <si>
    <t>Primary forest residues from stumps</t>
  </si>
  <si>
    <t>MINBIOPFR3</t>
  </si>
  <si>
    <t>Primary forest residues from thinnings</t>
  </si>
  <si>
    <t>MINBIOSTR1</t>
  </si>
  <si>
    <t>Biomass from straw</t>
  </si>
  <si>
    <t>MINBIOSTR2</t>
  </si>
  <si>
    <t>MINBIOSBG0</t>
  </si>
  <si>
    <t>Biomass from bagasse</t>
  </si>
  <si>
    <t>MINBIOSOD0</t>
  </si>
  <si>
    <t>Biomass from sod grass</t>
  </si>
  <si>
    <t>Biomass from energy crops</t>
  </si>
  <si>
    <t>MINBIOCRP4</t>
  </si>
  <si>
    <t>MINBIOGAS0</t>
  </si>
  <si>
    <t>Biogas from other sources</t>
  </si>
  <si>
    <t>MINBIOBMU0</t>
  </si>
  <si>
    <t>Municipal wastes</t>
  </si>
  <si>
    <t>MINBIOBIN0</t>
  </si>
  <si>
    <t>Industrial wastes</t>
  </si>
  <si>
    <t>BIOFCR</t>
  </si>
  <si>
    <t>Food crops</t>
  </si>
  <si>
    <t>*</t>
  </si>
  <si>
    <t>COM_CSTNET</t>
  </si>
  <si>
    <t>FIREWOOD</t>
  </si>
  <si>
    <t>Firewood redirected use</t>
  </si>
  <si>
    <t>MINCONBRO0</t>
  </si>
  <si>
    <t>Brown coal (ground) - Located reserves - Nopec</t>
  </si>
  <si>
    <t>MINCONBRO1</t>
  </si>
  <si>
    <t>Brown coal (ground) - New discovery - Nopec</t>
  </si>
  <si>
    <t>MINCONHAR0</t>
  </si>
  <si>
    <t>Hard coal (ground) - Located reserves - Nopec</t>
  </si>
  <si>
    <t>MINCONHAR1</t>
  </si>
  <si>
    <t>Hard coal (ground) - New discovery - Nopec</t>
  </si>
  <si>
    <t>UPRNCH200</t>
  </si>
  <si>
    <t>Prod of Hardcoal  - Step 2 - Exist - Nopec</t>
  </si>
  <si>
    <t>UPRNCH300</t>
  </si>
  <si>
    <t>Prod of Hardcoal  - Step 3 - Exist - Nopec</t>
  </si>
  <si>
    <t>FLO_EMIS</t>
  </si>
  <si>
    <t>ACT</t>
  </si>
  <si>
    <t>Firewood supply</t>
  </si>
  <si>
    <t>PRC_ACTFLO</t>
  </si>
  <si>
    <t>Food crop yield</t>
  </si>
  <si>
    <t>AGRLAND</t>
  </si>
  <si>
    <t>Biocrop land use</t>
  </si>
  <si>
    <t>IRE_FLOSUM</t>
  </si>
  <si>
    <t>IMP~IN~BIOWOO</t>
  </si>
  <si>
    <t>Potential use</t>
  </si>
  <si>
    <t>BIOLOG</t>
  </si>
  <si>
    <t>IMP~IN~BIOFOR</t>
  </si>
  <si>
    <t>New VEDA may need reverse</t>
  </si>
  <si>
    <t>IMP~IN~BIOLOG</t>
  </si>
  <si>
    <t>ACT_CUM</t>
  </si>
  <si>
    <t>BOH-EOH</t>
  </si>
  <si>
    <t>File:</t>
  </si>
  <si>
    <t>Header for column typea</t>
  </si>
  <si>
    <t>FIM</t>
  </si>
  <si>
    <t>UHETCMTH</t>
  </si>
  <si>
    <t>Excess MT heat</t>
  </si>
  <si>
    <t>IMPMANWOD00</t>
  </si>
  <si>
    <t>MINMANWOD00</t>
  </si>
  <si>
    <t>FLO_DELIV</t>
  </si>
  <si>
    <t>MANWOD</t>
  </si>
  <si>
    <t>Roundwood imports</t>
  </si>
  <si>
    <t>Roundwood supply</t>
  </si>
  <si>
    <t>Curr</t>
  </si>
  <si>
    <t>EUR10</t>
  </si>
  <si>
    <t>FT-E*</t>
  </si>
  <si>
    <t>FLO_MARK</t>
  </si>
  <si>
    <t>FX</t>
  </si>
  <si>
    <t>~UC_Sets: R_S: AllRegions</t>
  </si>
  <si>
    <t xml:space="preserve">~UC_Sets: T_S: </t>
  </si>
  <si>
    <t>UC_FLO</t>
  </si>
  <si>
    <t>UC_RHS</t>
  </si>
  <si>
    <t>CSSTON*</t>
  </si>
  <si>
    <t>CO2STO*</t>
  </si>
  <si>
    <t>SINKCCSDSA</t>
  </si>
  <si>
    <t>SNKCCS</t>
  </si>
  <si>
    <t>Cap on cumulative stored CO2 in Mt</t>
  </si>
  <si>
    <t>CO2storedCSSNOSOT</t>
  </si>
  <si>
    <t xml:space="preserve">Data from: </t>
  </si>
  <si>
    <t>Biomass Potential</t>
  </si>
  <si>
    <t>~UC_SETS: R_E: FIN</t>
  </si>
  <si>
    <t>Cset: CN</t>
  </si>
  <si>
    <t>UC_IRE</t>
  </si>
  <si>
    <t>IMP</t>
  </si>
  <si>
    <t>EXP</t>
  </si>
  <si>
    <t>~UC_Sets: R_S:</t>
  </si>
  <si>
    <t>U_MaxWCP-EXP</t>
  </si>
  <si>
    <t>TB_WCH_*FIN_01,TB_WPE_*FIN_01,X-WOO-FIN</t>
  </si>
  <si>
    <t>TB_WCH_*FIN_01,TB_WPE_*FIN_01,X-WOO-WEU</t>
  </si>
  <si>
    <t>BIOWOO,BIOPLT</t>
  </si>
  <si>
    <t>U_MaxWCP-IMP</t>
  </si>
  <si>
    <t>BIOGAS</t>
  </si>
  <si>
    <t>AMANBGF</t>
  </si>
  <si>
    <t>ELCBGB</t>
  </si>
  <si>
    <t>RCH4WWAT1</t>
  </si>
  <si>
    <t>BIOISW</t>
  </si>
  <si>
    <t>IOW000</t>
  </si>
  <si>
    <t>~TFM_INS</t>
  </si>
  <si>
    <t>ACH4MAN*</t>
  </si>
  <si>
    <t>RCH4WLF*</t>
  </si>
  <si>
    <t>ILPPU*</t>
  </si>
  <si>
    <t>*MANWOD00</t>
  </si>
  <si>
    <t>UBIOFOR_</t>
  </si>
  <si>
    <t>ILPPUC*</t>
  </si>
  <si>
    <t>BIOBLQ</t>
  </si>
  <si>
    <t>ELE,CHP</t>
  </si>
  <si>
    <t>NCAP_COM</t>
  </si>
  <si>
    <t>IN</t>
  </si>
  <si>
    <t>E*,DH*,I*CHP*</t>
  </si>
  <si>
    <t>FIPI</t>
  </si>
  <si>
    <t xml:space="preserve">Parameters facilitating reporting </t>
  </si>
  <si>
    <t>HPL</t>
  </si>
  <si>
    <t>HET*</t>
  </si>
  <si>
    <t>ELC_,ELC_P,INDELC</t>
  </si>
  <si>
    <t>U_FORCHIP</t>
  </si>
  <si>
    <t>BIOFOR,BIOLOG</t>
  </si>
  <si>
    <t>LO</t>
  </si>
  <si>
    <t>UC_COMCON</t>
  </si>
  <si>
    <t>COM_AGG</t>
  </si>
  <si>
    <t>INDHCO2</t>
  </si>
  <si>
    <t>INDCO2N</t>
  </si>
  <si>
    <t>INDOCO2</t>
  </si>
  <si>
    <t>COM_BNDPRD</t>
  </si>
  <si>
    <t>~TFM_TOPINS</t>
  </si>
  <si>
    <t>OUT</t>
  </si>
  <si>
    <t>I00000</t>
  </si>
  <si>
    <t>SINKCO2</t>
  </si>
  <si>
    <t>BYP-BGS</t>
  </si>
  <si>
    <t>BYP-WCH</t>
  </si>
  <si>
    <t>BYP-BLQ</t>
  </si>
  <si>
    <t>DMD</t>
  </si>
  <si>
    <t>~UC_SETS: R_S: FIN,FIM</t>
  </si>
  <si>
    <t>~UC_SETS: R_E:</t>
  </si>
  <si>
    <t>~UC_T: UC_RHST</t>
  </si>
  <si>
    <t>TRT*,TRM*,TRH*</t>
  </si>
  <si>
    <t>R*,-RH*,-RW*,-RES*</t>
  </si>
  <si>
    <t>PRC_MARK</t>
  </si>
  <si>
    <t>UBIOFOR1</t>
  </si>
  <si>
    <t>Share limit</t>
  </si>
</sst>
</file>

<file path=xl/styles.xml><?xml version="1.0" encoding="utf-8"?>
<styleSheet xmlns="http://schemas.openxmlformats.org/spreadsheetml/2006/main">
  <numFmts count="4">
    <numFmt numFmtId="173" formatCode="_(* #,##0.00_);_(* \(#,##0.00\);_(* &quot;-&quot;??_);_(@_)"/>
    <numFmt numFmtId="176" formatCode="0.0"/>
    <numFmt numFmtId="179" formatCode="0.0000"/>
    <numFmt numFmtId="194" formatCode="_ * #,##0.00_ ;_ * \-#,##0.00_ ;_ * &quot;-&quot;??_ ;_ @_ "/>
  </numFmts>
  <fonts count="39">
    <font>
      <sz val="10"/>
      <name val="Arial"/>
    </font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8"/>
      <name val="Arial"/>
    </font>
    <font>
      <sz val="10"/>
      <name val="Arial"/>
      <family val="2"/>
    </font>
    <font>
      <b/>
      <sz val="14"/>
      <name val="Arial"/>
      <family val="2"/>
    </font>
    <font>
      <b/>
      <sz val="10"/>
      <color indexed="12"/>
      <name val="Arial"/>
      <family val="2"/>
    </font>
    <font>
      <sz val="10"/>
      <color indexed="8"/>
      <name val="MS Sans Serif"/>
    </font>
    <font>
      <b/>
      <sz val="10"/>
      <color indexed="12"/>
      <name val="Arial"/>
    </font>
    <font>
      <sz val="10"/>
      <name val="Arial"/>
    </font>
    <font>
      <b/>
      <sz val="10"/>
      <color indexed="8"/>
      <name val="Arial"/>
    </font>
    <font>
      <sz val="10"/>
      <name val="Arial"/>
    </font>
    <font>
      <sz val="10"/>
      <color indexed="8"/>
      <name val="Arial"/>
      <family val="2"/>
    </font>
    <font>
      <i/>
      <sz val="12"/>
      <name val="Arial"/>
      <family val="2"/>
    </font>
    <font>
      <b/>
      <sz val="8"/>
      <color indexed="12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9"/>
      <name val="Arial"/>
    </font>
    <font>
      <sz val="10"/>
      <color indexed="20"/>
      <name val="Calibri"/>
      <family val="2"/>
    </font>
    <font>
      <sz val="10"/>
      <color indexed="8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37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3" fillId="17" borderId="0" applyNumberFormat="0" applyBorder="0" applyAlignment="0" applyProtection="0"/>
    <xf numFmtId="173" fontId="1" fillId="0" borderId="0" applyFont="0" applyFill="0" applyBorder="0" applyAlignment="0" applyProtection="0"/>
    <xf numFmtId="194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1" fillId="0" borderId="0"/>
    <xf numFmtId="0" fontId="21" fillId="0" borderId="0"/>
    <xf numFmtId="0" fontId="29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38" fillId="0" borderId="0"/>
    <xf numFmtId="0" fontId="21" fillId="0" borderId="0"/>
    <xf numFmtId="0" fontId="21" fillId="0" borderId="0"/>
    <xf numFmtId="0" fontId="2" fillId="0" borderId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0" fontId="1" fillId="0" borderId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8" fillId="4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20">
    <xf numFmtId="0" fontId="0" fillId="0" borderId="0" xfId="0"/>
    <xf numFmtId="0" fontId="19" fillId="24" borderId="0" xfId="0" applyFont="1" applyFill="1"/>
    <xf numFmtId="0" fontId="0" fillId="0" borderId="0" xfId="0" applyAlignment="1">
      <alignment horizontal="center"/>
    </xf>
    <xf numFmtId="0" fontId="22" fillId="25" borderId="0" xfId="0" applyFont="1" applyFill="1"/>
    <xf numFmtId="0" fontId="0" fillId="25" borderId="0" xfId="0" applyFill="1"/>
    <xf numFmtId="0" fontId="0" fillId="25" borderId="0" xfId="0" applyFill="1" applyAlignment="1">
      <alignment horizontal="center"/>
    </xf>
    <xf numFmtId="9" fontId="0" fillId="0" borderId="0" xfId="54" applyNumberFormat="1" applyFont="1" applyAlignment="1">
      <alignment horizontal="center"/>
    </xf>
    <xf numFmtId="0" fontId="23" fillId="0" borderId="0" xfId="0" applyFont="1"/>
    <xf numFmtId="0" fontId="21" fillId="26" borderId="0" xfId="0" applyFont="1" applyFill="1"/>
    <xf numFmtId="0" fontId="0" fillId="0" borderId="0" xfId="0" applyFill="1" applyBorder="1"/>
    <xf numFmtId="0" fontId="25" fillId="0" borderId="0" xfId="0" applyFont="1"/>
    <xf numFmtId="0" fontId="26" fillId="0" borderId="0" xfId="0" applyFont="1"/>
    <xf numFmtId="0" fontId="27" fillId="0" borderId="0" xfId="0" applyNumberFormat="1" applyFont="1" applyFill="1" applyBorder="1" applyAlignment="1"/>
    <xf numFmtId="0" fontId="28" fillId="0" borderId="0" xfId="0" applyFont="1"/>
    <xf numFmtId="0" fontId="25" fillId="0" borderId="0" xfId="0" applyNumberFormat="1" applyFont="1" applyFill="1" applyBorder="1" applyAlignment="1"/>
    <xf numFmtId="0" fontId="27" fillId="26" borderId="10" xfId="0" applyNumberFormat="1" applyFont="1" applyFill="1" applyBorder="1" applyAlignment="1"/>
    <xf numFmtId="0" fontId="19" fillId="0" borderId="0" xfId="0" applyFont="1" applyFill="1" applyBorder="1"/>
    <xf numFmtId="0" fontId="0" fillId="26" borderId="11" xfId="0" applyFill="1" applyBorder="1" applyAlignment="1">
      <alignment horizontal="center"/>
    </xf>
    <xf numFmtId="173" fontId="0" fillId="0" borderId="0" xfId="0" applyNumberFormat="1"/>
    <xf numFmtId="176" fontId="28" fillId="0" borderId="0" xfId="30" applyNumberFormat="1" applyFont="1"/>
    <xf numFmtId="176" fontId="28" fillId="0" borderId="0" xfId="0" applyNumberFormat="1" applyFont="1"/>
    <xf numFmtId="0" fontId="27" fillId="26" borderId="10" xfId="30" applyNumberFormat="1" applyFont="1" applyFill="1" applyBorder="1" applyAlignment="1"/>
    <xf numFmtId="1" fontId="28" fillId="0" borderId="0" xfId="30" applyNumberFormat="1" applyFont="1"/>
    <xf numFmtId="0" fontId="21" fillId="27" borderId="0" xfId="0" applyFont="1" applyFill="1"/>
    <xf numFmtId="0" fontId="19" fillId="24" borderId="12" xfId="0" applyFont="1" applyFill="1" applyBorder="1"/>
    <xf numFmtId="0" fontId="19" fillId="25" borderId="13" xfId="0" applyFont="1" applyFill="1" applyBorder="1" applyAlignment="1">
      <alignment horizontal="center"/>
    </xf>
    <xf numFmtId="0" fontId="19" fillId="25" borderId="12" xfId="0" applyFont="1" applyFill="1" applyBorder="1" applyAlignment="1">
      <alignment horizontal="center"/>
    </xf>
    <xf numFmtId="0" fontId="19" fillId="24" borderId="14" xfId="0" applyFont="1" applyFill="1" applyBorder="1"/>
    <xf numFmtId="0" fontId="0" fillId="26" borderId="0" xfId="0" applyFill="1"/>
    <xf numFmtId="0" fontId="0" fillId="26" borderId="0" xfId="0" applyFill="1" applyAlignment="1">
      <alignment horizontal="center"/>
    </xf>
    <xf numFmtId="0" fontId="0" fillId="28" borderId="0" xfId="0" applyFill="1" applyAlignment="1">
      <alignment horizontal="center"/>
    </xf>
    <xf numFmtId="0" fontId="0" fillId="26" borderId="15" xfId="0" applyFill="1" applyBorder="1"/>
    <xf numFmtId="0" fontId="0" fillId="27" borderId="0" xfId="0" applyFill="1"/>
    <xf numFmtId="176" fontId="0" fillId="28" borderId="0" xfId="0" applyNumberFormat="1" applyFill="1" applyAlignment="1">
      <alignment horizontal="center"/>
    </xf>
    <xf numFmtId="176" fontId="0" fillId="26" borderId="0" xfId="0" applyNumberFormat="1" applyFill="1" applyAlignment="1">
      <alignment horizontal="center"/>
    </xf>
    <xf numFmtId="0" fontId="0" fillId="29" borderId="12" xfId="0" applyFill="1" applyBorder="1"/>
    <xf numFmtId="0" fontId="0" fillId="29" borderId="13" xfId="0" applyFill="1" applyBorder="1" applyAlignment="1">
      <alignment horizontal="center"/>
    </xf>
    <xf numFmtId="0" fontId="0" fillId="29" borderId="12" xfId="0" applyFill="1" applyBorder="1" applyAlignment="1">
      <alignment horizontal="center"/>
    </xf>
    <xf numFmtId="0" fontId="0" fillId="29" borderId="14" xfId="0" applyFill="1" applyBorder="1"/>
    <xf numFmtId="2" fontId="0" fillId="26" borderId="0" xfId="0" applyNumberFormat="1" applyFill="1" applyAlignment="1">
      <alignment horizontal="center"/>
    </xf>
    <xf numFmtId="2" fontId="0" fillId="28" borderId="0" xfId="0" applyNumberFormat="1" applyFill="1" applyAlignment="1">
      <alignment horizontal="center"/>
    </xf>
    <xf numFmtId="176" fontId="0" fillId="30" borderId="0" xfId="0" applyNumberFormat="1" applyFill="1" applyAlignment="1">
      <alignment horizontal="center"/>
    </xf>
    <xf numFmtId="0" fontId="0" fillId="27" borderId="11" xfId="0" applyFill="1" applyBorder="1" applyAlignment="1">
      <alignment horizontal="left"/>
    </xf>
    <xf numFmtId="0" fontId="19" fillId="24" borderId="12" xfId="0" applyFont="1" applyFill="1" applyBorder="1" applyAlignment="1">
      <alignment horizontal="center"/>
    </xf>
    <xf numFmtId="1" fontId="0" fillId="28" borderId="11" xfId="0" applyNumberFormat="1" applyFill="1" applyBorder="1" applyAlignment="1">
      <alignment horizontal="center"/>
    </xf>
    <xf numFmtId="2" fontId="0" fillId="28" borderId="11" xfId="0" applyNumberFormat="1" applyFill="1" applyBorder="1" applyAlignment="1">
      <alignment horizontal="center"/>
    </xf>
    <xf numFmtId="0" fontId="28" fillId="26" borderId="0" xfId="0" applyFont="1" applyFill="1"/>
    <xf numFmtId="176" fontId="28" fillId="26" borderId="0" xfId="30" applyNumberFormat="1" applyFont="1" applyFill="1"/>
    <xf numFmtId="0" fontId="23" fillId="0" borderId="0" xfId="0" applyFont="1" applyAlignment="1">
      <alignment horizontal="center"/>
    </xf>
    <xf numFmtId="0" fontId="28" fillId="26" borderId="0" xfId="0" applyFont="1" applyFill="1" applyAlignment="1">
      <alignment horizontal="center"/>
    </xf>
    <xf numFmtId="0" fontId="0" fillId="26" borderId="16" xfId="0" applyFill="1" applyBorder="1"/>
    <xf numFmtId="0" fontId="0" fillId="26" borderId="17" xfId="0" applyFill="1" applyBorder="1" applyAlignment="1">
      <alignment horizontal="center"/>
    </xf>
    <xf numFmtId="0" fontId="0" fillId="26" borderId="16" xfId="0" applyFill="1" applyBorder="1" applyAlignment="1">
      <alignment horizontal="center"/>
    </xf>
    <xf numFmtId="0" fontId="0" fillId="28" borderId="16" xfId="0" applyFill="1" applyBorder="1" applyAlignment="1">
      <alignment horizontal="center"/>
    </xf>
    <xf numFmtId="0" fontId="0" fillId="26" borderId="18" xfId="0" applyFill="1" applyBorder="1"/>
    <xf numFmtId="0" fontId="19" fillId="25" borderId="11" xfId="0" applyFont="1" applyFill="1" applyBorder="1" applyAlignment="1">
      <alignment horizontal="center"/>
    </xf>
    <xf numFmtId="1" fontId="0" fillId="28" borderId="0" xfId="0" applyNumberFormat="1" applyFill="1" applyAlignment="1">
      <alignment horizontal="center"/>
    </xf>
    <xf numFmtId="1" fontId="0" fillId="26" borderId="0" xfId="0" applyNumberFormat="1" applyFill="1" applyAlignment="1">
      <alignment horizontal="center"/>
    </xf>
    <xf numFmtId="2" fontId="0" fillId="27" borderId="0" xfId="0" applyNumberFormat="1" applyFill="1" applyAlignment="1">
      <alignment horizontal="center"/>
    </xf>
    <xf numFmtId="0" fontId="0" fillId="27" borderId="0" xfId="0" applyFill="1" applyAlignment="1">
      <alignment horizontal="center"/>
    </xf>
    <xf numFmtId="0" fontId="0" fillId="0" borderId="0" xfId="0"/>
    <xf numFmtId="0" fontId="2" fillId="0" borderId="0" xfId="0" applyNumberFormat="1" applyFont="1" applyFill="1" applyBorder="1" applyAlignment="1" applyProtection="1"/>
    <xf numFmtId="0" fontId="19" fillId="30" borderId="12" xfId="0" applyNumberFormat="1" applyFont="1" applyFill="1" applyBorder="1" applyAlignment="1" applyProtection="1"/>
    <xf numFmtId="0" fontId="19" fillId="24" borderId="12" xfId="0" applyNumberFormat="1" applyFont="1" applyFill="1" applyBorder="1" applyAlignment="1" applyProtection="1"/>
    <xf numFmtId="0" fontId="19" fillId="25" borderId="12" xfId="0" applyNumberFormat="1" applyFont="1" applyFill="1" applyBorder="1" applyAlignment="1" applyProtection="1"/>
    <xf numFmtId="0" fontId="19" fillId="25" borderId="12" xfId="0" applyNumberFormat="1" applyFont="1" applyFill="1" applyBorder="1" applyAlignment="1" applyProtection="1">
      <alignment horizontal="center"/>
    </xf>
    <xf numFmtId="173" fontId="27" fillId="26" borderId="10" xfId="30" applyFont="1" applyFill="1" applyBorder="1" applyAlignment="1">
      <alignment horizontal="center" wrapText="1"/>
    </xf>
    <xf numFmtId="1" fontId="1" fillId="26" borderId="0" xfId="30" applyNumberFormat="1" applyFont="1" applyFill="1" applyAlignment="1">
      <alignment horizontal="center"/>
    </xf>
    <xf numFmtId="1" fontId="28" fillId="26" borderId="0" xfId="30" applyNumberFormat="1" applyFont="1" applyFill="1" applyAlignment="1">
      <alignment horizontal="center"/>
    </xf>
    <xf numFmtId="0" fontId="21" fillId="25" borderId="0" xfId="0" applyFont="1" applyFill="1"/>
    <xf numFmtId="0" fontId="21" fillId="25" borderId="0" xfId="0" applyFont="1" applyFill="1" applyAlignment="1">
      <alignment horizontal="center"/>
    </xf>
    <xf numFmtId="0" fontId="29" fillId="25" borderId="0" xfId="0" applyNumberFormat="1" applyFont="1" applyFill="1" applyBorder="1" applyAlignment="1" applyProtection="1"/>
    <xf numFmtId="0" fontId="29" fillId="25" borderId="0" xfId="44" applyFont="1" applyFill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1" fillId="0" borderId="0" xfId="58"/>
    <xf numFmtId="0" fontId="31" fillId="0" borderId="0" xfId="0" applyNumberFormat="1" applyFont="1" applyFill="1" applyBorder="1" applyAlignment="1"/>
    <xf numFmtId="0" fontId="33" fillId="26" borderId="10" xfId="0" applyNumberFormat="1" applyFont="1" applyFill="1" applyBorder="1" applyAlignment="1">
      <alignment wrapText="1"/>
    </xf>
    <xf numFmtId="0" fontId="19" fillId="26" borderId="10" xfId="0" applyFont="1" applyFill="1" applyBorder="1"/>
    <xf numFmtId="0" fontId="33" fillId="26" borderId="10" xfId="0" applyNumberFormat="1" applyFont="1" applyFill="1" applyBorder="1" applyAlignment="1">
      <alignment horizontal="center" wrapText="1"/>
    </xf>
    <xf numFmtId="0" fontId="34" fillId="26" borderId="0" xfId="58" applyFont="1" applyFill="1"/>
    <xf numFmtId="0" fontId="34" fillId="26" borderId="0" xfId="58" applyFont="1" applyFill="1" applyAlignment="1">
      <alignment horizontal="center"/>
    </xf>
    <xf numFmtId="0" fontId="34" fillId="26" borderId="0" xfId="0" applyFont="1" applyFill="1"/>
    <xf numFmtId="179" fontId="34" fillId="26" borderId="0" xfId="0" applyNumberFormat="1" applyFont="1" applyFill="1"/>
    <xf numFmtId="11" fontId="0" fillId="0" borderId="0" xfId="0" applyNumberFormat="1" applyFill="1" applyBorder="1"/>
    <xf numFmtId="11" fontId="0" fillId="0" borderId="0" xfId="0" applyNumberFormat="1"/>
    <xf numFmtId="0" fontId="35" fillId="28" borderId="12" xfId="0" applyFont="1" applyFill="1" applyBorder="1"/>
    <xf numFmtId="0" fontId="33" fillId="26" borderId="10" xfId="0" applyNumberFormat="1" applyFont="1" applyFill="1" applyBorder="1" applyAlignment="1">
      <alignment horizontal="left"/>
    </xf>
    <xf numFmtId="0" fontId="36" fillId="26" borderId="0" xfId="0" applyFont="1" applyFill="1"/>
    <xf numFmtId="0" fontId="36" fillId="26" borderId="0" xfId="58" applyFont="1" applyFill="1"/>
    <xf numFmtId="0" fontId="36" fillId="26" borderId="0" xfId="58" applyFont="1" applyFill="1" applyAlignment="1">
      <alignment horizontal="center"/>
    </xf>
    <xf numFmtId="0" fontId="36" fillId="26" borderId="0" xfId="0" applyFont="1" applyFill="1" applyAlignment="1">
      <alignment horizontal="center"/>
    </xf>
    <xf numFmtId="0" fontId="1" fillId="26" borderId="0" xfId="0" applyFont="1" applyFill="1"/>
    <xf numFmtId="0" fontId="1" fillId="26" borderId="0" xfId="0" applyFont="1" applyFill="1" applyAlignment="1">
      <alignment horizontal="center"/>
    </xf>
    <xf numFmtId="176" fontId="1" fillId="26" borderId="0" xfId="0" applyNumberFormat="1" applyFont="1" applyFill="1" applyAlignment="1">
      <alignment horizontal="center"/>
    </xf>
    <xf numFmtId="2" fontId="1" fillId="26" borderId="0" xfId="0" applyNumberFormat="1" applyFont="1" applyFill="1" applyAlignment="1">
      <alignment horizontal="center"/>
    </xf>
    <xf numFmtId="176" fontId="1" fillId="26" borderId="0" xfId="0" applyNumberFormat="1" applyFont="1" applyFill="1"/>
    <xf numFmtId="0" fontId="23" fillId="0" borderId="0" xfId="49" applyFont="1"/>
    <xf numFmtId="0" fontId="21" fillId="0" borderId="0" xfId="49"/>
    <xf numFmtId="11" fontId="21" fillId="0" borderId="0" xfId="49" applyNumberFormat="1"/>
    <xf numFmtId="0" fontId="19" fillId="24" borderId="0" xfId="49" applyFont="1" applyFill="1"/>
    <xf numFmtId="0" fontId="19" fillId="25" borderId="11" xfId="49" applyFont="1" applyFill="1" applyBorder="1" applyAlignment="1">
      <alignment horizontal="center"/>
    </xf>
    <xf numFmtId="0" fontId="21" fillId="27" borderId="0" xfId="49" applyFill="1"/>
    <xf numFmtId="0" fontId="21" fillId="27" borderId="0" xfId="49" applyFill="1" applyAlignment="1">
      <alignment horizontal="center"/>
    </xf>
    <xf numFmtId="0" fontId="21" fillId="26" borderId="12" xfId="49" applyFont="1" applyFill="1" applyBorder="1"/>
    <xf numFmtId="0" fontId="21" fillId="26" borderId="12" xfId="49" applyFont="1" applyFill="1" applyBorder="1" applyAlignment="1">
      <alignment horizontal="center"/>
    </xf>
    <xf numFmtId="0" fontId="21" fillId="26" borderId="12" xfId="49" applyFill="1" applyBorder="1"/>
    <xf numFmtId="0" fontId="21" fillId="26" borderId="0" xfId="49" applyFont="1" applyFill="1"/>
    <xf numFmtId="0" fontId="21" fillId="26" borderId="0" xfId="49" applyFont="1" applyFill="1" applyAlignment="1">
      <alignment horizontal="center"/>
    </xf>
    <xf numFmtId="0" fontId="21" fillId="26" borderId="0" xfId="49" applyFill="1"/>
    <xf numFmtId="0" fontId="21" fillId="26" borderId="0" xfId="49" applyFill="1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center"/>
    </xf>
    <xf numFmtId="0" fontId="23" fillId="0" borderId="0" xfId="50" applyFont="1"/>
    <xf numFmtId="0" fontId="19" fillId="24" borderId="12" xfId="50" applyFont="1" applyFill="1" applyBorder="1"/>
    <xf numFmtId="0" fontId="19" fillId="25" borderId="13" xfId="50" applyFont="1" applyFill="1" applyBorder="1" applyAlignment="1">
      <alignment horizontal="center"/>
    </xf>
    <xf numFmtId="0" fontId="19" fillId="24" borderId="12" xfId="49" applyFont="1" applyFill="1" applyBorder="1"/>
    <xf numFmtId="0" fontId="34" fillId="26" borderId="0" xfId="49" applyFont="1" applyFill="1" applyBorder="1"/>
    <xf numFmtId="0" fontId="0" fillId="26" borderId="11" xfId="0" applyFill="1" applyBorder="1"/>
  </cellXfs>
  <cellStyles count="6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26"/>
    <cellStyle name="Calculation" xfId="27" builtinId="22" customBuiltin="1"/>
    <cellStyle name="Check Cell" xfId="28" builtinId="23" customBuiltin="1"/>
    <cellStyle name="Colore 2" xfId="29"/>
    <cellStyle name="Comma" xfId="30" builtinId="3"/>
    <cellStyle name="Comma 2" xfId="31"/>
    <cellStyle name="Explanatory Text" xfId="32" builtinId="53" customBuiltin="1"/>
    <cellStyle name="Good" xfId="33" builtinId="26" customBuiltin="1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Linked Cell" xfId="39" builtinId="24" customBuiltin="1"/>
    <cellStyle name="Neutral" xfId="40" builtinId="28" customBuiltin="1"/>
    <cellStyle name="Normal" xfId="0" builtinId="0"/>
    <cellStyle name="Normal 10" xfId="41"/>
    <cellStyle name="Normal 13" xfId="42"/>
    <cellStyle name="Normal 2" xfId="43"/>
    <cellStyle name="Normal 3" xfId="44"/>
    <cellStyle name="Normal 3 2" xfId="45"/>
    <cellStyle name="Normal 3_ExcludeProcesses" xfId="46"/>
    <cellStyle name="Normal 4" xfId="47"/>
    <cellStyle name="Normal 5" xfId="48"/>
    <cellStyle name="Normal_ExcludeProcesses" xfId="49"/>
    <cellStyle name="Normal_UserConstraints" xfId="50"/>
    <cellStyle name="Normale_Scen_UC_IND-StrucConst" xfId="51"/>
    <cellStyle name="Note" xfId="52" builtinId="10" customBuiltin="1"/>
    <cellStyle name="Output" xfId="53" builtinId="21" customBuiltin="1"/>
    <cellStyle name="Percent" xfId="54" builtinId="5"/>
    <cellStyle name="Percent 2" xfId="55"/>
    <cellStyle name="Percent 3" xfId="56"/>
    <cellStyle name="Standaard_Blad1" xfId="57"/>
    <cellStyle name="Standard_Sce_D_Extraction" xfId="58"/>
    <cellStyle name="Title" xfId="59" builtinId="15" customBuiltin="1"/>
    <cellStyle name="Total" xfId="60" builtinId="25" customBuiltin="1"/>
    <cellStyle name="Valore valido" xfId="61"/>
    <cellStyle name="Warning Text" xfId="62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AGE\saic_technology\ResCOM\New%20Microsoft%20Excel%20Workshee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VEDA_Models\NEEDS_SE\SUBRES_TMPL\TMPL_R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EA Data"/>
      <sheetName val="E&amp;D Drivers"/>
      <sheetName val="AGR_Fuels"/>
      <sheetName val="AGR_Emi"/>
      <sheetName val="AGR"/>
      <sheetName val="RES_Fuels"/>
      <sheetName val="RES_Emi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OM_Emi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New Microsoft Excel Worksheet"/>
      <sheetName val="AGR_Fuels"/>
      <sheetName val="TechRep-Doc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W47"/>
  <sheetViews>
    <sheetView zoomScale="75" workbookViewId="0">
      <pane xSplit="4" ySplit="4" topLeftCell="E5" activePane="bottomRight" state="frozenSplit"/>
      <selection activeCell="H17" sqref="H17"/>
      <selection pane="topRight" activeCell="H17" sqref="H17"/>
      <selection pane="bottomLeft" activeCell="H17" sqref="H17"/>
      <selection pane="bottomRight" activeCell="G30" sqref="G30"/>
    </sheetView>
  </sheetViews>
  <sheetFormatPr defaultColWidth="8.85546875" defaultRowHeight="12.75"/>
  <cols>
    <col min="1" max="1" width="8.5703125" customWidth="1"/>
    <col min="2" max="2" width="9.85546875" customWidth="1"/>
    <col min="3" max="3" width="9.7109375" customWidth="1"/>
    <col min="4" max="4" width="12.5703125" customWidth="1"/>
    <col min="5" max="5" width="9.7109375" customWidth="1"/>
    <col min="6" max="6" width="12.5703125" customWidth="1"/>
    <col min="7" max="7" width="9.140625" customWidth="1"/>
    <col min="8" max="8" width="12.28515625" customWidth="1"/>
    <col min="9" max="9" width="10.85546875" customWidth="1"/>
    <col min="10" max="10" width="13.28515625" customWidth="1"/>
    <col min="11" max="11" width="11.28515625" customWidth="1"/>
    <col min="12" max="12" width="10.5703125" bestFit="1" customWidth="1"/>
    <col min="13" max="13" width="12.7109375" bestFit="1" customWidth="1"/>
    <col min="14" max="14" width="11.42578125" customWidth="1"/>
    <col min="15" max="15" width="9.28515625" style="9" bestFit="1" customWidth="1"/>
    <col min="16" max="16" width="11.140625" style="9" bestFit="1" customWidth="1"/>
    <col min="17" max="17" width="10.5703125" style="9" bestFit="1" customWidth="1"/>
    <col min="18" max="18" width="13.7109375" style="9" bestFit="1" customWidth="1"/>
    <col min="19" max="19" width="12.42578125" style="9" bestFit="1" customWidth="1"/>
    <col min="20" max="20" width="11.85546875" style="9" bestFit="1" customWidth="1"/>
    <col min="21" max="21" width="14.140625" style="9" bestFit="1" customWidth="1"/>
    <col min="22" max="22" width="12.42578125" style="9" bestFit="1" customWidth="1"/>
    <col min="23" max="23" width="11.85546875" style="9" bestFit="1" customWidth="1"/>
    <col min="24" max="24" width="13.7109375" style="9" bestFit="1" customWidth="1"/>
    <col min="25" max="25" width="13.140625" style="9" bestFit="1" customWidth="1"/>
    <col min="26" max="27" width="13.28515625" style="9" bestFit="1" customWidth="1"/>
    <col min="28" max="28" width="13.42578125" style="9" bestFit="1" customWidth="1"/>
    <col min="29" max="30" width="10.7109375" style="9" bestFit="1" customWidth="1"/>
    <col min="31" max="31" width="10.85546875" style="9" bestFit="1" customWidth="1"/>
    <col min="32" max="32" width="11" style="9" bestFit="1" customWidth="1"/>
    <col min="33" max="49" width="8.85546875" style="9" customWidth="1"/>
  </cols>
  <sheetData>
    <row r="1" spans="1:41">
      <c r="A1" s="7" t="str">
        <f ca="1">"~Scenario:"&amp;REPLACE(REPLACE($F$1,FIND(".",$F$1),100,""),1,FIND("[",$F$1)+5,"")</f>
        <v>~Scenario:FI_Potentials</v>
      </c>
      <c r="E1" s="48" t="s">
        <v>114</v>
      </c>
      <c r="F1" s="7" t="str">
        <f ca="1">CELL("filename",$E$1)</f>
        <v>D:\Projects\nep\2020\Supp\[Scen_FI_Potentials.X7.xls]MiscPar</v>
      </c>
    </row>
    <row r="3" spans="1:41">
      <c r="B3" s="7" t="s">
        <v>28</v>
      </c>
    </row>
    <row r="4" spans="1:41">
      <c r="B4" s="1" t="s">
        <v>4</v>
      </c>
      <c r="C4" s="1" t="s">
        <v>2</v>
      </c>
      <c r="D4" s="1" t="s">
        <v>5</v>
      </c>
      <c r="E4" s="1" t="s">
        <v>6</v>
      </c>
      <c r="F4" s="1" t="s">
        <v>7</v>
      </c>
      <c r="G4" s="55" t="s">
        <v>45</v>
      </c>
      <c r="H4" s="55" t="s">
        <v>116</v>
      </c>
      <c r="I4" s="1" t="s">
        <v>8</v>
      </c>
      <c r="J4" s="1" t="s">
        <v>21</v>
      </c>
      <c r="K4" s="1" t="s">
        <v>24</v>
      </c>
      <c r="L4" s="1" t="s">
        <v>25</v>
      </c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</row>
    <row r="5" spans="1:41">
      <c r="Q5" s="85"/>
      <c r="R5" s="85"/>
      <c r="S5" s="85"/>
      <c r="X5" s="85"/>
      <c r="Y5" s="85"/>
      <c r="Z5" s="85"/>
      <c r="AE5" s="85"/>
      <c r="AF5" s="85"/>
      <c r="AG5" s="85"/>
      <c r="AH5" s="85"/>
      <c r="AM5" s="85"/>
      <c r="AN5" s="85"/>
      <c r="AO5" s="85"/>
    </row>
    <row r="6" spans="1:41">
      <c r="Q6" s="85"/>
      <c r="R6" s="85"/>
      <c r="S6" s="85"/>
      <c r="X6" s="85"/>
      <c r="Y6" s="85"/>
      <c r="Z6" s="85"/>
      <c r="AE6" s="85"/>
      <c r="AF6" s="85"/>
      <c r="AG6" s="85"/>
      <c r="AH6" s="85"/>
      <c r="AM6" s="85"/>
      <c r="AN6" s="85"/>
      <c r="AO6" s="85"/>
    </row>
    <row r="7" spans="1:41">
      <c r="Q7" s="85"/>
      <c r="R7" s="85"/>
      <c r="S7" s="85"/>
      <c r="X7" s="85"/>
      <c r="Y7" s="85"/>
      <c r="Z7" s="85"/>
      <c r="AE7" s="85"/>
      <c r="AF7" s="85"/>
      <c r="AG7" s="85"/>
      <c r="AH7" s="85"/>
      <c r="AM7" s="85"/>
      <c r="AN7" s="85"/>
      <c r="AO7" s="85"/>
    </row>
    <row r="8" spans="1:41" ht="15.75">
      <c r="B8" s="87" t="s">
        <v>172</v>
      </c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Q8" s="85"/>
      <c r="R8" s="85"/>
      <c r="S8" s="85"/>
      <c r="X8" s="85"/>
      <c r="Y8" s="85"/>
      <c r="Z8" s="85"/>
      <c r="AE8" s="85"/>
      <c r="AF8" s="85"/>
      <c r="AG8" s="85"/>
      <c r="AH8" s="85"/>
      <c r="AM8" s="85"/>
      <c r="AN8" s="85"/>
      <c r="AO8" s="85"/>
    </row>
    <row r="9" spans="1:41">
      <c r="N9" s="86"/>
      <c r="O9" s="85"/>
      <c r="P9" s="85"/>
      <c r="Q9" s="85"/>
      <c r="U9" s="85"/>
      <c r="V9" s="85"/>
      <c r="W9" s="85"/>
      <c r="X9" s="85"/>
      <c r="AB9" s="85"/>
      <c r="AC9" s="85"/>
      <c r="AD9" s="85"/>
      <c r="AJ9" s="85"/>
      <c r="AK9" s="85"/>
      <c r="AL9" s="85"/>
      <c r="AM9" s="85"/>
    </row>
    <row r="10" spans="1:41">
      <c r="O10" s="85"/>
      <c r="P10" s="85"/>
      <c r="Q10" s="85"/>
      <c r="R10" s="85"/>
      <c r="S10" s="85"/>
      <c r="V10" s="85"/>
      <c r="W10" s="85"/>
      <c r="X10" s="85"/>
      <c r="Y10" s="85"/>
      <c r="Z10" s="85"/>
      <c r="AC10" s="85"/>
      <c r="AE10" s="85"/>
      <c r="AF10" s="85"/>
      <c r="AG10" s="85"/>
      <c r="AH10" s="85"/>
      <c r="AK10" s="85"/>
      <c r="AL10" s="85"/>
      <c r="AM10" s="85"/>
      <c r="AN10" s="85"/>
      <c r="AO10" s="85"/>
    </row>
    <row r="11" spans="1:41">
      <c r="B11" s="98" t="s">
        <v>159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100"/>
      <c r="P11" s="85"/>
      <c r="Q11" s="85"/>
      <c r="U11" s="85"/>
      <c r="W11" s="85"/>
      <c r="X11" s="85"/>
      <c r="AC11" s="85"/>
      <c r="AD11" s="85"/>
      <c r="AJ11" s="85"/>
      <c r="AK11" s="85"/>
      <c r="AL11" s="85"/>
      <c r="AM11" s="85"/>
    </row>
    <row r="12" spans="1:41">
      <c r="B12" s="101" t="s">
        <v>4</v>
      </c>
      <c r="C12" s="101" t="s">
        <v>2</v>
      </c>
      <c r="D12" s="101" t="s">
        <v>5</v>
      </c>
      <c r="E12" s="101" t="s">
        <v>6</v>
      </c>
      <c r="F12" s="101" t="s">
        <v>7</v>
      </c>
      <c r="G12" s="102" t="s">
        <v>45</v>
      </c>
      <c r="H12" s="102" t="s">
        <v>116</v>
      </c>
      <c r="I12" s="101" t="s">
        <v>8</v>
      </c>
      <c r="J12" s="101" t="s">
        <v>21</v>
      </c>
      <c r="K12" s="101" t="s">
        <v>23</v>
      </c>
      <c r="L12" s="101" t="s">
        <v>9</v>
      </c>
      <c r="M12" s="101" t="s">
        <v>24</v>
      </c>
      <c r="N12" s="101" t="s">
        <v>25</v>
      </c>
    </row>
    <row r="13" spans="1:41">
      <c r="B13" s="103" t="s">
        <v>29</v>
      </c>
      <c r="C13" s="103"/>
      <c r="D13" s="103" t="s">
        <v>98</v>
      </c>
      <c r="E13" s="104">
        <v>2010</v>
      </c>
      <c r="F13" s="103" t="s">
        <v>153</v>
      </c>
      <c r="G13" s="104">
        <v>-1</v>
      </c>
      <c r="H13" s="104">
        <v>-1</v>
      </c>
      <c r="I13" s="103"/>
      <c r="J13" s="103" t="s">
        <v>160</v>
      </c>
      <c r="K13" s="103" t="s">
        <v>153</v>
      </c>
      <c r="L13" s="103"/>
      <c r="M13" s="103"/>
      <c r="N13" s="103" t="s">
        <v>189</v>
      </c>
    </row>
    <row r="14" spans="1:41">
      <c r="B14" s="103" t="s">
        <v>29</v>
      </c>
      <c r="C14" s="103"/>
      <c r="D14" s="103" t="s">
        <v>98</v>
      </c>
      <c r="E14" s="104">
        <v>2010</v>
      </c>
      <c r="F14" s="103" t="s">
        <v>153</v>
      </c>
      <c r="G14" s="104">
        <v>-1</v>
      </c>
      <c r="H14" s="104">
        <v>-1</v>
      </c>
      <c r="I14" s="103"/>
      <c r="J14" s="103" t="s">
        <v>154</v>
      </c>
      <c r="K14" s="103" t="s">
        <v>153</v>
      </c>
      <c r="L14" s="103"/>
      <c r="M14" s="103"/>
      <c r="N14" s="103" t="s">
        <v>189</v>
      </c>
    </row>
    <row r="15" spans="1:41">
      <c r="B15" s="103" t="s">
        <v>29</v>
      </c>
      <c r="C15" s="103"/>
      <c r="D15" s="103" t="s">
        <v>98</v>
      </c>
      <c r="E15" s="104">
        <v>2010</v>
      </c>
      <c r="F15" s="103" t="s">
        <v>153</v>
      </c>
      <c r="G15" s="104">
        <v>-1</v>
      </c>
      <c r="H15" s="104">
        <v>-1</v>
      </c>
      <c r="I15" s="103"/>
      <c r="J15" s="103" t="s">
        <v>161</v>
      </c>
      <c r="K15" s="103" t="s">
        <v>153</v>
      </c>
      <c r="L15" s="103"/>
      <c r="M15" s="103"/>
      <c r="N15" s="103" t="s">
        <v>189</v>
      </c>
    </row>
    <row r="16" spans="1:41">
      <c r="B16" s="103" t="s">
        <v>29</v>
      </c>
      <c r="C16" s="103"/>
      <c r="D16" s="103" t="s">
        <v>98</v>
      </c>
      <c r="E16" s="104">
        <v>2010</v>
      </c>
      <c r="F16" s="103" t="s">
        <v>153</v>
      </c>
      <c r="G16" s="104">
        <v>-1</v>
      </c>
      <c r="H16" s="104">
        <v>-1</v>
      </c>
      <c r="I16" s="103"/>
      <c r="J16" s="103" t="s">
        <v>156</v>
      </c>
      <c r="K16" s="103" t="s">
        <v>153</v>
      </c>
      <c r="L16" s="103"/>
      <c r="M16" s="103"/>
      <c r="N16" s="103" t="s">
        <v>189</v>
      </c>
    </row>
    <row r="17" spans="2:42">
      <c r="B17" s="103" t="s">
        <v>29</v>
      </c>
      <c r="C17" s="103"/>
      <c r="D17" s="103" t="s">
        <v>98</v>
      </c>
      <c r="E17" s="104">
        <v>2010</v>
      </c>
      <c r="F17" s="103" t="s">
        <v>155</v>
      </c>
      <c r="G17" s="104">
        <v>-1</v>
      </c>
      <c r="H17" s="104">
        <v>-1</v>
      </c>
      <c r="I17" s="103"/>
      <c r="J17" s="103" t="s">
        <v>160</v>
      </c>
      <c r="K17" s="103" t="s">
        <v>155</v>
      </c>
      <c r="L17" s="103"/>
      <c r="M17" s="103"/>
      <c r="N17" s="103" t="s">
        <v>189</v>
      </c>
    </row>
    <row r="18" spans="2:42">
      <c r="B18" s="103" t="s">
        <v>29</v>
      </c>
      <c r="C18" s="103"/>
      <c r="D18" s="103" t="s">
        <v>98</v>
      </c>
      <c r="E18" s="104">
        <v>2010</v>
      </c>
      <c r="F18" s="103" t="s">
        <v>155</v>
      </c>
      <c r="G18" s="104">
        <v>-1</v>
      </c>
      <c r="H18" s="104">
        <v>-1</v>
      </c>
      <c r="I18" s="103"/>
      <c r="J18" s="103" t="s">
        <v>161</v>
      </c>
      <c r="K18" s="103" t="s">
        <v>155</v>
      </c>
      <c r="L18" s="103"/>
      <c r="M18" s="103"/>
      <c r="N18" s="103" t="s">
        <v>189</v>
      </c>
    </row>
    <row r="19" spans="2:42">
      <c r="B19" s="103"/>
      <c r="C19" s="103"/>
      <c r="D19" s="103" t="s">
        <v>82</v>
      </c>
      <c r="E19" s="104"/>
      <c r="F19" s="103"/>
      <c r="G19" s="103"/>
      <c r="H19" s="103"/>
      <c r="I19" s="103"/>
      <c r="J19" s="103"/>
      <c r="K19" s="103"/>
      <c r="L19" s="103"/>
      <c r="M19" s="103"/>
      <c r="N19" s="103"/>
    </row>
    <row r="20" spans="2:42">
      <c r="B20" s="103" t="s">
        <v>29</v>
      </c>
      <c r="C20" s="103"/>
      <c r="D20" s="103" t="s">
        <v>98</v>
      </c>
      <c r="E20" s="104">
        <v>2010</v>
      </c>
      <c r="F20" s="103" t="s">
        <v>157</v>
      </c>
      <c r="G20" s="104">
        <v>-1</v>
      </c>
      <c r="H20" s="104">
        <v>-1</v>
      </c>
      <c r="I20" s="103"/>
      <c r="J20" s="103" t="s">
        <v>162</v>
      </c>
      <c r="K20" s="103" t="s">
        <v>157</v>
      </c>
      <c r="L20" s="103"/>
      <c r="M20" s="103"/>
      <c r="N20" s="103" t="s">
        <v>190</v>
      </c>
    </row>
    <row r="21" spans="2:42">
      <c r="B21" s="103" t="s">
        <v>29</v>
      </c>
      <c r="C21" s="103"/>
      <c r="D21" s="103" t="s">
        <v>98</v>
      </c>
      <c r="E21" s="104">
        <v>2010</v>
      </c>
      <c r="F21" s="103" t="s">
        <v>157</v>
      </c>
      <c r="G21" s="104">
        <v>-1</v>
      </c>
      <c r="H21" s="104">
        <v>-1</v>
      </c>
      <c r="I21" s="103"/>
      <c r="J21" s="103" t="s">
        <v>163</v>
      </c>
      <c r="K21" s="103" t="s">
        <v>157</v>
      </c>
      <c r="L21" s="103"/>
      <c r="M21" s="103"/>
      <c r="N21" s="103" t="s">
        <v>190</v>
      </c>
    </row>
    <row r="22" spans="2:42">
      <c r="B22" s="103" t="s">
        <v>29</v>
      </c>
      <c r="C22" s="103"/>
      <c r="D22" s="103" t="s">
        <v>98</v>
      </c>
      <c r="E22" s="104">
        <v>2010</v>
      </c>
      <c r="F22" s="103" t="s">
        <v>43</v>
      </c>
      <c r="G22" s="104">
        <v>-1</v>
      </c>
      <c r="H22" s="104">
        <v>-1</v>
      </c>
      <c r="I22" s="103"/>
      <c r="J22" s="103" t="s">
        <v>164</v>
      </c>
      <c r="K22" s="103" t="s">
        <v>43</v>
      </c>
      <c r="L22" s="103"/>
      <c r="M22" s="103"/>
      <c r="N22" s="103" t="s">
        <v>190</v>
      </c>
    </row>
    <row r="23" spans="2:42">
      <c r="B23" s="103" t="s">
        <v>29</v>
      </c>
      <c r="C23" s="103"/>
      <c r="D23" s="103" t="s">
        <v>98</v>
      </c>
      <c r="E23" s="104">
        <v>2010</v>
      </c>
      <c r="F23" s="103" t="s">
        <v>43</v>
      </c>
      <c r="G23" s="104">
        <v>-1</v>
      </c>
      <c r="H23" s="104">
        <v>-1</v>
      </c>
      <c r="I23" s="103"/>
      <c r="J23" s="103" t="s">
        <v>158</v>
      </c>
      <c r="K23" s="103" t="s">
        <v>43</v>
      </c>
      <c r="L23" s="103"/>
      <c r="M23" s="103"/>
      <c r="N23" s="103" t="s">
        <v>190</v>
      </c>
    </row>
    <row r="24" spans="2:42">
      <c r="B24" s="103"/>
      <c r="C24" s="103"/>
      <c r="D24" s="103" t="s">
        <v>82</v>
      </c>
      <c r="E24" s="104"/>
      <c r="F24" s="103"/>
      <c r="G24" s="103"/>
      <c r="H24" s="103"/>
      <c r="I24" s="103"/>
      <c r="J24" s="103"/>
      <c r="K24" s="103"/>
      <c r="L24" s="103"/>
      <c r="M24" s="103"/>
      <c r="N24" s="103"/>
      <c r="O24" s="85"/>
      <c r="V24" s="85"/>
    </row>
    <row r="25" spans="2:42">
      <c r="B25" s="103" t="s">
        <v>29</v>
      </c>
      <c r="C25" s="103"/>
      <c r="D25" s="103" t="s">
        <v>98</v>
      </c>
      <c r="E25" s="104">
        <v>2010</v>
      </c>
      <c r="F25" s="103" t="s">
        <v>166</v>
      </c>
      <c r="G25" s="104">
        <v>-1</v>
      </c>
      <c r="H25" s="104"/>
      <c r="I25" s="103"/>
      <c r="J25" s="103" t="s">
        <v>165</v>
      </c>
      <c r="K25" s="103" t="s">
        <v>166</v>
      </c>
      <c r="L25" s="103"/>
      <c r="M25" s="103"/>
      <c r="N25" s="103" t="s">
        <v>191</v>
      </c>
    </row>
    <row r="26" spans="2:42">
      <c r="B26" s="105"/>
      <c r="C26" s="105"/>
      <c r="D26" s="105" t="s">
        <v>82</v>
      </c>
      <c r="E26" s="106"/>
      <c r="F26" s="105"/>
      <c r="G26" s="106"/>
      <c r="H26" s="106"/>
      <c r="I26" s="105"/>
      <c r="J26" s="105"/>
      <c r="K26" s="105"/>
      <c r="L26" s="105"/>
      <c r="M26" s="105"/>
      <c r="N26" s="107"/>
      <c r="O26" s="85"/>
      <c r="T26" s="85"/>
      <c r="V26" s="85"/>
      <c r="AA26" s="85"/>
      <c r="AK26" s="85"/>
      <c r="AP26" s="85"/>
    </row>
    <row r="27" spans="2:42">
      <c r="B27" s="108"/>
      <c r="C27" s="108"/>
      <c r="D27" s="108" t="s">
        <v>168</v>
      </c>
      <c r="E27" s="109">
        <v>2010</v>
      </c>
      <c r="F27" s="108" t="s">
        <v>186</v>
      </c>
      <c r="G27" s="109">
        <v>1</v>
      </c>
      <c r="H27" s="109">
        <v>1</v>
      </c>
      <c r="I27" s="108" t="s">
        <v>167</v>
      </c>
      <c r="J27" s="108" t="s">
        <v>170</v>
      </c>
      <c r="K27" s="108" t="s">
        <v>175</v>
      </c>
      <c r="L27" s="108"/>
      <c r="M27" s="108"/>
      <c r="N27" s="110" t="s">
        <v>171</v>
      </c>
      <c r="O27" s="85"/>
      <c r="P27" s="85"/>
      <c r="Q27" s="85"/>
      <c r="R27" s="85"/>
      <c r="S27" s="85"/>
      <c r="T27" s="85"/>
      <c r="V27" s="85"/>
      <c r="W27" s="85"/>
      <c r="X27" s="85"/>
      <c r="Y27" s="85"/>
      <c r="Z27" s="85"/>
      <c r="AA27" s="85"/>
      <c r="AK27" s="85"/>
      <c r="AL27" s="85"/>
      <c r="AM27" s="85"/>
      <c r="AN27" s="85"/>
      <c r="AO27" s="85"/>
      <c r="AP27" s="85"/>
    </row>
    <row r="28" spans="2:42">
      <c r="B28" s="110"/>
      <c r="C28" s="110"/>
      <c r="D28" s="108" t="s">
        <v>168</v>
      </c>
      <c r="E28" s="109">
        <v>2010</v>
      </c>
      <c r="F28" s="108" t="s">
        <v>186</v>
      </c>
      <c r="G28" s="109">
        <v>1</v>
      </c>
      <c r="H28" s="109">
        <v>1</v>
      </c>
      <c r="I28" s="110" t="s">
        <v>173</v>
      </c>
      <c r="J28" s="110" t="s">
        <v>174</v>
      </c>
      <c r="K28" s="110" t="s">
        <v>174</v>
      </c>
      <c r="L28" s="110"/>
      <c r="M28" s="110"/>
      <c r="N28" s="110" t="s">
        <v>171</v>
      </c>
    </row>
    <row r="29" spans="2:42">
      <c r="B29" s="110"/>
      <c r="C29" s="110"/>
      <c r="D29" s="108" t="s">
        <v>168</v>
      </c>
      <c r="E29" s="109">
        <v>2010</v>
      </c>
      <c r="F29" s="108" t="s">
        <v>169</v>
      </c>
      <c r="G29" s="109">
        <v>1</v>
      </c>
      <c r="H29" s="109">
        <v>1</v>
      </c>
      <c r="I29" s="110" t="s">
        <v>192</v>
      </c>
      <c r="J29" s="110" t="s">
        <v>197</v>
      </c>
      <c r="K29" s="110"/>
      <c r="L29" s="110"/>
      <c r="M29" s="110"/>
      <c r="N29" s="110" t="s">
        <v>171</v>
      </c>
    </row>
    <row r="30" spans="2:42">
      <c r="B30" s="110"/>
      <c r="C30" s="110"/>
      <c r="D30" s="108" t="s">
        <v>168</v>
      </c>
      <c r="E30" s="109">
        <v>2010</v>
      </c>
      <c r="F30" s="108" t="s">
        <v>186</v>
      </c>
      <c r="G30" s="109">
        <v>1000</v>
      </c>
      <c r="H30" s="109">
        <v>1000</v>
      </c>
      <c r="I30" s="110" t="s">
        <v>192</v>
      </c>
      <c r="J30" s="110" t="s">
        <v>196</v>
      </c>
      <c r="K30" s="110"/>
      <c r="L30" s="110"/>
      <c r="M30" s="110"/>
      <c r="N30" s="110" t="s">
        <v>171</v>
      </c>
    </row>
    <row r="31" spans="2:42">
      <c r="B31" s="110"/>
      <c r="C31" s="110"/>
      <c r="D31" s="110" t="s">
        <v>180</v>
      </c>
      <c r="E31" s="109">
        <v>2010</v>
      </c>
      <c r="F31" s="110" t="s">
        <v>181</v>
      </c>
      <c r="G31" s="111">
        <v>-1</v>
      </c>
      <c r="H31" s="111">
        <v>-1</v>
      </c>
      <c r="I31" s="110"/>
      <c r="J31" s="110"/>
      <c r="K31" s="110"/>
      <c r="L31" s="110"/>
      <c r="M31" s="110"/>
      <c r="N31" s="110" t="s">
        <v>182</v>
      </c>
    </row>
    <row r="32" spans="2:42">
      <c r="B32" s="110"/>
      <c r="C32" s="110"/>
      <c r="D32" s="110" t="s">
        <v>180</v>
      </c>
      <c r="E32" s="109">
        <v>2010</v>
      </c>
      <c r="F32" s="110" t="s">
        <v>181</v>
      </c>
      <c r="G32" s="111">
        <v>1</v>
      </c>
      <c r="H32" s="111">
        <v>1</v>
      </c>
      <c r="I32" s="110"/>
      <c r="J32" s="110"/>
      <c r="K32" s="110"/>
      <c r="L32" s="110"/>
      <c r="M32" s="110"/>
      <c r="N32" s="110" t="s">
        <v>183</v>
      </c>
    </row>
    <row r="33" spans="2:14">
      <c r="B33" s="105"/>
      <c r="C33" s="105"/>
      <c r="D33" s="105" t="s">
        <v>82</v>
      </c>
      <c r="E33" s="106"/>
      <c r="F33" s="105"/>
      <c r="G33" s="106"/>
      <c r="H33" s="106"/>
      <c r="I33" s="105"/>
      <c r="J33" s="105"/>
      <c r="K33" s="105"/>
      <c r="L33" s="105"/>
      <c r="M33" s="105"/>
      <c r="N33" s="107"/>
    </row>
    <row r="34" spans="2:14">
      <c r="B34" s="108" t="s">
        <v>29</v>
      </c>
      <c r="C34" s="108" t="s">
        <v>129</v>
      </c>
      <c r="D34" s="108" t="s">
        <v>184</v>
      </c>
      <c r="E34" s="109">
        <v>0</v>
      </c>
      <c r="F34" s="108"/>
      <c r="G34" s="109">
        <v>2</v>
      </c>
      <c r="H34" s="109">
        <v>2</v>
      </c>
      <c r="I34" s="108"/>
      <c r="J34" s="108"/>
      <c r="K34" s="108"/>
      <c r="L34" s="108"/>
      <c r="M34" s="108"/>
      <c r="N34" s="110" t="s">
        <v>189</v>
      </c>
    </row>
    <row r="35" spans="2:14">
      <c r="B35" s="108" t="s">
        <v>29</v>
      </c>
      <c r="C35" s="108" t="s">
        <v>129</v>
      </c>
      <c r="D35" s="108" t="s">
        <v>184</v>
      </c>
      <c r="E35" s="109">
        <v>0</v>
      </c>
      <c r="F35" s="108"/>
      <c r="G35" s="109">
        <v>2</v>
      </c>
      <c r="H35" s="109">
        <v>2</v>
      </c>
      <c r="I35" s="108"/>
      <c r="J35" s="108"/>
      <c r="K35" s="108"/>
      <c r="L35" s="108"/>
      <c r="M35" s="108"/>
      <c r="N35" s="110" t="s">
        <v>190</v>
      </c>
    </row>
    <row r="36" spans="2:14">
      <c r="B36" s="108" t="s">
        <v>29</v>
      </c>
      <c r="C36" s="108" t="s">
        <v>129</v>
      </c>
      <c r="D36" s="108" t="s">
        <v>184</v>
      </c>
      <c r="E36" s="109">
        <v>0</v>
      </c>
      <c r="F36" s="108"/>
      <c r="G36" s="109">
        <v>2</v>
      </c>
      <c r="H36" s="109">
        <v>2</v>
      </c>
      <c r="I36" s="108"/>
      <c r="J36" s="108"/>
      <c r="K36" s="108"/>
      <c r="L36" s="108"/>
      <c r="M36" s="108"/>
      <c r="N36" s="110" t="s">
        <v>191</v>
      </c>
    </row>
    <row r="37" spans="2:14">
      <c r="B37" s="108" t="s">
        <v>29</v>
      </c>
      <c r="C37" s="108" t="s">
        <v>129</v>
      </c>
      <c r="D37" s="108" t="s">
        <v>184</v>
      </c>
      <c r="E37" s="109">
        <v>0</v>
      </c>
      <c r="F37" s="108"/>
      <c r="G37" s="109">
        <v>2</v>
      </c>
      <c r="H37" s="109">
        <v>2</v>
      </c>
      <c r="I37" s="108"/>
      <c r="J37" s="108"/>
      <c r="K37" s="108"/>
      <c r="L37" s="108"/>
      <c r="M37" s="108"/>
      <c r="N37" s="110" t="s">
        <v>181</v>
      </c>
    </row>
    <row r="38" spans="2:14">
      <c r="B38" s="105"/>
      <c r="C38" s="105"/>
      <c r="D38" s="105" t="s">
        <v>82</v>
      </c>
      <c r="E38" s="106"/>
      <c r="F38" s="105"/>
      <c r="G38" s="106"/>
      <c r="H38" s="106"/>
      <c r="I38" s="105"/>
      <c r="J38" s="105"/>
      <c r="K38" s="105"/>
      <c r="L38" s="105"/>
      <c r="M38" s="105"/>
      <c r="N38" s="107"/>
    </row>
    <row r="39" spans="2:14">
      <c r="B39" s="103" t="s">
        <v>29</v>
      </c>
      <c r="C39" s="103"/>
      <c r="D39" s="103" t="s">
        <v>98</v>
      </c>
      <c r="E39" s="104">
        <v>2010</v>
      </c>
      <c r="F39" s="103" t="s">
        <v>99</v>
      </c>
      <c r="G39" s="104">
        <v>-1</v>
      </c>
      <c r="H39" s="104">
        <v>-1</v>
      </c>
      <c r="I39" s="103"/>
      <c r="J39" s="103" t="s">
        <v>136</v>
      </c>
      <c r="K39" s="103"/>
      <c r="L39" s="103"/>
      <c r="M39" s="103"/>
      <c r="N39" s="103" t="s">
        <v>188</v>
      </c>
    </row>
    <row r="40" spans="2:14"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</row>
    <row r="41" spans="2:14"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</row>
    <row r="42" spans="2:14">
      <c r="D42" s="112"/>
      <c r="G42" s="113"/>
      <c r="H42" s="113"/>
      <c r="I42" s="112"/>
      <c r="J42" s="112"/>
      <c r="K42" s="112"/>
      <c r="L42" s="112"/>
      <c r="M42" s="112"/>
    </row>
    <row r="43" spans="2:14">
      <c r="D43" s="112"/>
      <c r="G43" s="112"/>
      <c r="H43" s="112"/>
      <c r="I43" s="112"/>
      <c r="J43" s="112"/>
      <c r="K43" s="112"/>
      <c r="L43" s="112"/>
      <c r="M43" s="112"/>
    </row>
    <row r="44" spans="2:14">
      <c r="D44" s="114" t="s">
        <v>185</v>
      </c>
    </row>
    <row r="45" spans="2:14">
      <c r="D45" s="115" t="s">
        <v>5</v>
      </c>
      <c r="E45" s="115" t="s">
        <v>6</v>
      </c>
      <c r="F45" s="115" t="s">
        <v>7</v>
      </c>
      <c r="G45" s="116" t="s">
        <v>45</v>
      </c>
      <c r="H45" s="116" t="s">
        <v>116</v>
      </c>
      <c r="I45" s="117" t="s">
        <v>21</v>
      </c>
      <c r="J45" s="117" t="s">
        <v>25</v>
      </c>
    </row>
    <row r="46" spans="2:14">
      <c r="D46" s="111"/>
      <c r="E46" s="111"/>
      <c r="F46" s="111"/>
      <c r="G46" s="111" t="s">
        <v>186</v>
      </c>
      <c r="H46" s="111" t="s">
        <v>186</v>
      </c>
      <c r="I46" s="111" t="s">
        <v>187</v>
      </c>
      <c r="J46" s="111" t="s">
        <v>181</v>
      </c>
    </row>
    <row r="47" spans="2:14">
      <c r="D47" s="111"/>
      <c r="E47" s="111"/>
      <c r="F47" s="111"/>
      <c r="G47" s="111" t="s">
        <v>186</v>
      </c>
      <c r="H47" s="111" t="s">
        <v>186</v>
      </c>
      <c r="I47" s="118" t="s">
        <v>136</v>
      </c>
      <c r="J47" s="111" t="s">
        <v>188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Q44"/>
  <sheetViews>
    <sheetView zoomScale="75" workbookViewId="0">
      <selection activeCell="B41" sqref="B41"/>
    </sheetView>
  </sheetViews>
  <sheetFormatPr defaultRowHeight="12.75"/>
  <cols>
    <col min="1" max="1" width="13.42578125" style="13" customWidth="1"/>
    <col min="2" max="2" width="23.140625" style="13" customWidth="1"/>
    <col min="3" max="3" width="11" style="13" customWidth="1"/>
    <col min="4" max="4" width="8" style="13" customWidth="1"/>
    <col min="5" max="5" width="10" style="13" customWidth="1"/>
    <col min="6" max="6" width="11" style="13" customWidth="1"/>
    <col min="7" max="7" width="10.85546875" style="13" customWidth="1"/>
    <col min="8" max="8" width="11.7109375" style="13" customWidth="1"/>
    <col min="9" max="9" width="9.85546875" style="13" customWidth="1"/>
    <col min="10" max="10" width="11.42578125" style="13" bestFit="1" customWidth="1"/>
    <col min="11" max="11" width="8.85546875" style="13" customWidth="1"/>
    <col min="12" max="12" width="9.85546875" style="13" customWidth="1"/>
    <col min="13" max="13" width="8.85546875" style="13" customWidth="1"/>
  </cols>
  <sheetData>
    <row r="1" spans="1:13">
      <c r="A1" s="10" t="str">
        <f ca="1">Scenario</f>
        <v>~Scenario:FI_Potentials</v>
      </c>
    </row>
    <row r="2" spans="1:13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>
      <c r="B3" s="10" t="s">
        <v>48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3">
      <c r="B4" s="11"/>
      <c r="C4" s="12"/>
      <c r="F4" s="14"/>
      <c r="G4" s="14" t="s">
        <v>0</v>
      </c>
      <c r="H4" s="11"/>
      <c r="I4" s="11"/>
      <c r="J4" s="11"/>
      <c r="K4" s="11"/>
      <c r="L4" s="11"/>
      <c r="M4" s="11"/>
    </row>
    <row r="5" spans="1:13" ht="24" customHeight="1" thickBot="1">
      <c r="B5" s="15" t="s">
        <v>1</v>
      </c>
      <c r="C5" s="15" t="s">
        <v>10</v>
      </c>
      <c r="D5" s="15" t="s">
        <v>16</v>
      </c>
      <c r="E5" s="15" t="s">
        <v>6</v>
      </c>
      <c r="F5" s="15" t="s">
        <v>2</v>
      </c>
      <c r="G5" s="15" t="s">
        <v>5</v>
      </c>
      <c r="H5" s="66" t="s">
        <v>45</v>
      </c>
      <c r="I5" s="21" t="s">
        <v>11</v>
      </c>
      <c r="J5" s="21" t="s">
        <v>17</v>
      </c>
      <c r="K5" s="15" t="s">
        <v>3</v>
      </c>
      <c r="L5" s="15"/>
      <c r="M5" s="15"/>
    </row>
    <row r="6" spans="1:13">
      <c r="B6" s="46" t="s">
        <v>15</v>
      </c>
      <c r="C6" s="46" t="s">
        <v>127</v>
      </c>
      <c r="D6" s="46" t="s">
        <v>47</v>
      </c>
      <c r="E6" s="49">
        <v>2015</v>
      </c>
      <c r="F6" s="46" t="s">
        <v>13</v>
      </c>
      <c r="G6" s="46" t="s">
        <v>46</v>
      </c>
      <c r="H6" s="67">
        <f>16.58*3.6</f>
        <v>59.687999999999995</v>
      </c>
      <c r="I6" s="68">
        <v>1</v>
      </c>
      <c r="J6" s="68">
        <v>5</v>
      </c>
      <c r="K6" s="46" t="s">
        <v>44</v>
      </c>
      <c r="L6" s="46"/>
      <c r="M6" s="46"/>
    </row>
    <row r="7" spans="1:13">
      <c r="B7" s="46"/>
      <c r="C7" s="46"/>
      <c r="D7" s="46"/>
      <c r="E7" s="49">
        <v>2020</v>
      </c>
      <c r="F7" s="46" t="s">
        <v>13</v>
      </c>
      <c r="G7" s="46" t="s">
        <v>46</v>
      </c>
      <c r="H7" s="67">
        <v>54.860968421052632</v>
      </c>
      <c r="I7" s="47"/>
      <c r="J7" s="47"/>
      <c r="K7" s="46"/>
      <c r="L7" s="46"/>
      <c r="M7" s="46"/>
    </row>
    <row r="8" spans="1:13">
      <c r="B8" s="46"/>
      <c r="C8" s="46"/>
      <c r="D8" s="46"/>
      <c r="E8" s="49">
        <v>2030</v>
      </c>
      <c r="F8" s="46" t="s">
        <v>13</v>
      </c>
      <c r="G8" s="46" t="s">
        <v>46</v>
      </c>
      <c r="H8" s="67">
        <v>58.353347368421055</v>
      </c>
      <c r="I8" s="47"/>
      <c r="J8" s="47"/>
      <c r="K8" s="46"/>
      <c r="L8" s="46"/>
      <c r="M8" s="46"/>
    </row>
    <row r="9" spans="1:13">
      <c r="B9" s="46"/>
      <c r="C9" s="46"/>
      <c r="D9" s="46"/>
      <c r="E9" s="49">
        <v>2040</v>
      </c>
      <c r="F9" s="46" t="s">
        <v>13</v>
      </c>
      <c r="G9" s="46" t="s">
        <v>46</v>
      </c>
      <c r="H9" s="67">
        <v>61.845726315789477</v>
      </c>
      <c r="I9" s="47"/>
      <c r="J9" s="47"/>
      <c r="K9" s="46"/>
      <c r="L9" s="46"/>
      <c r="M9" s="46"/>
    </row>
    <row r="10" spans="1:13">
      <c r="B10" s="46"/>
      <c r="C10" s="46"/>
      <c r="D10" s="46"/>
      <c r="E10" s="49">
        <v>2050</v>
      </c>
      <c r="F10" s="46" t="s">
        <v>13</v>
      </c>
      <c r="G10" s="46" t="s">
        <v>46</v>
      </c>
      <c r="H10" s="67">
        <v>65.3381052631579</v>
      </c>
      <c r="I10" s="47"/>
      <c r="J10" s="47"/>
      <c r="K10" s="46"/>
      <c r="L10" s="46"/>
      <c r="M10" s="46"/>
    </row>
    <row r="11" spans="1:13">
      <c r="B11" s="46"/>
      <c r="C11" s="46"/>
      <c r="D11" s="46"/>
      <c r="E11" s="49">
        <v>2060</v>
      </c>
      <c r="F11" s="46" t="s">
        <v>13</v>
      </c>
      <c r="G11" s="46" t="s">
        <v>46</v>
      </c>
      <c r="H11" s="67">
        <v>68.830484210526322</v>
      </c>
      <c r="I11" s="47"/>
      <c r="J11" s="47"/>
      <c r="K11" s="46"/>
      <c r="L11" s="46"/>
      <c r="M11" s="46"/>
    </row>
    <row r="12" spans="1:13">
      <c r="B12" s="46"/>
      <c r="C12" s="46"/>
      <c r="D12" s="46"/>
      <c r="E12" s="49">
        <v>2070</v>
      </c>
      <c r="F12" s="46" t="s">
        <v>13</v>
      </c>
      <c r="G12" s="46" t="s">
        <v>46</v>
      </c>
      <c r="H12" s="67">
        <v>72.322863157894744</v>
      </c>
      <c r="I12" s="47"/>
      <c r="J12" s="47"/>
      <c r="K12" s="46"/>
      <c r="L12" s="46"/>
      <c r="M12" s="46"/>
    </row>
    <row r="13" spans="1:13">
      <c r="B13" s="46"/>
      <c r="C13" s="46"/>
      <c r="D13" s="46"/>
      <c r="E13" s="49">
        <v>2080</v>
      </c>
      <c r="F13" s="46" t="s">
        <v>13</v>
      </c>
      <c r="G13" s="46" t="s">
        <v>46</v>
      </c>
      <c r="H13" s="67">
        <v>75.815242105263152</v>
      </c>
      <c r="I13" s="47"/>
      <c r="J13" s="47"/>
      <c r="K13" s="46"/>
      <c r="L13" s="46"/>
      <c r="M13" s="46"/>
    </row>
    <row r="14" spans="1:13">
      <c r="B14" s="46"/>
      <c r="C14" s="46"/>
      <c r="D14" s="46"/>
      <c r="E14" s="49">
        <v>2090</v>
      </c>
      <c r="F14" s="46" t="s">
        <v>13</v>
      </c>
      <c r="G14" s="46" t="s">
        <v>46</v>
      </c>
      <c r="H14" s="67">
        <v>79.307621052631575</v>
      </c>
      <c r="I14" s="47"/>
      <c r="J14" s="47"/>
      <c r="K14" s="46"/>
      <c r="L14" s="46"/>
      <c r="M14" s="46"/>
    </row>
    <row r="15" spans="1:13">
      <c r="B15" s="46"/>
      <c r="C15" s="46"/>
      <c r="D15" s="46"/>
      <c r="E15" s="49">
        <v>2100</v>
      </c>
      <c r="F15" s="46" t="s">
        <v>13</v>
      </c>
      <c r="G15" s="46" t="s">
        <v>46</v>
      </c>
      <c r="H15" s="67">
        <v>82.8</v>
      </c>
      <c r="I15" s="47"/>
      <c r="J15" s="47"/>
      <c r="K15" s="46"/>
      <c r="L15" s="46"/>
      <c r="M15" s="46"/>
    </row>
    <row r="16" spans="1:13">
      <c r="H16" s="22"/>
      <c r="I16" s="19"/>
      <c r="J16" s="19"/>
    </row>
    <row r="17" spans="2:17">
      <c r="H17" s="20"/>
      <c r="I17" s="20"/>
      <c r="J17" s="20"/>
    </row>
    <row r="20" spans="2:17">
      <c r="B20" s="10" t="s">
        <v>130</v>
      </c>
      <c r="C20" s="60"/>
      <c r="D20" s="60"/>
      <c r="E20" s="60"/>
      <c r="F20" s="60"/>
      <c r="G20" s="60"/>
      <c r="H20" s="60"/>
      <c r="I20" s="60"/>
    </row>
    <row r="21" spans="2:17">
      <c r="B21" s="10" t="s">
        <v>131</v>
      </c>
      <c r="C21" s="60"/>
      <c r="D21" s="60"/>
      <c r="E21" s="60"/>
      <c r="F21" s="60"/>
      <c r="G21" s="60"/>
      <c r="H21" s="60"/>
      <c r="I21" s="60"/>
    </row>
    <row r="22" spans="2:17" ht="15">
      <c r="B22" s="61"/>
      <c r="C22" s="61"/>
      <c r="D22" s="61"/>
      <c r="E22" s="61"/>
      <c r="F22" s="10" t="s">
        <v>0</v>
      </c>
      <c r="G22" s="61"/>
      <c r="H22" s="61"/>
      <c r="I22" s="60"/>
    </row>
    <row r="23" spans="2:17" ht="13.5" thickBot="1">
      <c r="B23" s="62" t="s">
        <v>1</v>
      </c>
      <c r="C23" s="63" t="s">
        <v>21</v>
      </c>
      <c r="D23" s="63" t="s">
        <v>23</v>
      </c>
      <c r="E23" s="64" t="s">
        <v>25</v>
      </c>
      <c r="F23" s="64" t="s">
        <v>2</v>
      </c>
      <c r="G23" s="64" t="s">
        <v>132</v>
      </c>
      <c r="H23" s="65" t="s">
        <v>133</v>
      </c>
      <c r="I23" s="15" t="s">
        <v>3</v>
      </c>
      <c r="J23" s="15"/>
      <c r="K23" s="15"/>
    </row>
    <row r="24" spans="2:17">
      <c r="B24" s="71" t="s">
        <v>139</v>
      </c>
      <c r="C24" s="69" t="s">
        <v>134</v>
      </c>
      <c r="D24" s="69"/>
      <c r="E24" s="72" t="s">
        <v>135</v>
      </c>
      <c r="F24" s="69" t="s">
        <v>13</v>
      </c>
      <c r="G24" s="70">
        <v>1E-3</v>
      </c>
      <c r="H24" s="70">
        <v>67950</v>
      </c>
      <c r="I24" s="46" t="s">
        <v>138</v>
      </c>
      <c r="J24" s="46"/>
      <c r="K24" s="46"/>
    </row>
    <row r="25" spans="2:17">
      <c r="B25" s="69"/>
      <c r="C25" s="69" t="s">
        <v>136</v>
      </c>
      <c r="D25" s="69"/>
      <c r="E25" s="69" t="s">
        <v>137</v>
      </c>
      <c r="F25" s="69"/>
      <c r="G25" s="70">
        <v>1E-3</v>
      </c>
      <c r="H25" s="69"/>
      <c r="I25" s="46"/>
      <c r="J25" s="46"/>
      <c r="K25" s="46"/>
    </row>
    <row r="30" spans="2:17">
      <c r="B30" s="10" t="s">
        <v>147</v>
      </c>
    </row>
    <row r="31" spans="2:17">
      <c r="B31" s="74" t="s">
        <v>142</v>
      </c>
      <c r="C31" s="75"/>
      <c r="D31" s="75"/>
      <c r="E31" s="75"/>
      <c r="F31" s="76"/>
      <c r="G31" s="77" t="s">
        <v>0</v>
      </c>
      <c r="I31"/>
      <c r="N31" s="13"/>
      <c r="O31" s="13"/>
      <c r="P31" s="13"/>
      <c r="Q31" s="75"/>
    </row>
    <row r="32" spans="2:17" ht="13.5" thickBot="1">
      <c r="B32" s="78" t="s">
        <v>1</v>
      </c>
      <c r="C32" s="78" t="s">
        <v>10</v>
      </c>
      <c r="D32" s="78" t="s">
        <v>16</v>
      </c>
      <c r="E32" s="79" t="s">
        <v>143</v>
      </c>
      <c r="F32" s="80" t="s">
        <v>6</v>
      </c>
      <c r="G32" s="79" t="s">
        <v>7</v>
      </c>
      <c r="H32" s="80" t="s">
        <v>144</v>
      </c>
      <c r="N32" s="13"/>
      <c r="O32" s="13"/>
      <c r="P32" s="13"/>
      <c r="Q32" s="75"/>
    </row>
    <row r="33" spans="2:17">
      <c r="B33" s="81" t="s">
        <v>152</v>
      </c>
      <c r="C33" s="81" t="s">
        <v>149</v>
      </c>
      <c r="D33" s="81"/>
      <c r="E33" s="81" t="s">
        <v>151</v>
      </c>
      <c r="F33" s="82">
        <v>2020</v>
      </c>
      <c r="G33" s="83" t="s">
        <v>145</v>
      </c>
      <c r="H33" s="84">
        <v>1</v>
      </c>
      <c r="N33" s="13"/>
      <c r="O33" s="13"/>
      <c r="P33" s="13"/>
      <c r="Q33" s="75"/>
    </row>
    <row r="34" spans="2:17">
      <c r="B34" s="81" t="s">
        <v>148</v>
      </c>
      <c r="C34" s="81" t="s">
        <v>150</v>
      </c>
      <c r="D34" s="81"/>
      <c r="E34" s="81" t="s">
        <v>151</v>
      </c>
      <c r="F34" s="82">
        <v>2020</v>
      </c>
      <c r="G34" s="83" t="s">
        <v>146</v>
      </c>
      <c r="H34" s="84">
        <v>1</v>
      </c>
      <c r="N34" s="13"/>
      <c r="O34" s="13"/>
      <c r="P34" s="13"/>
      <c r="Q34" s="75"/>
    </row>
    <row r="35" spans="2:17">
      <c r="N35" s="13"/>
      <c r="O35" s="13"/>
      <c r="P35" s="13"/>
      <c r="Q35" s="75"/>
    </row>
    <row r="39" spans="2:17">
      <c r="B39" s="74" t="s">
        <v>194</v>
      </c>
      <c r="C39" s="75"/>
      <c r="D39" s="75"/>
    </row>
    <row r="40" spans="2:17">
      <c r="B40" s="74" t="s">
        <v>193</v>
      </c>
      <c r="G40" s="77" t="s">
        <v>195</v>
      </c>
      <c r="M40"/>
    </row>
    <row r="41" spans="2:17" ht="13.5" thickBot="1">
      <c r="B41" s="78" t="s">
        <v>1</v>
      </c>
      <c r="C41" s="78" t="s">
        <v>10</v>
      </c>
      <c r="D41" s="78" t="s">
        <v>16</v>
      </c>
      <c r="E41" s="79" t="s">
        <v>143</v>
      </c>
      <c r="F41" s="80" t="s">
        <v>6</v>
      </c>
      <c r="G41" s="79" t="s">
        <v>2</v>
      </c>
      <c r="H41" s="88" t="s">
        <v>179</v>
      </c>
      <c r="I41" s="80">
        <v>2015</v>
      </c>
      <c r="J41" s="80">
        <v>2020</v>
      </c>
      <c r="K41" s="80">
        <v>2030</v>
      </c>
      <c r="L41" s="80">
        <v>2040</v>
      </c>
      <c r="M41" s="80">
        <v>2050</v>
      </c>
      <c r="N41" s="80">
        <v>0</v>
      </c>
    </row>
    <row r="42" spans="2:17">
      <c r="B42" s="89" t="s">
        <v>176</v>
      </c>
      <c r="C42" s="89"/>
      <c r="D42" s="90"/>
      <c r="E42" s="89" t="s">
        <v>177</v>
      </c>
      <c r="F42" s="91">
        <v>2020</v>
      </c>
      <c r="G42" s="92" t="s">
        <v>178</v>
      </c>
      <c r="H42" s="94">
        <v>1</v>
      </c>
      <c r="I42" s="94">
        <v>56</v>
      </c>
      <c r="J42" s="95">
        <f>90*0.8</f>
        <v>72</v>
      </c>
      <c r="K42" s="96"/>
      <c r="L42" s="96"/>
      <c r="M42" s="97"/>
      <c r="N42" s="94">
        <v>5</v>
      </c>
    </row>
    <row r="43" spans="2:17">
      <c r="B43" s="89"/>
      <c r="C43" s="89"/>
      <c r="D43" s="89"/>
      <c r="E43" s="89"/>
      <c r="F43" s="89"/>
      <c r="G43" s="92" t="s">
        <v>13</v>
      </c>
      <c r="H43" s="93"/>
      <c r="I43" s="94">
        <v>57</v>
      </c>
      <c r="J43" s="94">
        <f>23*3.6</f>
        <v>82.8</v>
      </c>
      <c r="K43" s="94">
        <f>33*3.6</f>
        <v>118.8</v>
      </c>
      <c r="L43" s="94">
        <f>37*3.6</f>
        <v>133.20000000000002</v>
      </c>
      <c r="M43" s="94">
        <f>39*3.6</f>
        <v>140.4</v>
      </c>
      <c r="N43" s="94">
        <v>5</v>
      </c>
    </row>
    <row r="44" spans="2:17">
      <c r="L44"/>
      <c r="M44"/>
    </row>
  </sheetData>
  <phoneticPr fontId="0" type="noConversion"/>
  <pageMargins left="0.75" right="0.75" top="1" bottom="1" header="0.5" footer="0.5"/>
  <pageSetup paperSize="9" scale="50" fitToHeight="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R8"/>
  <sheetViews>
    <sheetView zoomScale="90" workbookViewId="0">
      <selection activeCell="D1" sqref="D1"/>
    </sheetView>
  </sheetViews>
  <sheetFormatPr defaultRowHeight="12.75"/>
  <cols>
    <col min="3" max="3" width="7.85546875" customWidth="1"/>
    <col min="4" max="4" width="12.5703125" customWidth="1"/>
    <col min="6" max="6" width="11.85546875" customWidth="1"/>
    <col min="17" max="17" width="21.28515625" customWidth="1"/>
    <col min="18" max="18" width="23.28515625" customWidth="1"/>
  </cols>
  <sheetData>
    <row r="1" spans="1:18">
      <c r="A1" s="10" t="str">
        <f ca="1">Scenario</f>
        <v>~Scenario:FI_Potentials</v>
      </c>
    </row>
    <row r="3" spans="1:18">
      <c r="B3" s="7" t="s">
        <v>28</v>
      </c>
    </row>
    <row r="4" spans="1:18">
      <c r="B4" s="24" t="s">
        <v>4</v>
      </c>
      <c r="C4" s="24" t="s">
        <v>2</v>
      </c>
      <c r="D4" s="24" t="s">
        <v>5</v>
      </c>
      <c r="E4" s="43" t="s">
        <v>6</v>
      </c>
      <c r="F4" s="24" t="s">
        <v>7</v>
      </c>
      <c r="G4" s="25" t="s">
        <v>45</v>
      </c>
      <c r="H4" s="24" t="s">
        <v>8</v>
      </c>
      <c r="I4" s="24" t="s">
        <v>21</v>
      </c>
      <c r="J4" s="24" t="s">
        <v>22</v>
      </c>
      <c r="K4" s="24" t="s">
        <v>23</v>
      </c>
      <c r="L4" s="24" t="s">
        <v>9</v>
      </c>
      <c r="M4" s="24" t="s">
        <v>24</v>
      </c>
      <c r="N4" s="24" t="s">
        <v>25</v>
      </c>
      <c r="O4" s="24" t="s">
        <v>26</v>
      </c>
      <c r="Q4" s="26" t="s">
        <v>51</v>
      </c>
      <c r="R4" s="26"/>
    </row>
    <row r="5" spans="1:18">
      <c r="B5" s="28"/>
      <c r="C5" s="8" t="s">
        <v>13</v>
      </c>
      <c r="D5" s="28" t="s">
        <v>112</v>
      </c>
      <c r="E5" s="28" t="s">
        <v>113</v>
      </c>
      <c r="F5" s="28"/>
      <c r="G5" s="44">
        <v>12480</v>
      </c>
      <c r="H5" s="29"/>
      <c r="I5" s="28" t="s">
        <v>86</v>
      </c>
      <c r="J5" s="29"/>
      <c r="K5" s="29"/>
      <c r="L5" s="29"/>
      <c r="M5" s="29"/>
      <c r="N5" s="29"/>
      <c r="O5" s="29"/>
      <c r="Q5" s="32" t="s">
        <v>87</v>
      </c>
      <c r="R5" s="32"/>
    </row>
    <row r="6" spans="1:18">
      <c r="B6" s="28"/>
      <c r="C6" s="8" t="s">
        <v>13</v>
      </c>
      <c r="D6" s="28" t="s">
        <v>112</v>
      </c>
      <c r="E6" s="28" t="s">
        <v>113</v>
      </c>
      <c r="F6" s="28"/>
      <c r="G6" s="44">
        <v>6720</v>
      </c>
      <c r="H6" s="29"/>
      <c r="I6" s="28" t="s">
        <v>88</v>
      </c>
      <c r="J6" s="29"/>
      <c r="K6" s="29"/>
      <c r="L6" s="29"/>
      <c r="M6" s="29"/>
      <c r="N6" s="29"/>
      <c r="O6" s="29"/>
      <c r="Q6" s="32" t="s">
        <v>89</v>
      </c>
      <c r="R6" s="32"/>
    </row>
    <row r="7" spans="1:18">
      <c r="B7" s="28"/>
      <c r="C7" s="8" t="s">
        <v>13</v>
      </c>
      <c r="D7" s="28" t="s">
        <v>112</v>
      </c>
      <c r="E7" s="28" t="s">
        <v>113</v>
      </c>
      <c r="F7" s="28"/>
      <c r="G7" s="45">
        <v>0</v>
      </c>
      <c r="H7" s="29"/>
      <c r="I7" s="28" t="s">
        <v>90</v>
      </c>
      <c r="J7" s="29"/>
      <c r="K7" s="29"/>
      <c r="L7" s="29"/>
      <c r="M7" s="29"/>
      <c r="N7" s="29"/>
      <c r="O7" s="29"/>
      <c r="Q7" s="32" t="s">
        <v>91</v>
      </c>
      <c r="R7" s="32"/>
    </row>
    <row r="8" spans="1:18">
      <c r="B8" s="28"/>
      <c r="C8" s="8" t="s">
        <v>13</v>
      </c>
      <c r="D8" s="28" t="s">
        <v>112</v>
      </c>
      <c r="E8" s="28" t="s">
        <v>113</v>
      </c>
      <c r="F8" s="28"/>
      <c r="G8" s="45">
        <v>0</v>
      </c>
      <c r="H8" s="29"/>
      <c r="I8" s="28" t="s">
        <v>92</v>
      </c>
      <c r="J8" s="29"/>
      <c r="K8" s="29"/>
      <c r="L8" s="29"/>
      <c r="M8" s="29"/>
      <c r="N8" s="29"/>
      <c r="O8" s="29"/>
      <c r="Q8" s="32" t="s">
        <v>93</v>
      </c>
      <c r="R8" s="32"/>
    </row>
  </sheetData>
  <phoneticPr fontId="2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U37"/>
  <sheetViews>
    <sheetView zoomScale="90" workbookViewId="0">
      <pane xSplit="5" ySplit="4" topLeftCell="F5" activePane="bottomRight" state="frozen"/>
      <selection activeCell="X9" sqref="X9"/>
      <selection pane="topRight" activeCell="X9" sqref="X9"/>
      <selection pane="bottomLeft" activeCell="X9" sqref="X9"/>
      <selection pane="bottomRight" activeCell="A4" sqref="A4"/>
    </sheetView>
  </sheetViews>
  <sheetFormatPr defaultColWidth="8.85546875" defaultRowHeight="12.75"/>
  <cols>
    <col min="1" max="1" width="9.140625" customWidth="1"/>
    <col min="2" max="2" width="8" customWidth="1"/>
    <col min="3" max="3" width="6.42578125" customWidth="1"/>
    <col min="4" max="4" width="11.28515625" bestFit="1" customWidth="1"/>
    <col min="5" max="5" width="6.28515625" bestFit="1" customWidth="1"/>
    <col min="6" max="6" width="13.5703125" customWidth="1"/>
    <col min="7" max="7" width="5.140625" customWidth="1"/>
    <col min="8" max="14" width="7.140625" customWidth="1"/>
    <col min="15" max="15" width="10.28515625" bestFit="1" customWidth="1"/>
    <col min="16" max="16" width="16.140625" bestFit="1" customWidth="1"/>
    <col min="17" max="17" width="15.28515625" bestFit="1" customWidth="1"/>
    <col min="18" max="18" width="5.5703125" customWidth="1"/>
    <col min="19" max="19" width="21.42578125" customWidth="1"/>
    <col min="20" max="20" width="16.140625" customWidth="1"/>
    <col min="21" max="21" width="12.7109375" bestFit="1" customWidth="1"/>
    <col min="22" max="23" width="12.85546875" bestFit="1" customWidth="1"/>
    <col min="24" max="24" width="13" bestFit="1" customWidth="1"/>
  </cols>
  <sheetData>
    <row r="1" spans="1:21">
      <c r="A1" s="10" t="str">
        <f ca="1">Scenario</f>
        <v>~Scenario:FI_Potentials</v>
      </c>
    </row>
    <row r="3" spans="1:21">
      <c r="B3" s="7" t="s">
        <v>50</v>
      </c>
    </row>
    <row r="4" spans="1:21">
      <c r="B4" s="24" t="s">
        <v>4</v>
      </c>
      <c r="C4" s="24" t="s">
        <v>2</v>
      </c>
      <c r="D4" s="24" t="s">
        <v>5</v>
      </c>
      <c r="E4" s="24" t="s">
        <v>12</v>
      </c>
      <c r="F4" s="24" t="s">
        <v>7</v>
      </c>
      <c r="G4" s="25">
        <v>0</v>
      </c>
      <c r="H4" s="26">
        <v>2010</v>
      </c>
      <c r="I4" s="26">
        <v>2015</v>
      </c>
      <c r="J4" s="26">
        <v>2020</v>
      </c>
      <c r="K4" s="26">
        <v>2030</v>
      </c>
      <c r="L4" s="26">
        <v>2040</v>
      </c>
      <c r="M4" s="26">
        <v>2050</v>
      </c>
      <c r="N4" s="26">
        <v>2080</v>
      </c>
      <c r="O4" s="27" t="s">
        <v>125</v>
      </c>
      <c r="P4" s="24" t="s">
        <v>21</v>
      </c>
      <c r="Q4" s="24" t="s">
        <v>25</v>
      </c>
      <c r="S4" s="26" t="s">
        <v>51</v>
      </c>
      <c r="T4" s="26"/>
      <c r="U4" s="26"/>
    </row>
    <row r="5" spans="1:21">
      <c r="B5" s="50"/>
      <c r="C5" s="50"/>
      <c r="D5" s="50" t="s">
        <v>82</v>
      </c>
      <c r="E5" s="50" t="s">
        <v>45</v>
      </c>
      <c r="F5" s="50"/>
      <c r="G5" s="51">
        <v>0</v>
      </c>
      <c r="H5" s="52">
        <v>0</v>
      </c>
      <c r="I5" s="52">
        <v>0</v>
      </c>
      <c r="J5" s="53">
        <v>0</v>
      </c>
      <c r="K5" s="52">
        <v>0</v>
      </c>
      <c r="L5" s="52">
        <v>0</v>
      </c>
      <c r="M5" s="52">
        <v>0</v>
      </c>
      <c r="N5" s="52">
        <v>0</v>
      </c>
      <c r="O5" s="54"/>
      <c r="P5" s="50"/>
      <c r="Q5" s="50"/>
      <c r="S5" s="32" t="s">
        <v>115</v>
      </c>
      <c r="T5" s="32"/>
      <c r="U5" s="32"/>
    </row>
    <row r="6" spans="1:21">
      <c r="B6" s="28" t="s">
        <v>52</v>
      </c>
      <c r="C6" s="28"/>
      <c r="D6" s="28" t="s">
        <v>34</v>
      </c>
      <c r="E6" s="28" t="s">
        <v>45</v>
      </c>
      <c r="F6" s="28"/>
      <c r="G6" s="17"/>
      <c r="H6" s="29"/>
      <c r="I6" s="29"/>
      <c r="J6" s="30">
        <v>3.9</v>
      </c>
      <c r="K6" s="29"/>
      <c r="L6" s="29"/>
      <c r="M6" s="29"/>
      <c r="N6" s="29"/>
      <c r="O6" s="31" t="s">
        <v>126</v>
      </c>
      <c r="P6" s="28" t="s">
        <v>53</v>
      </c>
      <c r="Q6" s="28"/>
      <c r="S6" s="32" t="s">
        <v>54</v>
      </c>
      <c r="T6" s="32"/>
      <c r="U6" s="32"/>
    </row>
    <row r="7" spans="1:21">
      <c r="B7" s="28" t="s">
        <v>52</v>
      </c>
      <c r="C7" s="28"/>
      <c r="D7" s="28" t="s">
        <v>34</v>
      </c>
      <c r="E7" s="28" t="s">
        <v>45</v>
      </c>
      <c r="F7" s="28"/>
      <c r="G7" s="17"/>
      <c r="H7" s="29"/>
      <c r="I7" s="29"/>
      <c r="J7" s="30">
        <v>2.9</v>
      </c>
      <c r="K7" s="29"/>
      <c r="L7" s="29"/>
      <c r="M7" s="29"/>
      <c r="N7" s="29"/>
      <c r="O7" s="31" t="s">
        <v>126</v>
      </c>
      <c r="P7" s="28" t="s">
        <v>55</v>
      </c>
      <c r="Q7" s="28"/>
      <c r="S7" s="32" t="s">
        <v>56</v>
      </c>
      <c r="T7" s="32"/>
      <c r="U7" s="32"/>
    </row>
    <row r="8" spans="1:21">
      <c r="B8" s="28" t="s">
        <v>52</v>
      </c>
      <c r="C8" s="28"/>
      <c r="D8" s="28" t="s">
        <v>34</v>
      </c>
      <c r="E8" s="28" t="s">
        <v>45</v>
      </c>
      <c r="F8" s="28"/>
      <c r="G8" s="17"/>
      <c r="H8" s="29"/>
      <c r="I8" s="29"/>
      <c r="J8" s="30">
        <v>4.2</v>
      </c>
      <c r="K8" s="29"/>
      <c r="L8" s="29"/>
      <c r="M8" s="29"/>
      <c r="N8" s="29"/>
      <c r="O8" s="31" t="s">
        <v>126</v>
      </c>
      <c r="P8" s="28" t="s">
        <v>57</v>
      </c>
      <c r="Q8" s="28"/>
      <c r="S8" s="32" t="s">
        <v>58</v>
      </c>
      <c r="T8" s="32"/>
      <c r="U8" s="32"/>
    </row>
    <row r="9" spans="1:21">
      <c r="B9" s="28" t="s">
        <v>52</v>
      </c>
      <c r="C9" s="28"/>
      <c r="D9" s="28" t="s">
        <v>34</v>
      </c>
      <c r="E9" s="28" t="s">
        <v>45</v>
      </c>
      <c r="F9" s="28"/>
      <c r="G9" s="17"/>
      <c r="H9" s="29"/>
      <c r="I9" s="29"/>
      <c r="J9" s="30">
        <v>3.4</v>
      </c>
      <c r="K9" s="29"/>
      <c r="L9" s="29"/>
      <c r="M9" s="29"/>
      <c r="N9" s="29"/>
      <c r="O9" s="31" t="s">
        <v>126</v>
      </c>
      <c r="P9" s="28" t="s">
        <v>59</v>
      </c>
      <c r="Q9" s="28"/>
      <c r="S9" s="32" t="s">
        <v>60</v>
      </c>
      <c r="T9" s="32"/>
      <c r="U9" s="32"/>
    </row>
    <row r="10" spans="1:21">
      <c r="B10" s="28" t="s">
        <v>52</v>
      </c>
      <c r="C10" s="28"/>
      <c r="D10" s="28" t="s">
        <v>34</v>
      </c>
      <c r="E10" s="28" t="s">
        <v>45</v>
      </c>
      <c r="F10" s="28"/>
      <c r="G10" s="17"/>
      <c r="H10" s="29"/>
      <c r="I10" s="29"/>
      <c r="J10" s="33">
        <v>3.75</v>
      </c>
      <c r="K10" s="29"/>
      <c r="L10" s="29"/>
      <c r="M10" s="29"/>
      <c r="N10" s="29"/>
      <c r="O10" s="31" t="s">
        <v>126</v>
      </c>
      <c r="P10" s="28" t="s">
        <v>61</v>
      </c>
      <c r="Q10" s="28"/>
      <c r="S10" s="32" t="s">
        <v>62</v>
      </c>
      <c r="T10" s="32"/>
      <c r="U10" s="32"/>
    </row>
    <row r="11" spans="1:21">
      <c r="B11" s="28" t="s">
        <v>52</v>
      </c>
      <c r="C11" s="28"/>
      <c r="D11" s="28" t="s">
        <v>34</v>
      </c>
      <c r="E11" s="28" t="s">
        <v>45</v>
      </c>
      <c r="F11" s="28"/>
      <c r="G11" s="17"/>
      <c r="H11" s="29"/>
      <c r="I11" s="29"/>
      <c r="J11" s="33">
        <v>3.75</v>
      </c>
      <c r="K11" s="29"/>
      <c r="L11" s="29"/>
      <c r="M11" s="29"/>
      <c r="N11" s="29"/>
      <c r="O11" s="31" t="s">
        <v>126</v>
      </c>
      <c r="P11" s="28" t="s">
        <v>63</v>
      </c>
      <c r="Q11" s="28"/>
      <c r="S11" s="32" t="s">
        <v>64</v>
      </c>
      <c r="T11" s="32"/>
      <c r="U11" s="32"/>
    </row>
    <row r="12" spans="1:21">
      <c r="B12" s="28" t="s">
        <v>52</v>
      </c>
      <c r="C12" s="28"/>
      <c r="D12" s="28" t="s">
        <v>34</v>
      </c>
      <c r="E12" s="28" t="s">
        <v>45</v>
      </c>
      <c r="F12" s="28"/>
      <c r="G12" s="17"/>
      <c r="H12" s="29"/>
      <c r="I12" s="29"/>
      <c r="J12" s="33">
        <v>4</v>
      </c>
      <c r="K12" s="29"/>
      <c r="L12" s="29"/>
      <c r="M12" s="34">
        <v>3.68</v>
      </c>
      <c r="N12" s="29"/>
      <c r="O12" s="31" t="s">
        <v>126</v>
      </c>
      <c r="P12" s="28" t="s">
        <v>65</v>
      </c>
      <c r="Q12" s="28"/>
      <c r="S12" s="32" t="s">
        <v>66</v>
      </c>
      <c r="T12" s="32"/>
      <c r="U12" s="32"/>
    </row>
    <row r="13" spans="1:21">
      <c r="B13" s="28" t="s">
        <v>52</v>
      </c>
      <c r="C13" s="28"/>
      <c r="D13" s="28" t="s">
        <v>34</v>
      </c>
      <c r="E13" s="28" t="s">
        <v>45</v>
      </c>
      <c r="F13" s="28"/>
      <c r="G13" s="17"/>
      <c r="H13" s="29"/>
      <c r="I13" s="29"/>
      <c r="J13" s="33">
        <v>6</v>
      </c>
      <c r="K13" s="29"/>
      <c r="L13" s="29"/>
      <c r="M13" s="34">
        <v>5.52</v>
      </c>
      <c r="N13" s="29"/>
      <c r="O13" s="31" t="s">
        <v>126</v>
      </c>
      <c r="P13" s="28" t="s">
        <v>67</v>
      </c>
      <c r="Q13" s="28"/>
      <c r="S13" s="32" t="s">
        <v>66</v>
      </c>
      <c r="T13" s="32"/>
      <c r="U13" s="32"/>
    </row>
    <row r="14" spans="1:21">
      <c r="B14" s="28" t="s">
        <v>52</v>
      </c>
      <c r="C14" s="28"/>
      <c r="D14" s="28" t="s">
        <v>34</v>
      </c>
      <c r="E14" s="28" t="s">
        <v>45</v>
      </c>
      <c r="F14" s="28"/>
      <c r="G14" s="17"/>
      <c r="H14" s="34">
        <v>3.8618114932330845</v>
      </c>
      <c r="I14" s="29"/>
      <c r="J14" s="33">
        <v>3.5388807182236173</v>
      </c>
      <c r="K14" s="34">
        <v>3.2688012764813705</v>
      </c>
      <c r="L14" s="34">
        <v>3.0860262406056536</v>
      </c>
      <c r="M14" s="34">
        <v>2.8996661940335544</v>
      </c>
      <c r="N14" s="29"/>
      <c r="O14" s="31" t="s">
        <v>126</v>
      </c>
      <c r="P14" s="28" t="s">
        <v>68</v>
      </c>
      <c r="Q14" s="28"/>
      <c r="S14" s="32" t="s">
        <v>69</v>
      </c>
      <c r="T14" s="32"/>
      <c r="U14" s="32"/>
    </row>
    <row r="15" spans="1:21">
      <c r="B15" s="28" t="s">
        <v>52</v>
      </c>
      <c r="C15" s="28"/>
      <c r="D15" s="28" t="s">
        <v>34</v>
      </c>
      <c r="E15" s="28" t="s">
        <v>45</v>
      </c>
      <c r="F15" s="28"/>
      <c r="G15" s="17"/>
      <c r="H15" s="29"/>
      <c r="I15" s="29"/>
      <c r="J15" s="33">
        <v>4.75</v>
      </c>
      <c r="K15" s="29"/>
      <c r="L15" s="29"/>
      <c r="M15" s="29"/>
      <c r="N15" s="29"/>
      <c r="O15" s="31" t="s">
        <v>126</v>
      </c>
      <c r="P15" s="28" t="s">
        <v>70</v>
      </c>
      <c r="Q15" s="28"/>
      <c r="S15" s="32" t="s">
        <v>71</v>
      </c>
      <c r="T15" s="32"/>
      <c r="U15" s="32"/>
    </row>
    <row r="16" spans="1:21">
      <c r="B16" s="28" t="s">
        <v>29</v>
      </c>
      <c r="C16" s="28"/>
      <c r="D16" s="28" t="s">
        <v>35</v>
      </c>
      <c r="E16" s="28" t="s">
        <v>45</v>
      </c>
      <c r="F16" s="28"/>
      <c r="G16" s="17"/>
      <c r="H16" s="34">
        <v>6</v>
      </c>
      <c r="I16" s="29"/>
      <c r="J16" s="33">
        <v>4.45</v>
      </c>
      <c r="K16" s="29"/>
      <c r="L16" s="29"/>
      <c r="M16" s="29"/>
      <c r="N16" s="29"/>
      <c r="O16" s="31" t="s">
        <v>126</v>
      </c>
      <c r="P16" s="28" t="s">
        <v>31</v>
      </c>
      <c r="Q16" s="28" t="s">
        <v>42</v>
      </c>
      <c r="S16" s="32" t="s">
        <v>72</v>
      </c>
      <c r="T16" s="32"/>
      <c r="U16" s="32"/>
    </row>
    <row r="17" spans="2:21">
      <c r="B17" s="28" t="s">
        <v>29</v>
      </c>
      <c r="C17" s="28"/>
      <c r="D17" s="28" t="s">
        <v>35</v>
      </c>
      <c r="E17" s="28" t="s">
        <v>45</v>
      </c>
      <c r="F17" s="28"/>
      <c r="G17" s="17"/>
      <c r="H17" s="34">
        <v>6</v>
      </c>
      <c r="I17" s="29"/>
      <c r="J17" s="33">
        <v>5.5</v>
      </c>
      <c r="K17" s="29"/>
      <c r="L17" s="29"/>
      <c r="M17" s="29"/>
      <c r="N17" s="29"/>
      <c r="O17" s="31" t="s">
        <v>126</v>
      </c>
      <c r="P17" s="28" t="s">
        <v>32</v>
      </c>
      <c r="Q17" s="28" t="s">
        <v>42</v>
      </c>
      <c r="S17" s="32" t="s">
        <v>72</v>
      </c>
      <c r="T17" s="32"/>
      <c r="U17" s="32"/>
    </row>
    <row r="18" spans="2:21">
      <c r="B18" s="28" t="s">
        <v>29</v>
      </c>
      <c r="C18" s="28"/>
      <c r="D18" s="28" t="s">
        <v>35</v>
      </c>
      <c r="E18" s="28" t="s">
        <v>45</v>
      </c>
      <c r="F18" s="28"/>
      <c r="G18" s="17"/>
      <c r="H18" s="34">
        <v>6.5</v>
      </c>
      <c r="I18" s="29"/>
      <c r="J18" s="33">
        <v>6</v>
      </c>
      <c r="K18" s="29"/>
      <c r="L18" s="29"/>
      <c r="M18" s="29"/>
      <c r="N18" s="29"/>
      <c r="O18" s="31" t="s">
        <v>126</v>
      </c>
      <c r="P18" s="28" t="s">
        <v>33</v>
      </c>
      <c r="Q18" s="28" t="s">
        <v>42</v>
      </c>
      <c r="S18" s="32" t="s">
        <v>72</v>
      </c>
      <c r="T18" s="32"/>
      <c r="U18" s="32"/>
    </row>
    <row r="19" spans="2:21">
      <c r="B19" s="28" t="s">
        <v>29</v>
      </c>
      <c r="C19" s="28"/>
      <c r="D19" s="28" t="s">
        <v>35</v>
      </c>
      <c r="E19" s="28" t="s">
        <v>45</v>
      </c>
      <c r="F19" s="28"/>
      <c r="G19" s="17"/>
      <c r="H19" s="34">
        <v>7</v>
      </c>
      <c r="I19" s="29"/>
      <c r="J19" s="33">
        <v>6.7</v>
      </c>
      <c r="K19" s="29"/>
      <c r="L19" s="29"/>
      <c r="M19" s="29"/>
      <c r="N19" s="29"/>
      <c r="O19" s="31" t="s">
        <v>126</v>
      </c>
      <c r="P19" s="28" t="s">
        <v>73</v>
      </c>
      <c r="Q19" s="28" t="s">
        <v>42</v>
      </c>
      <c r="S19" s="32" t="s">
        <v>72</v>
      </c>
      <c r="T19" s="32"/>
      <c r="U19" s="32"/>
    </row>
    <row r="20" spans="2:21">
      <c r="B20" s="28" t="s">
        <v>52</v>
      </c>
      <c r="C20" s="28"/>
      <c r="D20" s="28" t="s">
        <v>34</v>
      </c>
      <c r="E20" s="28" t="s">
        <v>45</v>
      </c>
      <c r="F20" s="28"/>
      <c r="G20" s="17"/>
      <c r="H20" s="34">
        <v>6.5190613233241992</v>
      </c>
      <c r="I20" s="29"/>
      <c r="J20" s="33">
        <v>6.5190613233241992</v>
      </c>
      <c r="K20" s="34">
        <v>6.5073765670784622</v>
      </c>
      <c r="L20" s="34">
        <v>6.5387017397051217</v>
      </c>
      <c r="M20" s="34">
        <v>6.572571644785083</v>
      </c>
      <c r="N20" s="29"/>
      <c r="O20" s="31" t="s">
        <v>126</v>
      </c>
      <c r="P20" s="28" t="s">
        <v>74</v>
      </c>
      <c r="Q20" s="28"/>
      <c r="S20" s="32" t="s">
        <v>75</v>
      </c>
      <c r="T20" s="32"/>
      <c r="U20" s="32"/>
    </row>
    <row r="21" spans="2:21">
      <c r="B21" s="28" t="s">
        <v>52</v>
      </c>
      <c r="C21" s="28"/>
      <c r="D21" s="28" t="s">
        <v>34</v>
      </c>
      <c r="E21" s="28" t="s">
        <v>45</v>
      </c>
      <c r="F21" s="28"/>
      <c r="G21" s="17"/>
      <c r="H21" s="29"/>
      <c r="I21" s="29"/>
      <c r="J21" s="30">
        <v>0.5</v>
      </c>
      <c r="K21" s="29"/>
      <c r="L21" s="29"/>
      <c r="M21" s="29"/>
      <c r="N21" s="29"/>
      <c r="O21" s="31" t="s">
        <v>126</v>
      </c>
      <c r="P21" s="28" t="s">
        <v>76</v>
      </c>
      <c r="Q21" s="28"/>
      <c r="S21" s="32" t="s">
        <v>77</v>
      </c>
      <c r="T21" s="32"/>
      <c r="U21" s="32"/>
    </row>
    <row r="22" spans="2:21">
      <c r="B22" s="28" t="s">
        <v>52</v>
      </c>
      <c r="C22" s="28"/>
      <c r="D22" s="28" t="s">
        <v>34</v>
      </c>
      <c r="E22" s="28" t="s">
        <v>45</v>
      </c>
      <c r="F22" s="28"/>
      <c r="G22" s="17"/>
      <c r="H22" s="29"/>
      <c r="I22" s="29"/>
      <c r="J22" s="30">
        <v>0.5</v>
      </c>
      <c r="K22" s="29"/>
      <c r="L22" s="29"/>
      <c r="M22" s="29"/>
      <c r="N22" s="29"/>
      <c r="O22" s="31" t="s">
        <v>126</v>
      </c>
      <c r="P22" s="28" t="s">
        <v>78</v>
      </c>
      <c r="Q22" s="28"/>
      <c r="S22" s="32" t="s">
        <v>79</v>
      </c>
      <c r="T22" s="32"/>
      <c r="U22" s="32"/>
    </row>
    <row r="23" spans="2:21">
      <c r="B23" s="28" t="s">
        <v>29</v>
      </c>
      <c r="C23" s="28"/>
      <c r="D23" s="28" t="s">
        <v>35</v>
      </c>
      <c r="E23" s="28" t="s">
        <v>45</v>
      </c>
      <c r="F23" s="28"/>
      <c r="G23" s="17"/>
      <c r="H23" s="29"/>
      <c r="I23" s="29"/>
      <c r="J23" s="33">
        <v>8.9196943400186299</v>
      </c>
      <c r="K23" s="29"/>
      <c r="L23" s="29"/>
      <c r="M23" s="29"/>
      <c r="N23" s="29"/>
      <c r="O23" s="31" t="s">
        <v>126</v>
      </c>
      <c r="P23" s="28" t="s">
        <v>31</v>
      </c>
      <c r="Q23" s="28" t="s">
        <v>80</v>
      </c>
      <c r="S23" s="32" t="s">
        <v>81</v>
      </c>
      <c r="T23" s="32"/>
      <c r="U23" s="32"/>
    </row>
    <row r="24" spans="2:21">
      <c r="B24" s="28" t="s">
        <v>29</v>
      </c>
      <c r="C24" s="28"/>
      <c r="D24" s="28" t="s">
        <v>35</v>
      </c>
      <c r="E24" s="28" t="s">
        <v>45</v>
      </c>
      <c r="F24" s="28"/>
      <c r="G24" s="17"/>
      <c r="H24" s="29"/>
      <c r="I24" s="29"/>
      <c r="J24" s="33">
        <v>11.833139819054507</v>
      </c>
      <c r="K24" s="29"/>
      <c r="L24" s="29"/>
      <c r="M24" s="29"/>
      <c r="N24" s="29"/>
      <c r="O24" s="31" t="s">
        <v>126</v>
      </c>
      <c r="P24" s="28" t="s">
        <v>32</v>
      </c>
      <c r="Q24" s="28" t="s">
        <v>80</v>
      </c>
      <c r="S24" s="32" t="s">
        <v>81</v>
      </c>
      <c r="T24" s="32"/>
      <c r="U24" s="32"/>
    </row>
    <row r="25" spans="2:21">
      <c r="B25" s="35" t="s">
        <v>82</v>
      </c>
      <c r="C25" s="35"/>
      <c r="D25" s="35"/>
      <c r="E25" s="35"/>
      <c r="F25" s="35"/>
      <c r="G25" s="36"/>
      <c r="H25" s="37"/>
      <c r="I25" s="37"/>
      <c r="J25" s="37"/>
      <c r="K25" s="37"/>
      <c r="L25" s="37"/>
      <c r="M25" s="37"/>
      <c r="N25" s="37"/>
      <c r="O25" s="38"/>
      <c r="P25" s="35"/>
      <c r="Q25" s="35"/>
    </row>
    <row r="26" spans="2:21">
      <c r="B26" s="28" t="s">
        <v>29</v>
      </c>
      <c r="C26" s="28"/>
      <c r="D26" s="28" t="s">
        <v>83</v>
      </c>
      <c r="E26" s="28" t="s">
        <v>45</v>
      </c>
      <c r="F26" s="28"/>
      <c r="G26" s="17"/>
      <c r="H26" s="29"/>
      <c r="I26" s="29"/>
      <c r="J26" s="33">
        <v>1.25</v>
      </c>
      <c r="K26" s="29"/>
      <c r="L26" s="29"/>
      <c r="M26" s="29"/>
      <c r="N26" s="29"/>
      <c r="O26" s="31" t="s">
        <v>126</v>
      </c>
      <c r="P26" s="28"/>
      <c r="Q26" s="28" t="s">
        <v>84</v>
      </c>
      <c r="S26" s="32" t="s">
        <v>85</v>
      </c>
      <c r="T26" s="32"/>
      <c r="U26" s="32"/>
    </row>
    <row r="27" spans="2:21">
      <c r="B27" s="28"/>
      <c r="C27" s="28"/>
      <c r="D27" s="28" t="s">
        <v>34</v>
      </c>
      <c r="E27" s="28" t="s">
        <v>45</v>
      </c>
      <c r="F27" s="28"/>
      <c r="G27" s="17"/>
      <c r="H27" s="29"/>
      <c r="I27" s="29"/>
      <c r="J27" s="56">
        <v>50</v>
      </c>
      <c r="K27" s="29"/>
      <c r="L27" s="29"/>
      <c r="M27" s="29"/>
      <c r="N27" s="29"/>
      <c r="O27" s="31" t="s">
        <v>126</v>
      </c>
      <c r="P27" s="28" t="s">
        <v>119</v>
      </c>
      <c r="Q27" s="28"/>
      <c r="S27" s="32" t="s">
        <v>123</v>
      </c>
      <c r="T27" s="32"/>
      <c r="U27" s="32"/>
    </row>
    <row r="28" spans="2:21">
      <c r="B28" s="28"/>
      <c r="C28" s="28"/>
      <c r="D28" s="28" t="s">
        <v>34</v>
      </c>
      <c r="E28" s="28" t="s">
        <v>116</v>
      </c>
      <c r="F28" s="28"/>
      <c r="G28" s="17"/>
      <c r="H28" s="29"/>
      <c r="I28" s="29"/>
      <c r="J28" s="56">
        <v>55</v>
      </c>
      <c r="K28" s="29"/>
      <c r="L28" s="29"/>
      <c r="M28" s="29"/>
      <c r="N28" s="29"/>
      <c r="O28" s="31" t="s">
        <v>126</v>
      </c>
      <c r="P28" s="28" t="s">
        <v>119</v>
      </c>
      <c r="Q28" s="28"/>
      <c r="S28" s="32" t="s">
        <v>123</v>
      </c>
      <c r="T28" s="32"/>
      <c r="U28" s="32"/>
    </row>
    <row r="29" spans="2:21">
      <c r="B29" s="28" t="s">
        <v>29</v>
      </c>
      <c r="C29" s="28"/>
      <c r="D29" s="28" t="s">
        <v>121</v>
      </c>
      <c r="E29" s="28" t="s">
        <v>45</v>
      </c>
      <c r="F29" s="28"/>
      <c r="G29" s="17"/>
      <c r="H29" s="29"/>
      <c r="I29" s="29"/>
      <c r="J29" s="56">
        <v>45</v>
      </c>
      <c r="K29" s="29"/>
      <c r="L29" s="29"/>
      <c r="M29" s="29"/>
      <c r="N29" s="29"/>
      <c r="O29" s="31" t="s">
        <v>126</v>
      </c>
      <c r="P29" s="28" t="s">
        <v>120</v>
      </c>
      <c r="Q29" s="28" t="s">
        <v>122</v>
      </c>
      <c r="S29" s="32" t="s">
        <v>124</v>
      </c>
      <c r="T29" s="32"/>
      <c r="U29" s="32"/>
    </row>
    <row r="30" spans="2:21">
      <c r="B30" s="35" t="s">
        <v>82</v>
      </c>
      <c r="C30" s="35"/>
      <c r="D30" s="35"/>
      <c r="E30" s="35"/>
      <c r="F30" s="35"/>
      <c r="G30" s="36"/>
      <c r="H30" s="37"/>
      <c r="I30" s="37"/>
      <c r="J30" s="37"/>
      <c r="K30" s="37"/>
      <c r="L30" s="37"/>
      <c r="M30" s="37"/>
      <c r="N30" s="37"/>
      <c r="O30" s="38"/>
      <c r="P30" s="35"/>
      <c r="Q30" s="35"/>
    </row>
    <row r="31" spans="2:21">
      <c r="B31" s="28"/>
      <c r="C31" s="28"/>
      <c r="D31" s="28" t="s">
        <v>34</v>
      </c>
      <c r="E31" s="28" t="s">
        <v>45</v>
      </c>
      <c r="F31" s="28"/>
      <c r="G31" s="17"/>
      <c r="H31" s="29"/>
      <c r="I31" s="29"/>
      <c r="J31" s="33">
        <v>2.1148888888888888</v>
      </c>
      <c r="K31" s="29"/>
      <c r="L31" s="29"/>
      <c r="M31" s="29"/>
      <c r="N31" s="29"/>
      <c r="O31" s="31" t="s">
        <v>126</v>
      </c>
      <c r="P31" s="28" t="s">
        <v>86</v>
      </c>
      <c r="Q31" s="28"/>
      <c r="S31" s="32" t="s">
        <v>87</v>
      </c>
      <c r="T31" s="32"/>
      <c r="U31" s="32"/>
    </row>
    <row r="32" spans="2:21">
      <c r="B32" s="28"/>
      <c r="C32" s="28"/>
      <c r="D32" s="28" t="s">
        <v>34</v>
      </c>
      <c r="E32" s="28" t="s">
        <v>45</v>
      </c>
      <c r="F32" s="28"/>
      <c r="G32" s="17"/>
      <c r="H32" s="29"/>
      <c r="I32" s="29"/>
      <c r="J32" s="33">
        <v>2.5506550481189851</v>
      </c>
      <c r="K32" s="29"/>
      <c r="L32" s="29"/>
      <c r="M32" s="29"/>
      <c r="N32" s="29"/>
      <c r="O32" s="31" t="s">
        <v>126</v>
      </c>
      <c r="P32" s="28" t="s">
        <v>88</v>
      </c>
      <c r="Q32" s="28"/>
      <c r="S32" s="32" t="s">
        <v>89</v>
      </c>
      <c r="T32" s="32"/>
      <c r="U32" s="32"/>
    </row>
    <row r="33" spans="2:21">
      <c r="B33" s="28"/>
      <c r="C33" s="28"/>
      <c r="D33" s="28" t="s">
        <v>34</v>
      </c>
      <c r="E33" s="28" t="s">
        <v>45</v>
      </c>
      <c r="F33" s="28"/>
      <c r="G33" s="17"/>
      <c r="H33" s="29"/>
      <c r="I33" s="29"/>
      <c r="J33" s="33">
        <v>4.5300442199941466</v>
      </c>
      <c r="K33" s="29"/>
      <c r="L33" s="29"/>
      <c r="M33" s="29"/>
      <c r="N33" s="29"/>
      <c r="O33" s="31" t="s">
        <v>126</v>
      </c>
      <c r="P33" s="28" t="s">
        <v>90</v>
      </c>
      <c r="Q33" s="28"/>
      <c r="S33" s="32" t="s">
        <v>91</v>
      </c>
      <c r="T33" s="32"/>
      <c r="U33" s="32"/>
    </row>
    <row r="34" spans="2:21">
      <c r="B34" s="28"/>
      <c r="C34" s="28"/>
      <c r="D34" s="28" t="s">
        <v>34</v>
      </c>
      <c r="E34" s="28" t="s">
        <v>45</v>
      </c>
      <c r="F34" s="28"/>
      <c r="G34" s="17"/>
      <c r="H34" s="29"/>
      <c r="I34" s="29"/>
      <c r="J34" s="33">
        <v>4.9662141622588738</v>
      </c>
      <c r="K34" s="29"/>
      <c r="L34" s="29"/>
      <c r="M34" s="29"/>
      <c r="N34" s="29"/>
      <c r="O34" s="31" t="s">
        <v>126</v>
      </c>
      <c r="P34" s="28" t="s">
        <v>92</v>
      </c>
      <c r="Q34" s="28"/>
      <c r="S34" s="32" t="s">
        <v>93</v>
      </c>
      <c r="T34" s="32"/>
      <c r="U34" s="32"/>
    </row>
    <row r="35" spans="2:21">
      <c r="B35" s="28"/>
      <c r="C35" s="28"/>
      <c r="D35" s="28" t="s">
        <v>34</v>
      </c>
      <c r="E35" s="28" t="s">
        <v>45</v>
      </c>
      <c r="F35" s="28"/>
      <c r="G35" s="17"/>
      <c r="H35" s="29"/>
      <c r="I35" s="29"/>
      <c r="J35" s="33">
        <v>0.434</v>
      </c>
      <c r="K35" s="29"/>
      <c r="L35" s="29"/>
      <c r="M35" s="29"/>
      <c r="N35" s="29"/>
      <c r="O35" s="31" t="s">
        <v>126</v>
      </c>
      <c r="P35" s="28" t="s">
        <v>94</v>
      </c>
      <c r="Q35" s="28"/>
      <c r="S35" s="32" t="s">
        <v>95</v>
      </c>
      <c r="T35" s="32"/>
      <c r="U35" s="32"/>
    </row>
    <row r="36" spans="2:21">
      <c r="B36" s="28"/>
      <c r="C36" s="28"/>
      <c r="D36" s="28" t="s">
        <v>34</v>
      </c>
      <c r="E36" s="28" t="s">
        <v>45</v>
      </c>
      <c r="F36" s="28"/>
      <c r="G36" s="17"/>
      <c r="H36" s="29"/>
      <c r="I36" s="29"/>
      <c r="J36" s="33">
        <v>0.434</v>
      </c>
      <c r="K36" s="29"/>
      <c r="L36" s="29"/>
      <c r="M36" s="29"/>
      <c r="N36" s="29"/>
      <c r="O36" s="31" t="s">
        <v>126</v>
      </c>
      <c r="P36" s="28" t="s">
        <v>96</v>
      </c>
      <c r="Q36" s="28"/>
      <c r="S36" s="32" t="s">
        <v>97</v>
      </c>
      <c r="T36" s="32"/>
      <c r="U36" s="32"/>
    </row>
    <row r="37" spans="2:21">
      <c r="B37" s="28"/>
      <c r="C37" s="28"/>
      <c r="D37" s="28"/>
      <c r="E37" s="28"/>
      <c r="F37" s="28"/>
      <c r="G37" s="17"/>
      <c r="H37" s="29"/>
      <c r="I37" s="29"/>
      <c r="J37" s="33"/>
      <c r="K37" s="29"/>
      <c r="L37" s="29"/>
      <c r="M37" s="29"/>
      <c r="N37" s="29"/>
      <c r="O37" s="31"/>
      <c r="P37" s="28"/>
      <c r="Q37" s="28"/>
      <c r="S37" s="32"/>
      <c r="T37" s="32"/>
      <c r="U37" s="32"/>
    </row>
  </sheetData>
  <phoneticPr fontId="2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U57"/>
  <sheetViews>
    <sheetView tabSelected="1" zoomScale="85" workbookViewId="0">
      <pane xSplit="5" ySplit="4" topLeftCell="F5" activePane="bottomRight" state="frozen"/>
      <selection activeCell="X9" sqref="X9"/>
      <selection pane="topRight" activeCell="X9" sqref="X9"/>
      <selection pane="bottomLeft" activeCell="X9" sqref="X9"/>
      <selection pane="bottomRight" activeCell="D1" sqref="D1"/>
    </sheetView>
  </sheetViews>
  <sheetFormatPr defaultColWidth="8.85546875" defaultRowHeight="12.75"/>
  <cols>
    <col min="1" max="1" width="9.140625" customWidth="1"/>
    <col min="2" max="2" width="10" customWidth="1"/>
    <col min="3" max="3" width="8.28515625" bestFit="1" customWidth="1"/>
    <col min="4" max="4" width="13.28515625" bestFit="1" customWidth="1"/>
    <col min="5" max="5" width="7.7109375" customWidth="1"/>
    <col min="6" max="6" width="14.5703125" customWidth="1"/>
    <col min="7" max="7" width="5" customWidth="1"/>
    <col min="8" max="8" width="9.42578125" customWidth="1"/>
    <col min="9" max="9" width="7.7109375" customWidth="1"/>
    <col min="10" max="10" width="6.7109375" customWidth="1"/>
    <col min="11" max="11" width="12.7109375" bestFit="1" customWidth="1"/>
    <col min="12" max="12" width="8.42578125" bestFit="1" customWidth="1"/>
    <col min="13" max="13" width="8.7109375" bestFit="1" customWidth="1"/>
    <col min="14" max="14" width="7.7109375" bestFit="1" customWidth="1"/>
    <col min="15" max="15" width="9.140625" customWidth="1"/>
    <col min="16" max="16" width="12.140625" customWidth="1"/>
    <col min="17" max="17" width="8.7109375" bestFit="1" customWidth="1"/>
    <col min="18" max="18" width="7.28515625" customWidth="1"/>
    <col min="19" max="19" width="17.140625" customWidth="1"/>
    <col min="20" max="20" width="17" customWidth="1"/>
    <col min="21" max="21" width="13.42578125" bestFit="1" customWidth="1"/>
    <col min="22" max="22" width="13.7109375" bestFit="1" customWidth="1"/>
    <col min="23" max="23" width="10.7109375" bestFit="1" customWidth="1"/>
    <col min="24" max="25" width="11" bestFit="1" customWidth="1"/>
    <col min="26" max="26" width="11.28515625" bestFit="1" customWidth="1"/>
  </cols>
  <sheetData>
    <row r="1" spans="1:21">
      <c r="A1" s="10" t="str">
        <f ca="1">Scenario</f>
        <v>~Scenario:FI_Potentials</v>
      </c>
    </row>
    <row r="3" spans="1:21">
      <c r="B3" s="7" t="s">
        <v>50</v>
      </c>
    </row>
    <row r="4" spans="1:21">
      <c r="B4" s="24" t="s">
        <v>4</v>
      </c>
      <c r="C4" s="24" t="s">
        <v>2</v>
      </c>
      <c r="D4" s="24" t="s">
        <v>5</v>
      </c>
      <c r="E4" s="24" t="s">
        <v>12</v>
      </c>
      <c r="F4" s="24" t="s">
        <v>7</v>
      </c>
      <c r="G4" s="25">
        <v>0</v>
      </c>
      <c r="H4" s="26">
        <v>2010</v>
      </c>
      <c r="I4" s="26">
        <v>2015</v>
      </c>
      <c r="J4" s="26">
        <v>2020</v>
      </c>
      <c r="K4" s="26">
        <v>2030</v>
      </c>
      <c r="L4" s="26">
        <v>2040</v>
      </c>
      <c r="M4" s="26">
        <v>2050</v>
      </c>
      <c r="N4" s="26">
        <v>2080</v>
      </c>
      <c r="O4" s="27" t="s">
        <v>8</v>
      </c>
      <c r="P4" s="24" t="s">
        <v>21</v>
      </c>
      <c r="Q4" s="24" t="s">
        <v>25</v>
      </c>
      <c r="S4" s="26" t="s">
        <v>51</v>
      </c>
      <c r="T4" s="26"/>
      <c r="U4" s="26"/>
    </row>
    <row r="5" spans="1:21">
      <c r="B5" s="50"/>
      <c r="C5" s="50"/>
      <c r="D5" s="50" t="s">
        <v>82</v>
      </c>
      <c r="E5" s="52" t="s">
        <v>45</v>
      </c>
      <c r="F5" s="50"/>
      <c r="G5" s="51">
        <v>0</v>
      </c>
      <c r="H5" s="52">
        <v>0</v>
      </c>
      <c r="I5" s="52">
        <v>0</v>
      </c>
      <c r="J5" s="53">
        <v>0</v>
      </c>
      <c r="K5" s="52">
        <v>0</v>
      </c>
      <c r="L5" s="52">
        <v>0</v>
      </c>
      <c r="M5" s="52">
        <v>0</v>
      </c>
      <c r="N5" s="52">
        <v>0</v>
      </c>
      <c r="O5" s="54"/>
      <c r="P5" s="50"/>
      <c r="Q5" s="50"/>
      <c r="S5" s="32" t="s">
        <v>115</v>
      </c>
      <c r="T5" s="32"/>
      <c r="U5" s="32"/>
    </row>
    <row r="6" spans="1:21">
      <c r="B6" s="28" t="s">
        <v>29</v>
      </c>
      <c r="C6" s="28" t="s">
        <v>13</v>
      </c>
      <c r="D6" s="28" t="s">
        <v>30</v>
      </c>
      <c r="E6" s="29" t="s">
        <v>45</v>
      </c>
      <c r="F6" s="28"/>
      <c r="G6" s="17">
        <v>5</v>
      </c>
      <c r="H6" s="34">
        <v>55.848959999999998</v>
      </c>
      <c r="I6" s="34">
        <v>48.867840000000001</v>
      </c>
      <c r="J6" s="33">
        <v>46.540800000000004</v>
      </c>
      <c r="K6" s="34">
        <v>46.540800000000004</v>
      </c>
      <c r="L6" s="34">
        <v>46.540800000000004</v>
      </c>
      <c r="M6" s="34">
        <v>46.540800000000004</v>
      </c>
      <c r="N6" s="29"/>
      <c r="O6" s="31"/>
      <c r="P6" s="28" t="s">
        <v>53</v>
      </c>
      <c r="Q6" s="28"/>
      <c r="S6" s="32" t="s">
        <v>54</v>
      </c>
      <c r="T6" s="32"/>
      <c r="U6" s="32"/>
    </row>
    <row r="7" spans="1:21">
      <c r="B7" s="28" t="s">
        <v>29</v>
      </c>
      <c r="C7" s="28" t="s">
        <v>13</v>
      </c>
      <c r="D7" s="28" t="s">
        <v>30</v>
      </c>
      <c r="E7" s="29" t="s">
        <v>45</v>
      </c>
      <c r="F7" s="28"/>
      <c r="G7" s="17">
        <v>5</v>
      </c>
      <c r="H7" s="34">
        <v>8.2639240000000012</v>
      </c>
      <c r="I7" s="34">
        <v>9.5584890000000016</v>
      </c>
      <c r="J7" s="33">
        <v>11.456214660000002</v>
      </c>
      <c r="K7" s="34">
        <v>12.830960419200004</v>
      </c>
      <c r="L7" s="34">
        <v>14.114056461120006</v>
      </c>
      <c r="M7" s="34">
        <v>15.102040413398408</v>
      </c>
      <c r="N7" s="29"/>
      <c r="O7" s="31"/>
      <c r="P7" s="28" t="s">
        <v>55</v>
      </c>
      <c r="Q7" s="28"/>
      <c r="S7" s="32" t="s">
        <v>56</v>
      </c>
      <c r="T7" s="32"/>
      <c r="U7" s="32"/>
    </row>
    <row r="8" spans="1:21">
      <c r="B8" s="28" t="s">
        <v>29</v>
      </c>
      <c r="C8" s="28" t="s">
        <v>13</v>
      </c>
      <c r="D8" s="28" t="s">
        <v>30</v>
      </c>
      <c r="E8" s="29" t="s">
        <v>45</v>
      </c>
      <c r="F8" s="28"/>
      <c r="G8" s="17">
        <v>5</v>
      </c>
      <c r="H8" s="34">
        <v>4.4679009999999968</v>
      </c>
      <c r="I8" s="34">
        <v>4.8232259999999938</v>
      </c>
      <c r="J8" s="33">
        <v>6.4541420460672185</v>
      </c>
      <c r="K8" s="34">
        <v>8.6365327999999995</v>
      </c>
      <c r="L8" s="34">
        <v>8.6365327999999995</v>
      </c>
      <c r="M8" s="34">
        <v>8.6365327999999995</v>
      </c>
      <c r="N8" s="29"/>
      <c r="O8" s="31"/>
      <c r="P8" s="28" t="s">
        <v>57</v>
      </c>
      <c r="Q8" s="28"/>
      <c r="S8" s="32" t="s">
        <v>58</v>
      </c>
      <c r="T8" s="32"/>
      <c r="U8" s="32"/>
    </row>
    <row r="9" spans="1:21">
      <c r="B9" s="28" t="s">
        <v>29</v>
      </c>
      <c r="C9" s="28" t="s">
        <v>13</v>
      </c>
      <c r="D9" s="28" t="s">
        <v>30</v>
      </c>
      <c r="E9" s="29" t="s">
        <v>45</v>
      </c>
      <c r="F9" s="28"/>
      <c r="G9" s="17">
        <v>5</v>
      </c>
      <c r="H9" s="34">
        <v>20.793600000000001</v>
      </c>
      <c r="I9" s="34">
        <v>21.859200000000001</v>
      </c>
      <c r="J9" s="33">
        <v>24.397200000000005</v>
      </c>
      <c r="K9" s="34">
        <v>26.932405016899928</v>
      </c>
      <c r="L9" s="34">
        <v>29.4385742235037</v>
      </c>
      <c r="M9" s="34">
        <v>31.89291711477356</v>
      </c>
      <c r="N9" s="29"/>
      <c r="O9" s="31"/>
      <c r="P9" s="28" t="s">
        <v>59</v>
      </c>
      <c r="Q9" s="28"/>
      <c r="S9" s="32" t="s">
        <v>60</v>
      </c>
      <c r="T9" s="32"/>
      <c r="U9" s="32"/>
    </row>
    <row r="10" spans="1:21">
      <c r="B10" s="28" t="s">
        <v>29</v>
      </c>
      <c r="C10" s="28" t="s">
        <v>13</v>
      </c>
      <c r="D10" s="28" t="s">
        <v>30</v>
      </c>
      <c r="E10" s="29" t="s">
        <v>45</v>
      </c>
      <c r="F10" s="28"/>
      <c r="G10" s="17">
        <v>5</v>
      </c>
      <c r="H10" s="34">
        <v>7.2216000000000005</v>
      </c>
      <c r="I10" s="34">
        <v>5.5728</v>
      </c>
      <c r="J10" s="33">
        <v>7.2216000000000005</v>
      </c>
      <c r="K10" s="34">
        <v>7.2216000000000005</v>
      </c>
      <c r="L10" s="34">
        <v>7.2216000000000005</v>
      </c>
      <c r="M10" s="34">
        <v>7.2216000000000005</v>
      </c>
      <c r="N10" s="29"/>
      <c r="O10" s="31"/>
      <c r="P10" s="28" t="s">
        <v>61</v>
      </c>
      <c r="Q10" s="28"/>
      <c r="S10" s="32" t="s">
        <v>62</v>
      </c>
      <c r="T10" s="32"/>
      <c r="U10" s="32"/>
    </row>
    <row r="11" spans="1:21">
      <c r="B11" s="28" t="s">
        <v>29</v>
      </c>
      <c r="C11" s="28" t="s">
        <v>13</v>
      </c>
      <c r="D11" s="28" t="s">
        <v>30</v>
      </c>
      <c r="E11" s="29" t="s">
        <v>45</v>
      </c>
      <c r="F11" s="28"/>
      <c r="G11" s="17">
        <v>5</v>
      </c>
      <c r="H11" s="34">
        <v>21.729600000000001</v>
      </c>
      <c r="I11" s="34">
        <v>29.591999999999999</v>
      </c>
      <c r="J11" s="33">
        <v>31.183199999999999</v>
      </c>
      <c r="K11" s="34">
        <v>32.010603430515829</v>
      </c>
      <c r="L11" s="34">
        <v>32.432501851400509</v>
      </c>
      <c r="M11" s="34">
        <v>32.645531730161437</v>
      </c>
      <c r="N11" s="29"/>
      <c r="O11" s="31"/>
      <c r="P11" s="28" t="s">
        <v>63</v>
      </c>
      <c r="Q11" s="28"/>
      <c r="S11" s="32" t="s">
        <v>64</v>
      </c>
      <c r="T11" s="32"/>
      <c r="U11" s="32"/>
    </row>
    <row r="12" spans="1:21">
      <c r="B12" s="28" t="s">
        <v>29</v>
      </c>
      <c r="C12" s="28" t="s">
        <v>13</v>
      </c>
      <c r="D12" s="28" t="s">
        <v>30</v>
      </c>
      <c r="E12" s="29" t="s">
        <v>45</v>
      </c>
      <c r="F12" s="28"/>
      <c r="G12" s="17">
        <v>5</v>
      </c>
      <c r="H12" s="34">
        <v>0.15</v>
      </c>
      <c r="I12" s="34">
        <v>0.15</v>
      </c>
      <c r="J12" s="33">
        <v>0.22500000000000001</v>
      </c>
      <c r="K12" s="34">
        <v>3.1459218911612488</v>
      </c>
      <c r="L12" s="34">
        <v>5.8135829615135677</v>
      </c>
      <c r="M12" s="34">
        <v>7.5638365227390052</v>
      </c>
      <c r="N12" s="34">
        <v>7.5638365227390052</v>
      </c>
      <c r="O12" s="31"/>
      <c r="P12" s="28" t="s">
        <v>65</v>
      </c>
      <c r="Q12" s="28"/>
      <c r="S12" s="32" t="s">
        <v>66</v>
      </c>
      <c r="T12" s="32"/>
      <c r="U12" s="32"/>
    </row>
    <row r="13" spans="1:21">
      <c r="B13" s="28" t="s">
        <v>29</v>
      </c>
      <c r="C13" s="28" t="s">
        <v>13</v>
      </c>
      <c r="D13" s="28" t="s">
        <v>30</v>
      </c>
      <c r="E13" s="29" t="s">
        <v>45</v>
      </c>
      <c r="F13" s="28"/>
      <c r="G13" s="17">
        <v>5</v>
      </c>
      <c r="H13" s="34">
        <v>0.05</v>
      </c>
      <c r="I13" s="34">
        <v>0.05</v>
      </c>
      <c r="J13" s="33">
        <v>7.4999999999999997E-2</v>
      </c>
      <c r="K13" s="34">
        <v>1.3540781088387512</v>
      </c>
      <c r="L13" s="34">
        <v>4.2605385334789858</v>
      </c>
      <c r="M13" s="34">
        <v>6.6661634772609952</v>
      </c>
      <c r="N13" s="34">
        <v>6.6661634772609952</v>
      </c>
      <c r="O13" s="31"/>
      <c r="P13" s="28" t="s">
        <v>67</v>
      </c>
      <c r="Q13" s="28"/>
      <c r="S13" s="32" t="s">
        <v>66</v>
      </c>
      <c r="T13" s="32"/>
      <c r="U13" s="32"/>
    </row>
    <row r="14" spans="1:21">
      <c r="B14" s="28" t="s">
        <v>29</v>
      </c>
      <c r="C14" s="28" t="s">
        <v>13</v>
      </c>
      <c r="D14" s="28" t="s">
        <v>30</v>
      </c>
      <c r="E14" s="29" t="s">
        <v>45</v>
      </c>
      <c r="F14" s="28"/>
      <c r="G14" s="17">
        <v>5</v>
      </c>
      <c r="H14" s="29">
        <v>0.1</v>
      </c>
      <c r="I14" s="29">
        <v>0.1</v>
      </c>
      <c r="J14" s="30">
        <v>0.2</v>
      </c>
      <c r="K14" s="29">
        <v>0.6</v>
      </c>
      <c r="L14" s="39">
        <v>1.0029571625945854</v>
      </c>
      <c r="M14" s="39">
        <v>1.25</v>
      </c>
      <c r="N14" s="29"/>
      <c r="O14" s="31"/>
      <c r="P14" s="28" t="s">
        <v>68</v>
      </c>
      <c r="Q14" s="28"/>
      <c r="S14" s="32" t="s">
        <v>69</v>
      </c>
      <c r="T14" s="32"/>
      <c r="U14" s="32"/>
    </row>
    <row r="15" spans="1:21">
      <c r="B15" s="28" t="s">
        <v>29</v>
      </c>
      <c r="C15" s="28" t="s">
        <v>13</v>
      </c>
      <c r="D15" s="28" t="s">
        <v>30</v>
      </c>
      <c r="E15" s="29" t="s">
        <v>45</v>
      </c>
      <c r="F15" s="28"/>
      <c r="G15" s="17">
        <v>5</v>
      </c>
      <c r="H15" s="29">
        <v>0.5</v>
      </c>
      <c r="I15" s="29">
        <v>0.6</v>
      </c>
      <c r="J15" s="40">
        <v>1.8359999999999996</v>
      </c>
      <c r="K15" s="34">
        <v>8.2799999999999994</v>
      </c>
      <c r="L15" s="34">
        <v>11.919683727235233</v>
      </c>
      <c r="M15" s="34">
        <v>13.934117647058825</v>
      </c>
      <c r="N15" s="29"/>
      <c r="O15" s="31"/>
      <c r="P15" s="28" t="s">
        <v>70</v>
      </c>
      <c r="Q15" s="28"/>
      <c r="S15" s="32" t="s">
        <v>71</v>
      </c>
      <c r="T15" s="32"/>
      <c r="U15" s="32"/>
    </row>
    <row r="16" spans="1:21">
      <c r="B16" s="28" t="s">
        <v>29</v>
      </c>
      <c r="C16" s="28" t="s">
        <v>13</v>
      </c>
      <c r="D16" s="28" t="s">
        <v>30</v>
      </c>
      <c r="E16" s="29" t="s">
        <v>45</v>
      </c>
      <c r="F16" s="28"/>
      <c r="G16" s="17">
        <v>5</v>
      </c>
      <c r="H16" s="34">
        <v>0.5</v>
      </c>
      <c r="I16" s="34">
        <v>0.73943394458563938</v>
      </c>
      <c r="J16" s="33">
        <v>1.4111967374165768</v>
      </c>
      <c r="K16" s="34">
        <v>4.0142397225215056</v>
      </c>
      <c r="L16" s="34">
        <v>5.673231942623862</v>
      </c>
      <c r="M16" s="34">
        <v>6.8872881355932201</v>
      </c>
      <c r="N16" s="34">
        <v>10.300971108288406</v>
      </c>
      <c r="O16" s="31"/>
      <c r="P16" s="28" t="s">
        <v>31</v>
      </c>
      <c r="Q16" s="28"/>
      <c r="S16" s="32" t="s">
        <v>72</v>
      </c>
      <c r="T16" s="32"/>
      <c r="U16" s="32"/>
    </row>
    <row r="17" spans="2:21">
      <c r="B17" s="28" t="s">
        <v>29</v>
      </c>
      <c r="C17" s="28" t="s">
        <v>13</v>
      </c>
      <c r="D17" s="28" t="s">
        <v>30</v>
      </c>
      <c r="E17" s="29" t="s">
        <v>45</v>
      </c>
      <c r="F17" s="28"/>
      <c r="G17" s="17">
        <v>5</v>
      </c>
      <c r="H17" s="34">
        <v>0.5</v>
      </c>
      <c r="I17" s="34">
        <v>0.69377453544227763</v>
      </c>
      <c r="J17" s="33">
        <v>1.321021080768926</v>
      </c>
      <c r="K17" s="34">
        <v>3.7594790776198206</v>
      </c>
      <c r="L17" s="34">
        <v>5.3125084619578526</v>
      </c>
      <c r="M17" s="34">
        <v>6.406779661016949</v>
      </c>
      <c r="N17" s="34">
        <v>8.9884446055016625</v>
      </c>
      <c r="O17" s="31"/>
      <c r="P17" s="28" t="s">
        <v>32</v>
      </c>
      <c r="Q17" s="28"/>
      <c r="S17" s="32" t="s">
        <v>72</v>
      </c>
      <c r="T17" s="32"/>
      <c r="U17" s="32"/>
    </row>
    <row r="18" spans="2:21">
      <c r="B18" s="28" t="s">
        <v>29</v>
      </c>
      <c r="C18" s="28" t="s">
        <v>13</v>
      </c>
      <c r="D18" s="28" t="s">
        <v>30</v>
      </c>
      <c r="E18" s="29" t="s">
        <v>45</v>
      </c>
      <c r="F18" s="28"/>
      <c r="G18" s="17">
        <v>5</v>
      </c>
      <c r="H18" s="34">
        <v>0.3</v>
      </c>
      <c r="I18" s="34">
        <v>0.83460337484966918</v>
      </c>
      <c r="J18" s="33">
        <v>1.5474145245460249</v>
      </c>
      <c r="K18" s="34">
        <v>4.2421157649216807</v>
      </c>
      <c r="L18" s="34">
        <v>5.7898170770123114</v>
      </c>
      <c r="M18" s="34">
        <v>6.8529661016949159</v>
      </c>
      <c r="N18" s="34">
        <v>10.368073016639162</v>
      </c>
      <c r="O18" s="31"/>
      <c r="P18" s="28" t="s">
        <v>33</v>
      </c>
      <c r="Q18" s="28"/>
      <c r="S18" s="32" t="s">
        <v>72</v>
      </c>
      <c r="T18" s="32"/>
      <c r="U18" s="32"/>
    </row>
    <row r="19" spans="2:21">
      <c r="B19" s="28" t="s">
        <v>29</v>
      </c>
      <c r="C19" s="28" t="s">
        <v>13</v>
      </c>
      <c r="D19" s="28" t="s">
        <v>30</v>
      </c>
      <c r="E19" s="29" t="s">
        <v>45</v>
      </c>
      <c r="F19" s="28"/>
      <c r="G19" s="17">
        <v>5</v>
      </c>
      <c r="H19" s="34">
        <v>0.26636799999999949</v>
      </c>
      <c r="I19" s="34">
        <v>0.60122114512241387</v>
      </c>
      <c r="J19" s="33">
        <v>1.3760659403309639</v>
      </c>
      <c r="K19" s="34">
        <v>4.1841654349369932</v>
      </c>
      <c r="L19" s="34">
        <v>5.8040663153632401</v>
      </c>
      <c r="M19" s="34">
        <v>6.8529661016949177</v>
      </c>
      <c r="N19" s="34">
        <v>10.342511269570767</v>
      </c>
      <c r="O19" s="31"/>
      <c r="P19" s="28" t="s">
        <v>73</v>
      </c>
      <c r="Q19" s="28"/>
      <c r="S19" s="32" t="s">
        <v>72</v>
      </c>
      <c r="T19" s="32"/>
      <c r="U19" s="32"/>
    </row>
    <row r="20" spans="2:21">
      <c r="B20" s="28" t="s">
        <v>29</v>
      </c>
      <c r="C20" s="28" t="s">
        <v>13</v>
      </c>
      <c r="D20" s="28" t="s">
        <v>30</v>
      </c>
      <c r="E20" s="29" t="s">
        <v>45</v>
      </c>
      <c r="F20" s="28"/>
      <c r="G20" s="17">
        <v>5</v>
      </c>
      <c r="H20" s="29">
        <v>0.6</v>
      </c>
      <c r="I20" s="29">
        <v>0.8</v>
      </c>
      <c r="J20" s="30">
        <v>1</v>
      </c>
      <c r="K20" s="29">
        <v>1.4</v>
      </c>
      <c r="L20" s="29">
        <v>1.8</v>
      </c>
      <c r="M20" s="29">
        <v>2.2000000000000002</v>
      </c>
      <c r="N20" s="29">
        <v>0</v>
      </c>
      <c r="O20" s="31"/>
      <c r="P20" s="28" t="s">
        <v>74</v>
      </c>
      <c r="Q20" s="28"/>
      <c r="S20" s="32" t="s">
        <v>75</v>
      </c>
      <c r="T20" s="32"/>
      <c r="U20" s="32"/>
    </row>
    <row r="21" spans="2:21">
      <c r="B21" s="28" t="s">
        <v>29</v>
      </c>
      <c r="C21" s="28" t="s">
        <v>13</v>
      </c>
      <c r="D21" s="28" t="s">
        <v>30</v>
      </c>
      <c r="E21" s="29" t="s">
        <v>45</v>
      </c>
      <c r="F21" s="28"/>
      <c r="G21" s="17">
        <v>5</v>
      </c>
      <c r="H21" s="34">
        <v>10.42407</v>
      </c>
      <c r="I21" s="34">
        <v>19.938915000000001</v>
      </c>
      <c r="J21" s="33">
        <v>24.865569999999998</v>
      </c>
      <c r="K21" s="34">
        <v>26.334896289960792</v>
      </c>
      <c r="L21" s="34">
        <v>26.334896289960792</v>
      </c>
      <c r="M21" s="34">
        <v>26.334896289960792</v>
      </c>
      <c r="N21" s="41"/>
      <c r="O21" s="31"/>
      <c r="P21" s="28" t="s">
        <v>76</v>
      </c>
      <c r="Q21" s="28"/>
      <c r="S21" s="32" t="s">
        <v>77</v>
      </c>
      <c r="T21" s="32"/>
      <c r="U21" s="32"/>
    </row>
    <row r="22" spans="2:21">
      <c r="B22" s="28" t="s">
        <v>29</v>
      </c>
      <c r="C22" s="28" t="s">
        <v>13</v>
      </c>
      <c r="D22" s="28" t="s">
        <v>30</v>
      </c>
      <c r="E22" s="29" t="s">
        <v>45</v>
      </c>
      <c r="F22" s="28"/>
      <c r="G22" s="17">
        <v>5</v>
      </c>
      <c r="H22" s="34">
        <v>2.0218599999999998</v>
      </c>
      <c r="I22" s="34">
        <v>1.7589300000000001</v>
      </c>
      <c r="J22" s="33">
        <v>2.0476800000000002</v>
      </c>
      <c r="K22" s="34">
        <v>2.1530125142415164</v>
      </c>
      <c r="L22" s="34">
        <v>2.1530125142415164</v>
      </c>
      <c r="M22" s="34">
        <v>2.1530125142415164</v>
      </c>
      <c r="N22" s="41"/>
      <c r="O22" s="31"/>
      <c r="P22" s="28" t="s">
        <v>78</v>
      </c>
      <c r="Q22" s="28"/>
      <c r="S22" s="32" t="s">
        <v>79</v>
      </c>
      <c r="T22" s="32"/>
      <c r="U22" s="32"/>
    </row>
    <row r="23" spans="2:21">
      <c r="B23" s="28" t="s">
        <v>29</v>
      </c>
      <c r="C23" s="28" t="s">
        <v>13</v>
      </c>
      <c r="D23" s="28" t="s">
        <v>30</v>
      </c>
      <c r="E23" s="29" t="s">
        <v>45</v>
      </c>
      <c r="F23" s="28"/>
      <c r="G23" s="17">
        <v>5</v>
      </c>
      <c r="H23" s="34"/>
      <c r="I23" s="34">
        <v>0</v>
      </c>
      <c r="J23" s="33">
        <v>0.1</v>
      </c>
      <c r="K23" s="34">
        <v>4.4000000000000004</v>
      </c>
      <c r="L23" s="34">
        <v>5</v>
      </c>
      <c r="M23" s="34">
        <v>5.4</v>
      </c>
      <c r="N23" s="41"/>
      <c r="O23" s="31"/>
      <c r="P23" s="28" t="s">
        <v>117</v>
      </c>
      <c r="Q23" s="28"/>
      <c r="S23" s="32" t="s">
        <v>118</v>
      </c>
      <c r="T23" s="32"/>
      <c r="U23" s="32"/>
    </row>
    <row r="24" spans="2:21">
      <c r="B24" s="28" t="s">
        <v>29</v>
      </c>
      <c r="C24" s="28" t="s">
        <v>13</v>
      </c>
      <c r="D24" s="28" t="s">
        <v>30</v>
      </c>
      <c r="E24" s="29" t="s">
        <v>116</v>
      </c>
      <c r="F24" s="28"/>
      <c r="G24" s="17">
        <v>5</v>
      </c>
      <c r="H24" s="34"/>
      <c r="I24" s="34">
        <v>0</v>
      </c>
      <c r="J24" s="33">
        <v>0.1</v>
      </c>
      <c r="K24" s="34">
        <v>6.2</v>
      </c>
      <c r="L24" s="34">
        <v>6.9</v>
      </c>
      <c r="M24" s="34">
        <v>7.2</v>
      </c>
      <c r="N24" s="41"/>
      <c r="O24" s="31"/>
      <c r="P24" s="28" t="s">
        <v>117</v>
      </c>
      <c r="Q24" s="28"/>
      <c r="S24" s="32" t="s">
        <v>118</v>
      </c>
      <c r="T24" s="32"/>
      <c r="U24" s="32"/>
    </row>
    <row r="25" spans="2:21">
      <c r="B25" s="35" t="s">
        <v>82</v>
      </c>
      <c r="C25" s="35"/>
      <c r="D25" s="35"/>
      <c r="E25" s="37"/>
      <c r="F25" s="35"/>
      <c r="G25" s="36"/>
      <c r="H25" s="37"/>
      <c r="I25" s="37"/>
      <c r="J25" s="37"/>
      <c r="K25" s="37"/>
      <c r="L25" s="37"/>
      <c r="M25" s="37"/>
      <c r="N25" s="37"/>
      <c r="O25" s="38"/>
      <c r="P25" s="35"/>
      <c r="Q25" s="35"/>
      <c r="S25" s="35"/>
      <c r="T25" s="35"/>
      <c r="U25" s="35"/>
    </row>
    <row r="26" spans="2:21">
      <c r="B26" s="28" t="s">
        <v>29</v>
      </c>
      <c r="C26" s="28"/>
      <c r="D26" s="28" t="s">
        <v>98</v>
      </c>
      <c r="E26" s="29" t="s">
        <v>45</v>
      </c>
      <c r="F26" s="28" t="s">
        <v>99</v>
      </c>
      <c r="G26" s="17"/>
      <c r="H26" s="29">
        <v>1</v>
      </c>
      <c r="I26" s="29">
        <v>1</v>
      </c>
      <c r="J26" s="30">
        <v>1</v>
      </c>
      <c r="K26" s="29">
        <v>1</v>
      </c>
      <c r="L26" s="29"/>
      <c r="M26" s="29"/>
      <c r="N26" s="29"/>
      <c r="O26" s="31"/>
      <c r="P26" s="28" t="s">
        <v>53</v>
      </c>
      <c r="Q26" s="28" t="s">
        <v>84</v>
      </c>
      <c r="S26" s="32" t="s">
        <v>100</v>
      </c>
      <c r="T26" s="32"/>
      <c r="U26" s="32"/>
    </row>
    <row r="27" spans="2:21">
      <c r="B27" s="28" t="s">
        <v>29</v>
      </c>
      <c r="C27" s="28"/>
      <c r="D27" s="28" t="s">
        <v>98</v>
      </c>
      <c r="E27" s="29" t="s">
        <v>45</v>
      </c>
      <c r="F27" s="28" t="s">
        <v>99</v>
      </c>
      <c r="G27" s="17"/>
      <c r="H27" s="29">
        <v>0.64</v>
      </c>
      <c r="I27" s="29">
        <v>0.55000000000000004</v>
      </c>
      <c r="J27" s="30">
        <v>0.5</v>
      </c>
      <c r="K27" s="29">
        <v>0.5</v>
      </c>
      <c r="L27" s="29"/>
      <c r="M27" s="29"/>
      <c r="N27" s="29"/>
      <c r="O27" s="31"/>
      <c r="P27" s="28" t="s">
        <v>55</v>
      </c>
      <c r="Q27" s="28" t="s">
        <v>84</v>
      </c>
      <c r="S27" s="32" t="s">
        <v>100</v>
      </c>
      <c r="T27" s="32"/>
      <c r="U27" s="32"/>
    </row>
    <row r="28" spans="2:21">
      <c r="B28" s="28" t="s">
        <v>29</v>
      </c>
      <c r="C28" s="28"/>
      <c r="D28" s="28" t="s">
        <v>98</v>
      </c>
      <c r="E28" s="29" t="s">
        <v>45</v>
      </c>
      <c r="F28" s="28" t="s">
        <v>99</v>
      </c>
      <c r="G28" s="17"/>
      <c r="H28" s="29">
        <v>0.9</v>
      </c>
      <c r="I28" s="29">
        <v>0.9</v>
      </c>
      <c r="J28" s="30">
        <v>0.8</v>
      </c>
      <c r="K28" s="29">
        <v>0.7</v>
      </c>
      <c r="L28" s="29"/>
      <c r="M28" s="29"/>
      <c r="N28" s="29"/>
      <c r="O28" s="31"/>
      <c r="P28" s="28" t="s">
        <v>57</v>
      </c>
      <c r="Q28" s="28" t="s">
        <v>84</v>
      </c>
      <c r="S28" s="32" t="s">
        <v>100</v>
      </c>
      <c r="T28" s="32"/>
      <c r="U28" s="32"/>
    </row>
    <row r="29" spans="2:21">
      <c r="B29" s="28"/>
      <c r="C29" s="28"/>
      <c r="D29" s="28" t="s">
        <v>101</v>
      </c>
      <c r="E29" s="29" t="s">
        <v>45</v>
      </c>
      <c r="F29" s="28"/>
      <c r="G29" s="17"/>
      <c r="H29" s="29"/>
      <c r="I29" s="29"/>
      <c r="J29" s="30">
        <v>0.5</v>
      </c>
      <c r="K29" s="29"/>
      <c r="L29" s="29"/>
      <c r="M29" s="29"/>
      <c r="N29" s="29"/>
      <c r="O29" s="31"/>
      <c r="P29" s="28" t="s">
        <v>31</v>
      </c>
      <c r="Q29" s="28" t="s">
        <v>80</v>
      </c>
      <c r="S29" s="32" t="s">
        <v>102</v>
      </c>
      <c r="T29" s="32"/>
      <c r="U29" s="32"/>
    </row>
    <row r="30" spans="2:21">
      <c r="B30" s="28"/>
      <c r="C30" s="28"/>
      <c r="D30" s="28" t="s">
        <v>101</v>
      </c>
      <c r="E30" s="29" t="s">
        <v>45</v>
      </c>
      <c r="F30" s="28"/>
      <c r="G30" s="17"/>
      <c r="H30" s="29"/>
      <c r="I30" s="29"/>
      <c r="J30" s="30">
        <v>0.5</v>
      </c>
      <c r="K30" s="29"/>
      <c r="L30" s="29"/>
      <c r="M30" s="29"/>
      <c r="N30" s="29"/>
      <c r="O30" s="31"/>
      <c r="P30" s="28" t="s">
        <v>32</v>
      </c>
      <c r="Q30" s="28" t="s">
        <v>80</v>
      </c>
      <c r="S30" s="32" t="s">
        <v>102</v>
      </c>
      <c r="T30" s="32"/>
      <c r="U30" s="32"/>
    </row>
    <row r="31" spans="2:21">
      <c r="B31" s="28" t="s">
        <v>29</v>
      </c>
      <c r="C31" s="28"/>
      <c r="D31" s="28" t="s">
        <v>98</v>
      </c>
      <c r="E31" s="29" t="s">
        <v>45</v>
      </c>
      <c r="F31" s="28" t="s">
        <v>99</v>
      </c>
      <c r="G31" s="17"/>
      <c r="H31" s="29"/>
      <c r="I31" s="29"/>
      <c r="J31" s="40">
        <v>-6.9444444444444438</v>
      </c>
      <c r="K31" s="29"/>
      <c r="L31" s="29"/>
      <c r="M31" s="29"/>
      <c r="N31" s="29"/>
      <c r="O31" s="31"/>
      <c r="P31" s="28" t="s">
        <v>31</v>
      </c>
      <c r="Q31" s="28" t="s">
        <v>103</v>
      </c>
      <c r="S31" s="32" t="s">
        <v>104</v>
      </c>
      <c r="T31" s="32"/>
      <c r="U31" s="32"/>
    </row>
    <row r="32" spans="2:21">
      <c r="B32" s="28" t="s">
        <v>29</v>
      </c>
      <c r="C32" s="28"/>
      <c r="D32" s="28" t="s">
        <v>98</v>
      </c>
      <c r="E32" s="29" t="s">
        <v>45</v>
      </c>
      <c r="F32" s="28" t="s">
        <v>99</v>
      </c>
      <c r="G32" s="17"/>
      <c r="H32" s="29"/>
      <c r="I32" s="29"/>
      <c r="J32" s="40">
        <v>-6.9444444444444438</v>
      </c>
      <c r="K32" s="29"/>
      <c r="L32" s="29"/>
      <c r="M32" s="29"/>
      <c r="N32" s="29"/>
      <c r="O32" s="31"/>
      <c r="P32" s="28" t="s">
        <v>32</v>
      </c>
      <c r="Q32" s="28" t="s">
        <v>103</v>
      </c>
      <c r="S32" s="32" t="s">
        <v>104</v>
      </c>
      <c r="T32" s="32"/>
      <c r="U32" s="32"/>
    </row>
    <row r="33" spans="2:21">
      <c r="B33" s="28" t="s">
        <v>29</v>
      </c>
      <c r="C33" s="28"/>
      <c r="D33" s="28" t="s">
        <v>98</v>
      </c>
      <c r="E33" s="29" t="s">
        <v>45</v>
      </c>
      <c r="F33" s="28" t="s">
        <v>99</v>
      </c>
      <c r="G33" s="17"/>
      <c r="H33" s="29"/>
      <c r="I33" s="29"/>
      <c r="J33" s="40">
        <v>-6.9444444444444438</v>
      </c>
      <c r="K33" s="29"/>
      <c r="L33" s="29"/>
      <c r="M33" s="29"/>
      <c r="N33" s="29"/>
      <c r="O33" s="31"/>
      <c r="P33" s="28" t="s">
        <v>33</v>
      </c>
      <c r="Q33" s="28" t="s">
        <v>103</v>
      </c>
      <c r="S33" s="32" t="s">
        <v>104</v>
      </c>
      <c r="T33" s="32"/>
      <c r="U33" s="32"/>
    </row>
    <row r="34" spans="2:21">
      <c r="B34" s="28" t="s">
        <v>29</v>
      </c>
      <c r="C34" s="28"/>
      <c r="D34" s="28" t="s">
        <v>98</v>
      </c>
      <c r="E34" s="29" t="s">
        <v>45</v>
      </c>
      <c r="F34" s="28" t="s">
        <v>99</v>
      </c>
      <c r="G34" s="17"/>
      <c r="H34" s="29"/>
      <c r="I34" s="29"/>
      <c r="J34" s="40">
        <v>-6.9444444444444438</v>
      </c>
      <c r="K34" s="29"/>
      <c r="L34" s="29"/>
      <c r="M34" s="29"/>
      <c r="N34" s="29"/>
      <c r="O34" s="31"/>
      <c r="P34" s="28" t="s">
        <v>73</v>
      </c>
      <c r="Q34" s="28" t="s">
        <v>103</v>
      </c>
      <c r="S34" s="32" t="s">
        <v>104</v>
      </c>
      <c r="T34" s="32"/>
      <c r="U34" s="32"/>
    </row>
    <row r="35" spans="2:21">
      <c r="B35" s="28"/>
      <c r="C35" s="28"/>
      <c r="D35" s="28" t="s">
        <v>168</v>
      </c>
      <c r="E35" s="29" t="s">
        <v>45</v>
      </c>
      <c r="F35" s="28" t="s">
        <v>186</v>
      </c>
      <c r="G35" s="119"/>
      <c r="H35" s="29"/>
      <c r="I35" s="29"/>
      <c r="J35" s="40">
        <v>-1</v>
      </c>
      <c r="K35" s="29"/>
      <c r="L35" s="29"/>
      <c r="M35" s="29"/>
      <c r="N35" s="29"/>
      <c r="O35" s="31"/>
      <c r="P35" s="28" t="s">
        <v>59</v>
      </c>
      <c r="Q35" s="28" t="s">
        <v>49</v>
      </c>
      <c r="S35" s="32" t="s">
        <v>107</v>
      </c>
      <c r="T35" s="32"/>
      <c r="U35" s="32"/>
    </row>
    <row r="36" spans="2:21">
      <c r="B36" s="28"/>
      <c r="C36" s="28"/>
      <c r="D36" s="28" t="s">
        <v>168</v>
      </c>
      <c r="E36" s="29" t="s">
        <v>45</v>
      </c>
      <c r="F36" s="28" t="s">
        <v>186</v>
      </c>
      <c r="G36" s="119"/>
      <c r="H36" s="29"/>
      <c r="I36" s="29"/>
      <c r="J36" s="40">
        <v>1</v>
      </c>
      <c r="K36" s="29"/>
      <c r="L36" s="29"/>
      <c r="M36" s="29"/>
      <c r="N36" s="29"/>
      <c r="O36" s="31"/>
      <c r="P36" s="28" t="s">
        <v>59</v>
      </c>
      <c r="Q36" s="28" t="s">
        <v>43</v>
      </c>
      <c r="S36" s="32" t="s">
        <v>107</v>
      </c>
      <c r="T36" s="32"/>
      <c r="U36" s="32"/>
    </row>
    <row r="37" spans="2:21">
      <c r="B37" s="28"/>
      <c r="C37" s="28"/>
      <c r="D37" s="28" t="s">
        <v>168</v>
      </c>
      <c r="E37" s="29" t="s">
        <v>45</v>
      </c>
      <c r="F37" s="28" t="s">
        <v>169</v>
      </c>
      <c r="G37" s="17"/>
      <c r="H37" s="29"/>
      <c r="I37" s="29"/>
      <c r="J37" s="40">
        <v>1</v>
      </c>
      <c r="K37" s="29"/>
      <c r="L37" s="29"/>
      <c r="M37" s="29"/>
      <c r="N37" s="29"/>
      <c r="O37" s="31"/>
      <c r="P37" s="28" t="s">
        <v>59</v>
      </c>
      <c r="Q37" s="28" t="s">
        <v>49</v>
      </c>
      <c r="S37" s="32" t="s">
        <v>107</v>
      </c>
      <c r="T37" s="32"/>
      <c r="U37" s="32"/>
    </row>
    <row r="38" spans="2:21">
      <c r="B38" s="28" t="s">
        <v>29</v>
      </c>
      <c r="C38" s="28"/>
      <c r="D38" s="28" t="s">
        <v>105</v>
      </c>
      <c r="E38" s="29" t="s">
        <v>45</v>
      </c>
      <c r="F38" s="28" t="s">
        <v>106</v>
      </c>
      <c r="G38" s="17"/>
      <c r="H38" s="29"/>
      <c r="I38" s="28"/>
      <c r="J38" s="40">
        <v>1</v>
      </c>
      <c r="K38" s="29"/>
      <c r="L38" s="29"/>
      <c r="M38" s="29"/>
      <c r="N38" s="29"/>
      <c r="O38" s="31"/>
      <c r="P38" s="28" t="s">
        <v>61</v>
      </c>
      <c r="Q38" s="28" t="s">
        <v>49</v>
      </c>
      <c r="S38" s="32" t="s">
        <v>107</v>
      </c>
      <c r="T38" s="32"/>
      <c r="U38" s="32"/>
    </row>
    <row r="39" spans="2:21">
      <c r="B39" s="28" t="s">
        <v>29</v>
      </c>
      <c r="C39" s="28"/>
      <c r="D39" s="28" t="s">
        <v>105</v>
      </c>
      <c r="E39" s="29" t="s">
        <v>45</v>
      </c>
      <c r="F39" s="28" t="s">
        <v>106</v>
      </c>
      <c r="G39" s="17"/>
      <c r="H39" s="29"/>
      <c r="I39" s="28"/>
      <c r="J39" s="40">
        <v>1</v>
      </c>
      <c r="K39" s="29"/>
      <c r="L39" s="29"/>
      <c r="M39" s="29"/>
      <c r="N39" s="29"/>
      <c r="O39" s="31"/>
      <c r="P39" s="28" t="s">
        <v>63</v>
      </c>
      <c r="Q39" s="28" t="s">
        <v>108</v>
      </c>
      <c r="S39" s="32" t="s">
        <v>107</v>
      </c>
      <c r="T39" s="32"/>
      <c r="U39" s="32"/>
    </row>
    <row r="40" spans="2:21">
      <c r="B40" s="28" t="s">
        <v>29</v>
      </c>
      <c r="C40" s="28"/>
      <c r="D40" s="28" t="s">
        <v>105</v>
      </c>
      <c r="E40" s="29" t="s">
        <v>45</v>
      </c>
      <c r="F40" s="28" t="s">
        <v>109</v>
      </c>
      <c r="G40" s="17"/>
      <c r="H40" s="29"/>
      <c r="I40" s="28"/>
      <c r="J40" s="40">
        <v>1</v>
      </c>
      <c r="K40" s="29"/>
      <c r="L40" s="29"/>
      <c r="M40" s="29"/>
      <c r="N40" s="29"/>
      <c r="O40" s="31"/>
      <c r="P40" s="28" t="s">
        <v>61</v>
      </c>
      <c r="Q40" s="28" t="s">
        <v>43</v>
      </c>
      <c r="S40" s="32" t="s">
        <v>110</v>
      </c>
      <c r="T40" s="32"/>
      <c r="U40" s="32"/>
    </row>
    <row r="41" spans="2:21">
      <c r="B41" s="28" t="s">
        <v>29</v>
      </c>
      <c r="C41" s="28"/>
      <c r="D41" s="28" t="s">
        <v>105</v>
      </c>
      <c r="E41" s="29" t="s">
        <v>45</v>
      </c>
      <c r="F41" s="28" t="s">
        <v>111</v>
      </c>
      <c r="G41" s="17"/>
      <c r="H41" s="29"/>
      <c r="I41" s="28"/>
      <c r="J41" s="40">
        <v>1</v>
      </c>
      <c r="K41" s="29"/>
      <c r="L41" s="29"/>
      <c r="M41" s="29"/>
      <c r="N41" s="29"/>
      <c r="O41" s="31"/>
      <c r="P41" s="28" t="s">
        <v>63</v>
      </c>
      <c r="Q41" s="28" t="s">
        <v>43</v>
      </c>
      <c r="S41" s="32" t="s">
        <v>110</v>
      </c>
      <c r="T41" s="32"/>
      <c r="U41" s="32"/>
    </row>
    <row r="42" spans="2:21">
      <c r="B42" s="28"/>
      <c r="C42" s="28" t="s">
        <v>13</v>
      </c>
      <c r="D42" s="28" t="s">
        <v>198</v>
      </c>
      <c r="E42" s="29" t="s">
        <v>45</v>
      </c>
      <c r="F42" s="28" t="s">
        <v>199</v>
      </c>
      <c r="G42" s="119"/>
      <c r="H42" s="28"/>
      <c r="I42" s="28"/>
      <c r="J42" s="56">
        <v>1</v>
      </c>
      <c r="K42" s="29"/>
      <c r="L42" s="29"/>
      <c r="M42" s="29"/>
      <c r="N42" s="29"/>
      <c r="O42" s="31"/>
      <c r="P42" s="28" t="s">
        <v>59</v>
      </c>
      <c r="Q42" s="28" t="s">
        <v>49</v>
      </c>
      <c r="S42" s="32" t="s">
        <v>200</v>
      </c>
      <c r="T42" s="32"/>
      <c r="U42" s="32"/>
    </row>
    <row r="43" spans="2:21">
      <c r="B43" s="35" t="s">
        <v>82</v>
      </c>
      <c r="C43" s="35"/>
      <c r="D43" s="35"/>
      <c r="E43" s="37"/>
      <c r="F43" s="35"/>
      <c r="G43" s="36"/>
      <c r="H43" s="37"/>
      <c r="I43" s="37"/>
      <c r="J43" s="37"/>
      <c r="K43" s="37"/>
      <c r="L43" s="37"/>
      <c r="M43" s="37"/>
      <c r="N43" s="37"/>
      <c r="O43" s="38"/>
      <c r="P43" s="35"/>
      <c r="Q43" s="35"/>
      <c r="S43" s="35"/>
      <c r="T43" s="35"/>
      <c r="U43" s="35"/>
    </row>
    <row r="44" spans="2:21">
      <c r="B44" s="28" t="s">
        <v>29</v>
      </c>
      <c r="C44" s="28" t="s">
        <v>13</v>
      </c>
      <c r="D44" s="28" t="s">
        <v>30</v>
      </c>
      <c r="E44" s="29" t="s">
        <v>45</v>
      </c>
      <c r="F44" s="28"/>
      <c r="G44" s="17">
        <v>2</v>
      </c>
      <c r="H44" s="29"/>
      <c r="I44" s="28"/>
      <c r="J44" s="40">
        <v>0</v>
      </c>
      <c r="K44" s="29"/>
      <c r="L44" s="29"/>
      <c r="M44" s="29"/>
      <c r="N44" s="29"/>
      <c r="O44" s="31"/>
      <c r="P44" s="28" t="s">
        <v>39</v>
      </c>
      <c r="Q44" s="28"/>
      <c r="S44" s="23" t="s">
        <v>36</v>
      </c>
      <c r="T44" s="32"/>
      <c r="U44" s="32"/>
    </row>
    <row r="45" spans="2:21">
      <c r="B45" s="28" t="s">
        <v>29</v>
      </c>
      <c r="C45" s="28" t="s">
        <v>13</v>
      </c>
      <c r="D45" s="28" t="s">
        <v>30</v>
      </c>
      <c r="E45" s="29" t="s">
        <v>45</v>
      </c>
      <c r="F45" s="28"/>
      <c r="G45" s="17">
        <v>2</v>
      </c>
      <c r="H45" s="29"/>
      <c r="I45" s="28"/>
      <c r="J45" s="40">
        <v>0</v>
      </c>
      <c r="K45" s="29"/>
      <c r="L45" s="29"/>
      <c r="M45" s="29"/>
      <c r="N45" s="29"/>
      <c r="O45" s="31"/>
      <c r="P45" s="28" t="s">
        <v>40</v>
      </c>
      <c r="Q45" s="28"/>
      <c r="S45" s="23" t="s">
        <v>37</v>
      </c>
      <c r="T45" s="32"/>
      <c r="U45" s="32"/>
    </row>
    <row r="46" spans="2:21">
      <c r="B46" s="28" t="s">
        <v>29</v>
      </c>
      <c r="C46" s="28" t="s">
        <v>13</v>
      </c>
      <c r="D46" s="28" t="s">
        <v>30</v>
      </c>
      <c r="E46" s="29" t="s">
        <v>45</v>
      </c>
      <c r="F46" s="28"/>
      <c r="G46" s="17">
        <v>2</v>
      </c>
      <c r="H46" s="29"/>
      <c r="I46" s="28"/>
      <c r="J46" s="40">
        <v>0</v>
      </c>
      <c r="K46" s="29"/>
      <c r="L46" s="29"/>
      <c r="M46" s="29"/>
      <c r="N46" s="29"/>
      <c r="O46" s="31"/>
      <c r="P46" s="28" t="s">
        <v>41</v>
      </c>
      <c r="Q46" s="28"/>
      <c r="S46" s="23" t="s">
        <v>38</v>
      </c>
      <c r="T46" s="32"/>
      <c r="U46" s="32"/>
    </row>
    <row r="47" spans="2:21">
      <c r="B47" s="35" t="s">
        <v>82</v>
      </c>
      <c r="C47" s="35"/>
      <c r="D47" s="35"/>
      <c r="E47" s="35"/>
      <c r="F47" s="35"/>
      <c r="G47" s="36"/>
      <c r="H47" s="37"/>
      <c r="I47" s="37"/>
      <c r="J47" s="37"/>
      <c r="K47" s="37"/>
      <c r="L47" s="37"/>
      <c r="M47" s="37"/>
      <c r="N47" s="37"/>
      <c r="O47" s="38"/>
      <c r="P47" s="35"/>
      <c r="Q47" s="35"/>
      <c r="S47" s="35"/>
      <c r="T47" s="35"/>
      <c r="U47" s="35"/>
    </row>
    <row r="48" spans="2:21">
      <c r="B48" s="28" t="s">
        <v>29</v>
      </c>
      <c r="C48" s="28" t="s">
        <v>13</v>
      </c>
      <c r="D48" s="28" t="s">
        <v>30</v>
      </c>
      <c r="E48" s="29" t="s">
        <v>45</v>
      </c>
      <c r="F48" s="28"/>
      <c r="G48" s="17">
        <v>3</v>
      </c>
      <c r="H48" s="29"/>
      <c r="I48" s="28"/>
      <c r="J48" s="40">
        <v>62.4</v>
      </c>
      <c r="K48" s="29"/>
      <c r="L48" s="29"/>
      <c r="M48" s="29"/>
      <c r="N48" s="29"/>
      <c r="O48" s="31"/>
      <c r="P48" s="28" t="s">
        <v>86</v>
      </c>
      <c r="Q48" s="28"/>
      <c r="S48" s="42" t="s">
        <v>87</v>
      </c>
      <c r="T48" s="32"/>
      <c r="U48" s="32"/>
    </row>
    <row r="49" spans="2:21">
      <c r="B49" s="28" t="s">
        <v>29</v>
      </c>
      <c r="C49" s="28" t="s">
        <v>13</v>
      </c>
      <c r="D49" s="28" t="s">
        <v>30</v>
      </c>
      <c r="E49" s="29" t="s">
        <v>45</v>
      </c>
      <c r="F49" s="28"/>
      <c r="G49" s="17">
        <v>3</v>
      </c>
      <c r="H49" s="29"/>
      <c r="I49" s="28"/>
      <c r="J49" s="40">
        <v>33.6</v>
      </c>
      <c r="K49" s="29"/>
      <c r="L49" s="29"/>
      <c r="M49" s="29"/>
      <c r="N49" s="29"/>
      <c r="O49" s="31"/>
      <c r="P49" s="28" t="s">
        <v>88</v>
      </c>
      <c r="Q49" s="28"/>
      <c r="S49" s="42" t="s">
        <v>89</v>
      </c>
      <c r="T49" s="32"/>
      <c r="U49" s="32"/>
    </row>
    <row r="50" spans="2:21">
      <c r="B50" s="28" t="s">
        <v>29</v>
      </c>
      <c r="C50" s="28" t="s">
        <v>13</v>
      </c>
      <c r="D50" s="28" t="s">
        <v>30</v>
      </c>
      <c r="E50" s="29" t="s">
        <v>45</v>
      </c>
      <c r="F50" s="28"/>
      <c r="G50" s="17">
        <v>2</v>
      </c>
      <c r="H50" s="29"/>
      <c r="I50" s="28"/>
      <c r="J50" s="40">
        <v>0</v>
      </c>
      <c r="K50" s="29"/>
      <c r="L50" s="29"/>
      <c r="M50" s="29"/>
      <c r="N50" s="29"/>
      <c r="O50" s="31"/>
      <c r="P50" s="28" t="s">
        <v>90</v>
      </c>
      <c r="Q50" s="28"/>
      <c r="S50" s="42" t="s">
        <v>91</v>
      </c>
      <c r="T50" s="32"/>
      <c r="U50" s="32"/>
    </row>
    <row r="51" spans="2:21">
      <c r="B51" s="28" t="s">
        <v>29</v>
      </c>
      <c r="C51" s="28" t="s">
        <v>13</v>
      </c>
      <c r="D51" s="28" t="s">
        <v>30</v>
      </c>
      <c r="E51" s="29" t="s">
        <v>45</v>
      </c>
      <c r="F51" s="28"/>
      <c r="G51" s="17">
        <v>2</v>
      </c>
      <c r="H51" s="29"/>
      <c r="I51" s="28"/>
      <c r="J51" s="40">
        <v>0</v>
      </c>
      <c r="K51" s="29"/>
      <c r="L51" s="29"/>
      <c r="M51" s="29"/>
      <c r="N51" s="29"/>
      <c r="O51" s="31"/>
      <c r="P51" s="28" t="s">
        <v>92</v>
      </c>
      <c r="Q51" s="28"/>
      <c r="S51" s="42" t="s">
        <v>93</v>
      </c>
      <c r="T51" s="32"/>
      <c r="U51" s="32"/>
    </row>
    <row r="52" spans="2:21">
      <c r="B52" s="35" t="s">
        <v>82</v>
      </c>
      <c r="C52" s="35"/>
      <c r="D52" s="35"/>
      <c r="E52" s="35"/>
      <c r="F52" s="35"/>
      <c r="G52" s="36"/>
      <c r="H52" s="37"/>
      <c r="I52" s="37"/>
      <c r="J52" s="37"/>
      <c r="K52" s="37"/>
      <c r="L52" s="37"/>
      <c r="M52" s="37"/>
      <c r="N52" s="37"/>
      <c r="O52" s="38"/>
      <c r="P52" s="35"/>
      <c r="Q52" s="35"/>
      <c r="S52" s="35"/>
      <c r="T52" s="35"/>
      <c r="U52" s="35"/>
    </row>
    <row r="53" spans="2:21">
      <c r="B53" s="28" t="s">
        <v>29</v>
      </c>
      <c r="C53" s="28" t="s">
        <v>13</v>
      </c>
      <c r="D53" s="28" t="s">
        <v>30</v>
      </c>
      <c r="E53" s="29" t="s">
        <v>45</v>
      </c>
      <c r="F53" s="28"/>
      <c r="G53" s="17">
        <v>3</v>
      </c>
      <c r="H53" s="29">
        <v>14</v>
      </c>
      <c r="I53" s="29">
        <v>15</v>
      </c>
      <c r="J53" s="56">
        <v>12</v>
      </c>
      <c r="K53" s="29"/>
      <c r="L53" s="29">
        <v>15</v>
      </c>
      <c r="M53" s="29"/>
      <c r="N53" s="29"/>
      <c r="O53" s="31"/>
      <c r="P53" s="28" t="s">
        <v>119</v>
      </c>
      <c r="Q53" s="28"/>
      <c r="S53" s="32" t="s">
        <v>123</v>
      </c>
      <c r="T53" s="32"/>
      <c r="U53" s="32"/>
    </row>
    <row r="54" spans="2:21">
      <c r="B54" s="28" t="s">
        <v>29</v>
      </c>
      <c r="C54" s="28" t="s">
        <v>13</v>
      </c>
      <c r="D54" s="28" t="s">
        <v>30</v>
      </c>
      <c r="E54" s="29" t="s">
        <v>45</v>
      </c>
      <c r="F54" s="28"/>
      <c r="G54" s="17">
        <v>3</v>
      </c>
      <c r="H54" s="57">
        <v>52.4</v>
      </c>
      <c r="I54" s="29">
        <v>60</v>
      </c>
      <c r="J54" s="56">
        <v>71</v>
      </c>
      <c r="K54" s="29">
        <v>78</v>
      </c>
      <c r="L54" s="29">
        <v>80</v>
      </c>
      <c r="M54" s="29"/>
      <c r="N54" s="29"/>
      <c r="O54" s="31"/>
      <c r="P54" s="28" t="s">
        <v>120</v>
      </c>
      <c r="Q54" s="28"/>
      <c r="S54" s="32" t="s">
        <v>124</v>
      </c>
      <c r="T54" s="32"/>
      <c r="U54" s="32"/>
    </row>
    <row r="55" spans="2:21">
      <c r="B55" s="28" t="s">
        <v>29</v>
      </c>
      <c r="C55" s="28" t="s">
        <v>13</v>
      </c>
      <c r="D55" s="28" t="s">
        <v>30</v>
      </c>
      <c r="E55" s="29" t="s">
        <v>116</v>
      </c>
      <c r="F55" s="28"/>
      <c r="G55" s="17">
        <v>3</v>
      </c>
      <c r="H55" s="29"/>
      <c r="I55" s="28"/>
      <c r="J55" s="40">
        <v>0.5</v>
      </c>
      <c r="K55" s="29"/>
      <c r="L55" s="29"/>
      <c r="M55" s="29"/>
      <c r="N55" s="29"/>
      <c r="O55" s="31"/>
      <c r="P55" s="28" t="s">
        <v>119</v>
      </c>
      <c r="Q55" s="28"/>
      <c r="S55" s="32" t="s">
        <v>123</v>
      </c>
      <c r="T55" s="32"/>
      <c r="U55" s="32"/>
    </row>
    <row r="56" spans="2:21">
      <c r="B56" s="28" t="s">
        <v>29</v>
      </c>
      <c r="C56" s="28" t="s">
        <v>13</v>
      </c>
      <c r="D56" s="28" t="s">
        <v>30</v>
      </c>
      <c r="E56" s="29" t="s">
        <v>116</v>
      </c>
      <c r="F56" s="28"/>
      <c r="G56" s="17">
        <v>3</v>
      </c>
      <c r="H56" s="29"/>
      <c r="I56" s="28"/>
      <c r="J56" s="40">
        <v>0.4</v>
      </c>
      <c r="K56" s="29"/>
      <c r="L56" s="29"/>
      <c r="M56" s="29"/>
      <c r="N56" s="29"/>
      <c r="O56" s="31"/>
      <c r="P56" s="28" t="s">
        <v>120</v>
      </c>
      <c r="Q56" s="28"/>
      <c r="S56" s="32" t="s">
        <v>124</v>
      </c>
      <c r="T56" s="32"/>
      <c r="U56" s="32"/>
    </row>
    <row r="57" spans="2:21">
      <c r="B57" s="32"/>
      <c r="C57" s="32" t="s">
        <v>129</v>
      </c>
      <c r="D57" s="32" t="s">
        <v>128</v>
      </c>
      <c r="E57" s="59" t="s">
        <v>45</v>
      </c>
      <c r="F57" s="32"/>
      <c r="G57" s="59">
        <v>5</v>
      </c>
      <c r="H57" s="58"/>
      <c r="I57" s="58"/>
      <c r="J57" s="58">
        <v>0.14499999999999999</v>
      </c>
      <c r="K57" s="58">
        <v>0.14499999999999999</v>
      </c>
      <c r="L57" s="58"/>
      <c r="M57" s="58">
        <v>0.14499999999999999</v>
      </c>
      <c r="N57" s="32"/>
      <c r="O57" s="32"/>
      <c r="P57" s="32" t="s">
        <v>119</v>
      </c>
      <c r="Q57" s="32" t="s">
        <v>122</v>
      </c>
      <c r="S57" s="32" t="s">
        <v>123</v>
      </c>
    </row>
  </sheetData>
  <phoneticPr fontId="20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S21"/>
  <sheetViews>
    <sheetView zoomScale="85" workbookViewId="0">
      <selection activeCell="B2" sqref="B2"/>
    </sheetView>
  </sheetViews>
  <sheetFormatPr defaultColWidth="11.42578125" defaultRowHeight="12.75"/>
  <cols>
    <col min="1" max="1" width="11.42578125" customWidth="1"/>
    <col min="2" max="3" width="12.7109375" customWidth="1"/>
    <col min="4" max="6" width="9.42578125" customWidth="1"/>
    <col min="7" max="7" width="9.42578125" style="2" customWidth="1"/>
    <col min="8" max="19" width="9.42578125" customWidth="1"/>
    <col min="20" max="20" width="9.7109375" customWidth="1"/>
    <col min="21" max="21" width="9.42578125" customWidth="1"/>
    <col min="22" max="22" width="8" customWidth="1"/>
  </cols>
  <sheetData>
    <row r="1" spans="1:19" ht="15">
      <c r="A1" s="73" t="s">
        <v>140</v>
      </c>
    </row>
    <row r="4" spans="1:19">
      <c r="S4" s="18"/>
    </row>
    <row r="5" spans="1:19" ht="18">
      <c r="A5" s="3" t="s">
        <v>14</v>
      </c>
      <c r="B5" s="4"/>
      <c r="C5" s="4"/>
      <c r="D5" s="4"/>
      <c r="E5" s="4"/>
      <c r="F5" s="4"/>
      <c r="G5" s="5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7" spans="1:19">
      <c r="F7" s="6"/>
      <c r="G7"/>
    </row>
    <row r="9" spans="1:19" ht="18">
      <c r="A9" s="3" t="s">
        <v>18</v>
      </c>
      <c r="B9" s="4"/>
      <c r="C9" s="4"/>
      <c r="D9" s="4"/>
      <c r="E9" s="4"/>
      <c r="F9" s="4"/>
      <c r="G9" s="5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1" spans="1:19">
      <c r="C11" s="2"/>
      <c r="G11"/>
    </row>
    <row r="13" spans="1:19" ht="18">
      <c r="A13" s="3" t="s">
        <v>19</v>
      </c>
      <c r="B13" s="4"/>
      <c r="C13" s="4"/>
      <c r="D13" s="4"/>
      <c r="E13" s="4"/>
      <c r="F13" s="4"/>
      <c r="G13" s="5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7" spans="1:18" ht="18">
      <c r="A17" s="3" t="s">
        <v>20</v>
      </c>
      <c r="B17" s="4"/>
      <c r="C17" s="4"/>
      <c r="D17" s="4"/>
      <c r="E17" s="4"/>
      <c r="F17" s="4"/>
      <c r="G17" s="5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21" spans="1:18" ht="18">
      <c r="A21" s="3" t="s">
        <v>141</v>
      </c>
      <c r="B21" s="4"/>
      <c r="C21" s="4"/>
      <c r="D21" s="4"/>
      <c r="E21" s="4"/>
      <c r="F21" s="4"/>
      <c r="G21" s="5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</sheetData>
  <phoneticPr fontId="20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2"/>
  <sheetViews>
    <sheetView workbookViewId="0">
      <selection activeCell="C7" sqref="C7"/>
    </sheetView>
  </sheetViews>
  <sheetFormatPr defaultColWidth="11.42578125" defaultRowHeight="12.75"/>
  <cols>
    <col min="1" max="1" width="18.85546875" bestFit="1" customWidth="1"/>
  </cols>
  <sheetData>
    <row r="2" spans="1:1" ht="15">
      <c r="A2" s="73" t="s">
        <v>27</v>
      </c>
    </row>
  </sheetData>
  <phoneticPr fontId="20" type="noConversion"/>
  <pageMargins left="0.75" right="0.75" top="1" bottom="1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MiscPar</vt:lpstr>
      <vt:lpstr>UserConstraints</vt:lpstr>
      <vt:lpstr>CUMs</vt:lpstr>
      <vt:lpstr>Costs</vt:lpstr>
      <vt:lpstr>Bounds</vt:lpstr>
      <vt:lpstr>_RenewablesData</vt:lpstr>
      <vt:lpstr>_Documentation</vt:lpstr>
      <vt:lpstr>UserConstraints!Print_Area</vt:lpstr>
      <vt:lpstr>Scenario</vt:lpstr>
    </vt:vector>
  </TitlesOfParts>
  <Company>Dell Computer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Antti-L</cp:lastModifiedBy>
  <cp:lastPrinted>2008-04-10T15:01:44Z</cp:lastPrinted>
  <dcterms:created xsi:type="dcterms:W3CDTF">2001-09-28T18:48:17Z</dcterms:created>
  <dcterms:modified xsi:type="dcterms:W3CDTF">2020-11-09T18:08:44Z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98334729671478</vt:r8>
  </property>
</Properties>
</file>