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75" yWindow="1080" windowWidth="18870" windowHeight="12030"/>
  </bookViews>
  <sheets>
    <sheet name="CO2" sheetId="7" r:id="rId1"/>
  </sheets>
  <externalReferences>
    <externalReference r:id="rId2"/>
  </externalReferences>
  <calcPr calcId="114210" calcMode="manual"/>
</workbook>
</file>

<file path=xl/calcChain.xml><?xml version="1.0" encoding="utf-8"?>
<calcChain xmlns="http://schemas.openxmlformats.org/spreadsheetml/2006/main">
  <c r="K25" i="7"/>
  <c r="L25"/>
  <c r="T12"/>
  <c r="J25"/>
  <c r="I25"/>
  <c r="K30"/>
  <c r="L30"/>
  <c r="K29"/>
  <c r="L29"/>
  <c r="K28"/>
  <c r="L28"/>
  <c r="K27"/>
  <c r="L27"/>
  <c r="J30"/>
  <c r="J29"/>
  <c r="J28"/>
  <c r="J27"/>
  <c r="I30"/>
  <c r="I29"/>
  <c r="I28"/>
  <c r="I27"/>
  <c r="U24"/>
  <c r="K24"/>
  <c r="L24"/>
  <c r="T24"/>
  <c r="J24"/>
  <c r="S24"/>
  <c r="I24"/>
  <c r="U23"/>
  <c r="K23"/>
  <c r="L23"/>
  <c r="T23"/>
  <c r="J23"/>
  <c r="S23"/>
  <c r="I23"/>
  <c r="K22"/>
  <c r="L22"/>
  <c r="K21"/>
  <c r="L21"/>
  <c r="K20"/>
  <c r="L20"/>
  <c r="K19"/>
  <c r="L19"/>
  <c r="K18"/>
  <c r="L18"/>
  <c r="K17"/>
  <c r="L17"/>
  <c r="K16"/>
  <c r="L16"/>
  <c r="K15"/>
  <c r="L15"/>
  <c r="K14"/>
  <c r="L14"/>
  <c r="J22"/>
  <c r="I22"/>
  <c r="J21"/>
  <c r="I21"/>
  <c r="J20"/>
  <c r="I20"/>
  <c r="J19"/>
  <c r="I19"/>
  <c r="J18"/>
  <c r="I18"/>
  <c r="J17"/>
  <c r="I17"/>
  <c r="J16"/>
  <c r="I16"/>
  <c r="J15"/>
  <c r="I15"/>
  <c r="J14"/>
  <c r="I14"/>
  <c r="L10"/>
  <c r="L9"/>
  <c r="L8"/>
  <c r="L7"/>
  <c r="L6"/>
  <c r="J6"/>
  <c r="J7"/>
  <c r="J12"/>
  <c r="J11"/>
  <c r="J10"/>
  <c r="J9"/>
  <c r="J8"/>
  <c r="L12"/>
  <c r="L11"/>
</calcChain>
</file>

<file path=xl/sharedStrings.xml><?xml version="1.0" encoding="utf-8"?>
<sst xmlns="http://schemas.openxmlformats.org/spreadsheetml/2006/main" count="155" uniqueCount="54">
  <si>
    <t>Cset_CN</t>
  </si>
  <si>
    <t>Pset_PN</t>
  </si>
  <si>
    <t>Attribute</t>
  </si>
  <si>
    <t>FIN</t>
  </si>
  <si>
    <t>FIM</t>
  </si>
  <si>
    <t>~TFM_DINS-TS</t>
  </si>
  <si>
    <t>LimType</t>
  </si>
  <si>
    <t>Other_Indexes</t>
  </si>
  <si>
    <t>Region</t>
  </si>
  <si>
    <t>Imports</t>
  </si>
  <si>
    <t>Supply</t>
  </si>
  <si>
    <t>ANNUAL</t>
  </si>
  <si>
    <t>UP</t>
  </si>
  <si>
    <t>IRE_XBND</t>
  </si>
  <si>
    <t>IMP</t>
  </si>
  <si>
    <t>BIOPLT</t>
  </si>
  <si>
    <t>UC_RHSRT</t>
  </si>
  <si>
    <t>U_MaxWCP-IMP</t>
  </si>
  <si>
    <t>UC_N</t>
  </si>
  <si>
    <t>ACT_BND</t>
  </si>
  <si>
    <t>X-BIOTRD-FIN</t>
  </si>
  <si>
    <t>X-BLQ-WEU-FIN</t>
  </si>
  <si>
    <t>X-BJT-WEU-FIN</t>
  </si>
  <si>
    <t>X-BET-WEU-FIN</t>
  </si>
  <si>
    <t>TimeSlice</t>
  </si>
  <si>
    <t>MINBIOLCW0</t>
  </si>
  <si>
    <t>Landscape care wood</t>
  </si>
  <si>
    <t>MINBIOSTR1</t>
  </si>
  <si>
    <t>Biomass from straw</t>
  </si>
  <si>
    <t>MINBIOSTR2</t>
  </si>
  <si>
    <t>MINBIOSBG0</t>
  </si>
  <si>
    <t>Biomass from bagasse</t>
  </si>
  <si>
    <t>MINBIOSOD0</t>
  </si>
  <si>
    <t>Biomass from sod grass</t>
  </si>
  <si>
    <t>MINBIOCRP1</t>
  </si>
  <si>
    <t>Biomass from energy crops</t>
  </si>
  <si>
    <t>MINBIOCRP2</t>
  </si>
  <si>
    <t>MINBIOCRP3</t>
  </si>
  <si>
    <t>MINBIOCRP4</t>
  </si>
  <si>
    <t>Biomass from residues</t>
  </si>
  <si>
    <t>MINMANWOD00</t>
  </si>
  <si>
    <t>FLO_EMIS</t>
  </si>
  <si>
    <t>PRC_ACTFLO</t>
  </si>
  <si>
    <t>BIOFOR</t>
  </si>
  <si>
    <t>BIOLOG</t>
  </si>
  <si>
    <t>MANWOD</t>
  </si>
  <si>
    <t>*</t>
  </si>
  <si>
    <t>TEXT</t>
  </si>
  <si>
    <t>ACT</t>
  </si>
  <si>
    <t>AGRLAND</t>
  </si>
  <si>
    <t>Biocrop land use</t>
  </si>
  <si>
    <t>UC_RHST</t>
  </si>
  <si>
    <t>U_FORCHIP</t>
  </si>
  <si>
    <t>Landuse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</si>
</sst>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sz val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4" fillId="0" borderId="0" xfId="2" applyFont="1"/>
    <xf numFmtId="0" fontId="2" fillId="0" borderId="0" xfId="2"/>
    <xf numFmtId="0" fontId="0" fillId="0" borderId="0" xfId="0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3" xfId="0" applyFill="1" applyBorder="1"/>
    <xf numFmtId="2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/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</cellXfs>
  <cellStyles count="5">
    <cellStyle name="Normal" xfId="0" builtinId="0"/>
    <cellStyle name="Normal 10" xfId="1"/>
    <cellStyle name="Normal 2" xfId="2"/>
    <cellStyle name="Normale_Scen_UC_IND-StrucConst" xfId="3"/>
    <cellStyle name="Standard_Sce_D_Extraction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nep/2020/Base/IND/VT_FIN_IND_METR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Data"/>
      <sheetName val="Drivers"/>
      <sheetName val="Calibration"/>
      <sheetName val="AuxData"/>
      <sheetName val="Driver2"/>
      <sheetName val="Calibrati2"/>
      <sheetName val="COMM"/>
      <sheetName val="Processes"/>
      <sheetName val="IND_Fuels"/>
      <sheetName val="IND_Emi"/>
      <sheetName val="CHP"/>
      <sheetName val="IIS000"/>
      <sheetName val="INF000"/>
      <sheetName val="ICH000"/>
      <sheetName val="IOCH"/>
      <sheetName val="INM000"/>
      <sheetName val="ILP000"/>
      <sheetName val="IOLP"/>
      <sheetName val="INDSTM"/>
      <sheetName val="INDMAC"/>
      <sheetName val="IOI000"/>
      <sheetName val="ISOI"/>
      <sheetName val="IPOI"/>
      <sheetName val="IOOI"/>
      <sheetName val="ONO"/>
      <sheetName val="Market"/>
      <sheetName val="ElastPar"/>
    </sheetNames>
    <sheetDataSet>
      <sheetData sheetId="0"/>
      <sheetData sheetId="1">
        <row r="110">
          <cell r="P110">
            <v>1.968</v>
          </cell>
        </row>
        <row r="111">
          <cell r="P111">
            <v>1.3321025641025641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30"/>
  <sheetViews>
    <sheetView tabSelected="1" zoomScale="90" workbookViewId="0">
      <selection activeCell="F14" sqref="F14"/>
    </sheetView>
  </sheetViews>
  <sheetFormatPr defaultRowHeight="15"/>
  <cols>
    <col min="1" max="1" width="8.5703125" customWidth="1"/>
    <col min="2" max="2" width="5.28515625" customWidth="1"/>
    <col min="4" max="4" width="8.7109375" customWidth="1"/>
    <col min="5" max="5" width="11.85546875" customWidth="1"/>
    <col min="7" max="7" width="11.5703125" customWidth="1"/>
    <col min="8" max="8" width="6.7109375" customWidth="1"/>
    <col min="13" max="13" width="13.85546875" customWidth="1"/>
    <col min="14" max="14" width="13.28515625" customWidth="1"/>
    <col min="15" max="15" width="14.140625" customWidth="1"/>
  </cols>
  <sheetData>
    <row r="3" spans="1:21">
      <c r="C3" s="1" t="s">
        <v>5</v>
      </c>
      <c r="E3" s="2"/>
      <c r="F3" s="2"/>
      <c r="G3" s="2"/>
    </row>
    <row r="4" spans="1:21" ht="15.75" thickBot="1">
      <c r="C4" s="4" t="s">
        <v>24</v>
      </c>
      <c r="D4" s="4" t="s">
        <v>6</v>
      </c>
      <c r="E4" s="4" t="s">
        <v>2</v>
      </c>
      <c r="F4" s="4" t="s">
        <v>8</v>
      </c>
      <c r="G4" s="4" t="s">
        <v>7</v>
      </c>
      <c r="H4" s="6">
        <v>0</v>
      </c>
      <c r="I4" s="5">
        <v>2030</v>
      </c>
      <c r="J4" s="5">
        <v>2040</v>
      </c>
      <c r="K4" s="5">
        <v>2050</v>
      </c>
      <c r="L4" s="5">
        <v>2070</v>
      </c>
      <c r="M4" s="7" t="s">
        <v>1</v>
      </c>
      <c r="N4" s="7" t="s">
        <v>0</v>
      </c>
      <c r="O4" s="5" t="s">
        <v>18</v>
      </c>
    </row>
    <row r="5" spans="1:21">
      <c r="C5" s="27"/>
      <c r="D5" s="27"/>
      <c r="E5" s="27" t="s">
        <v>46</v>
      </c>
      <c r="F5" s="28" t="s">
        <v>47</v>
      </c>
      <c r="G5" s="28" t="s">
        <v>47</v>
      </c>
      <c r="H5" s="28" t="s">
        <v>47</v>
      </c>
      <c r="I5" s="28">
        <v>123</v>
      </c>
      <c r="J5" s="28">
        <v>123</v>
      </c>
      <c r="K5" s="28">
        <v>123</v>
      </c>
      <c r="L5" s="28">
        <v>123</v>
      </c>
      <c r="M5" s="28" t="s">
        <v>47</v>
      </c>
      <c r="N5" s="28" t="s">
        <v>47</v>
      </c>
      <c r="O5" s="28" t="s">
        <v>47</v>
      </c>
    </row>
    <row r="6" spans="1:21">
      <c r="A6" t="s">
        <v>9</v>
      </c>
      <c r="C6" s="8" t="s">
        <v>11</v>
      </c>
      <c r="D6" s="9" t="s">
        <v>12</v>
      </c>
      <c r="E6" s="8" t="s">
        <v>19</v>
      </c>
      <c r="F6" s="10" t="s">
        <v>3</v>
      </c>
      <c r="G6" s="8"/>
      <c r="H6" s="22">
        <v>5</v>
      </c>
      <c r="I6" s="17">
        <v>4</v>
      </c>
      <c r="J6" s="17">
        <f t="shared" ref="J6:J12" si="0">SQRT(I6*K6)</f>
        <v>1.2649110640673518</v>
      </c>
      <c r="K6" s="11">
        <v>0.4</v>
      </c>
      <c r="L6" s="11">
        <f t="shared" ref="L6:L12" si="1">K6</f>
        <v>0.4</v>
      </c>
      <c r="M6" s="12" t="s">
        <v>20</v>
      </c>
      <c r="N6" s="8"/>
      <c r="O6" s="8"/>
    </row>
    <row r="7" spans="1:21">
      <c r="C7" s="14" t="s">
        <v>11</v>
      </c>
      <c r="D7" s="15" t="s">
        <v>12</v>
      </c>
      <c r="E7" s="14" t="s">
        <v>19</v>
      </c>
      <c r="F7" s="16" t="s">
        <v>4</v>
      </c>
      <c r="G7" s="14"/>
      <c r="H7" s="23">
        <v>5</v>
      </c>
      <c r="I7" s="18">
        <v>6</v>
      </c>
      <c r="J7" s="18">
        <f t="shared" si="0"/>
        <v>1.5491933384829668</v>
      </c>
      <c r="K7" s="21">
        <v>0.4</v>
      </c>
      <c r="L7" s="21">
        <f t="shared" si="1"/>
        <v>0.4</v>
      </c>
      <c r="M7" s="19" t="s">
        <v>20</v>
      </c>
      <c r="N7" s="14"/>
      <c r="O7" s="14"/>
    </row>
    <row r="8" spans="1:21">
      <c r="C8" s="8" t="s">
        <v>11</v>
      </c>
      <c r="D8" s="9" t="s">
        <v>12</v>
      </c>
      <c r="E8" s="8" t="s">
        <v>19</v>
      </c>
      <c r="F8" s="10" t="s">
        <v>3</v>
      </c>
      <c r="G8" s="8"/>
      <c r="H8" s="22">
        <v>5</v>
      </c>
      <c r="I8" s="11">
        <v>25</v>
      </c>
      <c r="J8" s="17">
        <f t="shared" si="0"/>
        <v>3.1622776601683795</v>
      </c>
      <c r="K8" s="11">
        <v>0.4</v>
      </c>
      <c r="L8" s="11">
        <f t="shared" si="1"/>
        <v>0.4</v>
      </c>
      <c r="M8" s="12" t="s">
        <v>21</v>
      </c>
      <c r="N8" s="8"/>
      <c r="O8" s="8"/>
    </row>
    <row r="9" spans="1:21">
      <c r="C9" s="8" t="s">
        <v>11</v>
      </c>
      <c r="D9" s="9" t="s">
        <v>12</v>
      </c>
      <c r="E9" s="8" t="s">
        <v>19</v>
      </c>
      <c r="F9" s="10" t="s">
        <v>3</v>
      </c>
      <c r="G9" s="8"/>
      <c r="H9" s="22">
        <v>5</v>
      </c>
      <c r="I9" s="11">
        <v>10</v>
      </c>
      <c r="J9" s="17">
        <f t="shared" si="0"/>
        <v>2</v>
      </c>
      <c r="K9" s="11">
        <v>0.4</v>
      </c>
      <c r="L9" s="11">
        <f t="shared" si="1"/>
        <v>0.4</v>
      </c>
      <c r="M9" s="12" t="s">
        <v>22</v>
      </c>
      <c r="N9" s="8"/>
      <c r="O9" s="8"/>
    </row>
    <row r="10" spans="1:21">
      <c r="C10" s="8" t="s">
        <v>11</v>
      </c>
      <c r="D10" s="9" t="s">
        <v>12</v>
      </c>
      <c r="E10" s="8" t="s">
        <v>19</v>
      </c>
      <c r="F10" s="10" t="s">
        <v>3</v>
      </c>
      <c r="G10" s="8"/>
      <c r="H10" s="22">
        <v>5</v>
      </c>
      <c r="I10" s="11">
        <v>30</v>
      </c>
      <c r="J10" s="17">
        <f t="shared" si="0"/>
        <v>3.4641016151377544</v>
      </c>
      <c r="K10" s="11">
        <v>0.4</v>
      </c>
      <c r="L10" s="11">
        <f t="shared" si="1"/>
        <v>0.4</v>
      </c>
      <c r="M10" s="12" t="s">
        <v>23</v>
      </c>
      <c r="N10" s="8"/>
      <c r="O10" s="8"/>
    </row>
    <row r="11" spans="1:21">
      <c r="C11" s="8" t="s">
        <v>11</v>
      </c>
      <c r="D11" s="9" t="s">
        <v>12</v>
      </c>
      <c r="E11" s="8" t="s">
        <v>13</v>
      </c>
      <c r="F11" s="10" t="s">
        <v>3</v>
      </c>
      <c r="G11" s="8" t="s">
        <v>14</v>
      </c>
      <c r="H11" s="22">
        <v>5</v>
      </c>
      <c r="I11" s="11">
        <v>6.0255862499999999</v>
      </c>
      <c r="J11" s="17">
        <f t="shared" si="0"/>
        <v>1.5524929951532793</v>
      </c>
      <c r="K11" s="11">
        <v>0.4</v>
      </c>
      <c r="L11" s="11">
        <f t="shared" si="1"/>
        <v>0.4</v>
      </c>
      <c r="M11" s="12"/>
      <c r="N11" s="13" t="s">
        <v>15</v>
      </c>
      <c r="O11" s="13"/>
    </row>
    <row r="12" spans="1:21">
      <c r="C12" s="8"/>
      <c r="D12" s="9" t="s">
        <v>12</v>
      </c>
      <c r="E12" s="8" t="s">
        <v>16</v>
      </c>
      <c r="F12" s="10" t="s">
        <v>3</v>
      </c>
      <c r="G12" s="8"/>
      <c r="H12" s="22">
        <v>5</v>
      </c>
      <c r="I12" s="11">
        <v>11.886261499999998</v>
      </c>
      <c r="J12" s="17">
        <f t="shared" si="0"/>
        <v>2.1804826529922221</v>
      </c>
      <c r="K12" s="11">
        <v>0.4</v>
      </c>
      <c r="L12" s="11">
        <f t="shared" si="1"/>
        <v>0.4</v>
      </c>
      <c r="M12" s="12"/>
      <c r="N12" s="13"/>
      <c r="O12" s="13" t="s">
        <v>17</v>
      </c>
      <c r="S12" s="3">
        <v>1</v>
      </c>
      <c r="T12" s="26">
        <f>SQRT(S12*U12)</f>
        <v>0.8660254037844386</v>
      </c>
      <c r="U12" s="3">
        <v>0.75</v>
      </c>
    </row>
    <row r="13" spans="1:21" ht="15.75" thickBot="1">
      <c r="C13" s="27"/>
      <c r="D13" s="27"/>
      <c r="E13" s="27" t="s">
        <v>46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S13" s="5">
        <v>2030</v>
      </c>
      <c r="T13" s="5">
        <v>2040</v>
      </c>
      <c r="U13" s="5">
        <v>2050</v>
      </c>
    </row>
    <row r="14" spans="1:21">
      <c r="A14" t="s">
        <v>10</v>
      </c>
      <c r="C14" s="8" t="s">
        <v>11</v>
      </c>
      <c r="D14" s="8" t="s">
        <v>12</v>
      </c>
      <c r="E14" s="8" t="s">
        <v>19</v>
      </c>
      <c r="F14" s="9" t="s">
        <v>3</v>
      </c>
      <c r="G14" s="8"/>
      <c r="H14" s="22">
        <v>5</v>
      </c>
      <c r="I14" s="17">
        <f t="shared" ref="I14:I24" si="2">S14*S$12</f>
        <v>8.6365327999999995</v>
      </c>
      <c r="J14" s="17">
        <f t="shared" ref="J14:J24" si="3">T14*T$12</f>
        <v>7.4794568054175476</v>
      </c>
      <c r="K14" s="17">
        <f t="shared" ref="K14:K24" si="4">U14*U$12</f>
        <v>6.4773996</v>
      </c>
      <c r="L14" s="17">
        <f>K14</f>
        <v>6.4773996</v>
      </c>
      <c r="M14" s="12" t="s">
        <v>25</v>
      </c>
      <c r="N14" s="8"/>
      <c r="O14" s="8"/>
      <c r="Q14" s="24" t="s">
        <v>26</v>
      </c>
      <c r="R14" s="24"/>
      <c r="S14" s="17">
        <v>8.6365327999999995</v>
      </c>
      <c r="T14" s="17">
        <v>8.6365327999999995</v>
      </c>
      <c r="U14" s="17">
        <v>8.6365327999999995</v>
      </c>
    </row>
    <row r="15" spans="1:21">
      <c r="C15" s="8" t="s">
        <v>11</v>
      </c>
      <c r="D15" s="8" t="s">
        <v>12</v>
      </c>
      <c r="E15" s="8" t="s">
        <v>19</v>
      </c>
      <c r="F15" s="9" t="s">
        <v>3</v>
      </c>
      <c r="G15" s="8"/>
      <c r="H15" s="22">
        <v>5</v>
      </c>
      <c r="I15" s="17">
        <f t="shared" si="2"/>
        <v>3.1459218911612488</v>
      </c>
      <c r="J15" s="17">
        <f t="shared" si="3"/>
        <v>5.0347105316791199</v>
      </c>
      <c r="K15" s="17">
        <f t="shared" si="4"/>
        <v>5.6728773920542537</v>
      </c>
      <c r="L15" s="17">
        <f t="shared" ref="L15:L30" si="5">K15</f>
        <v>5.6728773920542537</v>
      </c>
      <c r="M15" s="12" t="s">
        <v>27</v>
      </c>
      <c r="N15" s="8"/>
      <c r="O15" s="8"/>
      <c r="Q15" s="24" t="s">
        <v>28</v>
      </c>
      <c r="R15" s="24"/>
      <c r="S15" s="17">
        <v>3.1459218911612488</v>
      </c>
      <c r="T15" s="17">
        <v>5.8135829615135677</v>
      </c>
      <c r="U15" s="17">
        <v>7.5638365227390052</v>
      </c>
    </row>
    <row r="16" spans="1:21">
      <c r="C16" s="8" t="s">
        <v>11</v>
      </c>
      <c r="D16" s="8" t="s">
        <v>12</v>
      </c>
      <c r="E16" s="8" t="s">
        <v>19</v>
      </c>
      <c r="F16" s="9" t="s">
        <v>3</v>
      </c>
      <c r="G16" s="8"/>
      <c r="H16" s="22">
        <v>5</v>
      </c>
      <c r="I16" s="17">
        <f t="shared" si="2"/>
        <v>1.3540781088387512</v>
      </c>
      <c r="J16" s="17">
        <f t="shared" si="3"/>
        <v>3.6897346037952987</v>
      </c>
      <c r="K16" s="17">
        <f t="shared" si="4"/>
        <v>4.9996226079457466</v>
      </c>
      <c r="L16" s="17">
        <f t="shared" si="5"/>
        <v>4.9996226079457466</v>
      </c>
      <c r="M16" s="12" t="s">
        <v>29</v>
      </c>
      <c r="N16" s="8"/>
      <c r="O16" s="8"/>
      <c r="Q16" s="24" t="s">
        <v>28</v>
      </c>
      <c r="R16" s="24"/>
      <c r="S16" s="17">
        <v>1.3540781088387512</v>
      </c>
      <c r="T16" s="17">
        <v>4.2605385334789858</v>
      </c>
      <c r="U16" s="17">
        <v>6.6661634772609952</v>
      </c>
    </row>
    <row r="17" spans="1:21">
      <c r="C17" s="8" t="s">
        <v>11</v>
      </c>
      <c r="D17" s="8" t="s">
        <v>12</v>
      </c>
      <c r="E17" s="8" t="s">
        <v>19</v>
      </c>
      <c r="F17" s="9" t="s">
        <v>3</v>
      </c>
      <c r="G17" s="8"/>
      <c r="H17" s="22">
        <v>5</v>
      </c>
      <c r="I17" s="17">
        <f t="shared" si="2"/>
        <v>0.6</v>
      </c>
      <c r="J17" s="17">
        <f t="shared" si="3"/>
        <v>0.86858638171447067</v>
      </c>
      <c r="K17" s="17">
        <f t="shared" si="4"/>
        <v>0.9375</v>
      </c>
      <c r="L17" s="17">
        <f t="shared" si="5"/>
        <v>0.9375</v>
      </c>
      <c r="M17" s="12" t="s">
        <v>30</v>
      </c>
      <c r="N17" s="8"/>
      <c r="O17" s="8"/>
      <c r="Q17" s="24" t="s">
        <v>31</v>
      </c>
      <c r="R17" s="24"/>
      <c r="S17" s="9">
        <v>0.6</v>
      </c>
      <c r="T17" s="25">
        <v>1.0029571625945854</v>
      </c>
      <c r="U17" s="25">
        <v>1.25</v>
      </c>
    </row>
    <row r="18" spans="1:21">
      <c r="C18" s="8" t="s">
        <v>11</v>
      </c>
      <c r="D18" s="8" t="s">
        <v>12</v>
      </c>
      <c r="E18" s="8" t="s">
        <v>19</v>
      </c>
      <c r="F18" s="9" t="s">
        <v>3</v>
      </c>
      <c r="G18" s="8"/>
      <c r="H18" s="22">
        <v>5</v>
      </c>
      <c r="I18" s="17">
        <f t="shared" si="2"/>
        <v>8.2799999999999994</v>
      </c>
      <c r="J18" s="17">
        <f t="shared" si="3"/>
        <v>10.322748912861694</v>
      </c>
      <c r="K18" s="17">
        <f t="shared" si="4"/>
        <v>10.450588235294118</v>
      </c>
      <c r="L18" s="17">
        <f t="shared" si="5"/>
        <v>10.450588235294118</v>
      </c>
      <c r="M18" s="12" t="s">
        <v>32</v>
      </c>
      <c r="N18" s="8"/>
      <c r="O18" s="8"/>
      <c r="Q18" s="24" t="s">
        <v>33</v>
      </c>
      <c r="R18" s="24"/>
      <c r="S18" s="17">
        <v>8.2799999999999994</v>
      </c>
      <c r="T18" s="17">
        <v>11.919683727235233</v>
      </c>
      <c r="U18" s="17">
        <v>13.934117647058825</v>
      </c>
    </row>
    <row r="19" spans="1:21">
      <c r="C19" s="8" t="s">
        <v>11</v>
      </c>
      <c r="D19" s="8" t="s">
        <v>12</v>
      </c>
      <c r="E19" s="8" t="s">
        <v>19</v>
      </c>
      <c r="F19" s="9" t="s">
        <v>3</v>
      </c>
      <c r="G19" s="8"/>
      <c r="H19" s="22">
        <v>5</v>
      </c>
      <c r="I19" s="17">
        <f t="shared" si="2"/>
        <v>4.0142397225215056</v>
      </c>
      <c r="J19" s="17">
        <f t="shared" si="3"/>
        <v>4.9131629838736046</v>
      </c>
      <c r="K19" s="17">
        <f t="shared" si="4"/>
        <v>5.165466101694915</v>
      </c>
      <c r="L19" s="17">
        <f t="shared" si="5"/>
        <v>5.165466101694915</v>
      </c>
      <c r="M19" s="12" t="s">
        <v>34</v>
      </c>
      <c r="N19" s="8"/>
      <c r="O19" s="8"/>
      <c r="Q19" s="24" t="s">
        <v>35</v>
      </c>
      <c r="R19" s="24"/>
      <c r="S19" s="17">
        <v>4.0142397225215056</v>
      </c>
      <c r="T19" s="17">
        <v>5.673231942623862</v>
      </c>
      <c r="U19" s="17">
        <v>6.8872881355932201</v>
      </c>
    </row>
    <row r="20" spans="1:21">
      <c r="C20" s="8" t="s">
        <v>11</v>
      </c>
      <c r="D20" s="8" t="s">
        <v>12</v>
      </c>
      <c r="E20" s="8" t="s">
        <v>19</v>
      </c>
      <c r="F20" s="9" t="s">
        <v>3</v>
      </c>
      <c r="G20" s="8"/>
      <c r="H20" s="22">
        <v>5</v>
      </c>
      <c r="I20" s="17">
        <f t="shared" si="2"/>
        <v>3.7594790776198206</v>
      </c>
      <c r="J20" s="17">
        <f t="shared" si="3"/>
        <v>4.6007672858752962</v>
      </c>
      <c r="K20" s="17">
        <f t="shared" si="4"/>
        <v>4.8050847457627119</v>
      </c>
      <c r="L20" s="17">
        <f t="shared" si="5"/>
        <v>4.8050847457627119</v>
      </c>
      <c r="M20" s="12" t="s">
        <v>36</v>
      </c>
      <c r="N20" s="8"/>
      <c r="O20" s="8"/>
      <c r="Q20" s="24" t="s">
        <v>35</v>
      </c>
      <c r="R20" s="24"/>
      <c r="S20" s="17">
        <v>3.7594790776198206</v>
      </c>
      <c r="T20" s="17">
        <v>5.3125084619578526</v>
      </c>
      <c r="U20" s="17">
        <v>6.406779661016949</v>
      </c>
    </row>
    <row r="21" spans="1:21">
      <c r="C21" s="8" t="s">
        <v>11</v>
      </c>
      <c r="D21" s="8" t="s">
        <v>12</v>
      </c>
      <c r="E21" s="8" t="s">
        <v>19</v>
      </c>
      <c r="F21" s="9" t="s">
        <v>3</v>
      </c>
      <c r="G21" s="8"/>
      <c r="H21" s="22">
        <v>5</v>
      </c>
      <c r="I21" s="17">
        <f t="shared" si="2"/>
        <v>4.2421157649216807</v>
      </c>
      <c r="J21" s="17">
        <f t="shared" si="3"/>
        <v>5.014128671957625</v>
      </c>
      <c r="K21" s="17">
        <f t="shared" si="4"/>
        <v>5.1397245762711865</v>
      </c>
      <c r="L21" s="17">
        <f t="shared" si="5"/>
        <v>5.1397245762711865</v>
      </c>
      <c r="M21" s="12" t="s">
        <v>37</v>
      </c>
      <c r="N21" s="8"/>
      <c r="O21" s="8"/>
      <c r="Q21" s="24" t="s">
        <v>35</v>
      </c>
      <c r="R21" s="24"/>
      <c r="S21" s="17">
        <v>4.2421157649216807</v>
      </c>
      <c r="T21" s="17">
        <v>5.7898170770123114</v>
      </c>
      <c r="U21" s="17">
        <v>6.8529661016949159</v>
      </c>
    </row>
    <row r="22" spans="1:21">
      <c r="C22" s="8" t="s">
        <v>11</v>
      </c>
      <c r="D22" s="8" t="s">
        <v>12</v>
      </c>
      <c r="E22" s="8" t="s">
        <v>19</v>
      </c>
      <c r="F22" s="9" t="s">
        <v>3</v>
      </c>
      <c r="G22" s="8"/>
      <c r="H22" s="22">
        <v>5</v>
      </c>
      <c r="I22" s="17">
        <f t="shared" si="2"/>
        <v>4.1841654349369932</v>
      </c>
      <c r="J22" s="17">
        <f t="shared" si="3"/>
        <v>5.0264688743541086</v>
      </c>
      <c r="K22" s="17">
        <f t="shared" si="4"/>
        <v>5.1397245762711883</v>
      </c>
      <c r="L22" s="17">
        <f t="shared" si="5"/>
        <v>5.1397245762711883</v>
      </c>
      <c r="M22" s="12" t="s">
        <v>38</v>
      </c>
      <c r="N22" s="8"/>
      <c r="O22" s="8"/>
      <c r="Q22" s="24" t="s">
        <v>35</v>
      </c>
      <c r="R22" s="24"/>
      <c r="S22" s="17">
        <v>4.1841654349369932</v>
      </c>
      <c r="T22" s="17">
        <v>5.8040663153632401</v>
      </c>
      <c r="U22" s="17">
        <v>6.8529661016949177</v>
      </c>
    </row>
    <row r="23" spans="1:21">
      <c r="C23" s="8" t="s">
        <v>11</v>
      </c>
      <c r="D23" s="8"/>
      <c r="E23" s="8" t="s">
        <v>41</v>
      </c>
      <c r="F23" s="9" t="s">
        <v>3</v>
      </c>
      <c r="G23" s="8" t="s">
        <v>45</v>
      </c>
      <c r="H23" s="22"/>
      <c r="I23" s="17">
        <f t="shared" si="2"/>
        <v>1.3321025641025641</v>
      </c>
      <c r="J23" s="17">
        <f t="shared" si="3"/>
        <v>1.1536346609592092</v>
      </c>
      <c r="K23" s="17">
        <f t="shared" si="4"/>
        <v>0.99907692307692308</v>
      </c>
      <c r="L23" s="17">
        <f t="shared" si="5"/>
        <v>0.99907692307692308</v>
      </c>
      <c r="M23" s="12" t="s">
        <v>40</v>
      </c>
      <c r="N23" s="8" t="s">
        <v>43</v>
      </c>
      <c r="O23" s="8"/>
      <c r="Q23" s="24" t="s">
        <v>39</v>
      </c>
      <c r="R23" s="24"/>
      <c r="S23" s="25">
        <f>[1]Drivers!$P$111</f>
        <v>1.3321025641025641</v>
      </c>
      <c r="T23" s="25">
        <f>[1]Drivers!$P$111</f>
        <v>1.3321025641025641</v>
      </c>
      <c r="U23" s="25">
        <f>[1]Drivers!$P$111</f>
        <v>1.3321025641025641</v>
      </c>
    </row>
    <row r="24" spans="1:21">
      <c r="C24" s="8"/>
      <c r="D24" s="8"/>
      <c r="E24" s="8" t="s">
        <v>42</v>
      </c>
      <c r="F24" s="9" t="s">
        <v>3</v>
      </c>
      <c r="G24" s="8"/>
      <c r="H24" s="22"/>
      <c r="I24" s="17">
        <f t="shared" si="2"/>
        <v>9.1679999999999993</v>
      </c>
      <c r="J24" s="17">
        <f t="shared" si="3"/>
        <v>7.9397209018957327</v>
      </c>
      <c r="K24" s="17">
        <f t="shared" si="4"/>
        <v>6.8759999999999994</v>
      </c>
      <c r="L24" s="17">
        <f t="shared" si="5"/>
        <v>6.8759999999999994</v>
      </c>
      <c r="M24" s="12" t="s">
        <v>40</v>
      </c>
      <c r="N24" s="8" t="s">
        <v>44</v>
      </c>
      <c r="O24" s="8"/>
      <c r="Q24" s="24" t="s">
        <v>39</v>
      </c>
      <c r="R24" s="24"/>
      <c r="S24" s="25">
        <f>([1]Drivers!$P$110+7.2)</f>
        <v>9.1679999999999993</v>
      </c>
      <c r="T24" s="25">
        <f>([1]Drivers!$P$110+7.2)</f>
        <v>9.1679999999999993</v>
      </c>
      <c r="U24" s="25">
        <f>([1]Drivers!$P$110+7.2)</f>
        <v>9.1679999999999993</v>
      </c>
    </row>
    <row r="25" spans="1:21">
      <c r="C25" s="8"/>
      <c r="D25" s="8" t="s">
        <v>12</v>
      </c>
      <c r="E25" s="8" t="s">
        <v>51</v>
      </c>
      <c r="F25" s="9" t="s">
        <v>3</v>
      </c>
      <c r="G25" s="8"/>
      <c r="H25" s="22"/>
      <c r="I25" s="11">
        <f>S25*S$12</f>
        <v>118.8</v>
      </c>
      <c r="J25" s="11">
        <f>T25*T$12</f>
        <v>115.35458378408721</v>
      </c>
      <c r="K25" s="11">
        <f>U25*U$12</f>
        <v>105.30000000000001</v>
      </c>
      <c r="L25" s="11">
        <f t="shared" si="5"/>
        <v>105.30000000000001</v>
      </c>
      <c r="M25" s="12"/>
      <c r="N25" s="8"/>
      <c r="O25" s="8" t="s">
        <v>52</v>
      </c>
      <c r="Q25" s="24" t="s">
        <v>39</v>
      </c>
      <c r="R25" s="24"/>
      <c r="S25" s="17">
        <v>118.8</v>
      </c>
      <c r="T25" s="17">
        <v>133.19999999999999</v>
      </c>
      <c r="U25" s="17">
        <v>140.4</v>
      </c>
    </row>
    <row r="26" spans="1:21">
      <c r="C26" s="27"/>
      <c r="D26" s="27"/>
      <c r="E26" s="27" t="s">
        <v>46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21">
      <c r="A27" t="s">
        <v>53</v>
      </c>
      <c r="C27" s="8" t="s">
        <v>11</v>
      </c>
      <c r="D27" s="8"/>
      <c r="E27" s="8" t="s">
        <v>41</v>
      </c>
      <c r="F27" s="9" t="s">
        <v>3</v>
      </c>
      <c r="G27" s="8" t="s">
        <v>48</v>
      </c>
      <c r="H27" s="22"/>
      <c r="I27" s="17">
        <f>S27/S$12</f>
        <v>-6.9444444444444438</v>
      </c>
      <c r="J27" s="17">
        <f>T27/T$12</f>
        <v>-8.0187537387448025</v>
      </c>
      <c r="K27" s="17">
        <f>U27/U$12</f>
        <v>-9.2592592592592577</v>
      </c>
      <c r="L27" s="17">
        <f t="shared" si="5"/>
        <v>-9.2592592592592577</v>
      </c>
      <c r="M27" s="12" t="s">
        <v>34</v>
      </c>
      <c r="N27" s="8" t="s">
        <v>49</v>
      </c>
      <c r="O27" s="8"/>
      <c r="Q27" s="24" t="s">
        <v>50</v>
      </c>
      <c r="R27" s="24"/>
      <c r="S27" s="20">
        <v>-6.9444444444444438</v>
      </c>
      <c r="T27" s="20">
        <v>-6.9444444444444438</v>
      </c>
      <c r="U27" s="20">
        <v>-6.9444444444444438</v>
      </c>
    </row>
    <row r="28" spans="1:21">
      <c r="C28" s="8" t="s">
        <v>11</v>
      </c>
      <c r="D28" s="8"/>
      <c r="E28" s="8" t="s">
        <v>41</v>
      </c>
      <c r="F28" s="9" t="s">
        <v>3</v>
      </c>
      <c r="G28" s="8" t="s">
        <v>48</v>
      </c>
      <c r="H28" s="22"/>
      <c r="I28" s="17">
        <f t="shared" ref="I28:K30" si="6">S28/S$12</f>
        <v>-6.9444444444444438</v>
      </c>
      <c r="J28" s="17">
        <f t="shared" si="6"/>
        <v>-8.0187537387448025</v>
      </c>
      <c r="K28" s="17">
        <f t="shared" si="6"/>
        <v>-9.2592592592592577</v>
      </c>
      <c r="L28" s="17">
        <f t="shared" si="5"/>
        <v>-9.2592592592592577</v>
      </c>
      <c r="M28" s="12" t="s">
        <v>36</v>
      </c>
      <c r="N28" s="8" t="s">
        <v>49</v>
      </c>
      <c r="O28" s="8"/>
      <c r="Q28" s="24" t="s">
        <v>50</v>
      </c>
      <c r="R28" s="24"/>
      <c r="S28" s="20">
        <v>-6.9444444444444438</v>
      </c>
      <c r="T28" s="20">
        <v>-6.9444444444444438</v>
      </c>
      <c r="U28" s="20">
        <v>-6.9444444444444438</v>
      </c>
    </row>
    <row r="29" spans="1:21">
      <c r="C29" s="8" t="s">
        <v>11</v>
      </c>
      <c r="D29" s="8"/>
      <c r="E29" s="8" t="s">
        <v>41</v>
      </c>
      <c r="F29" s="9" t="s">
        <v>3</v>
      </c>
      <c r="G29" s="8" t="s">
        <v>48</v>
      </c>
      <c r="H29" s="22"/>
      <c r="I29" s="17">
        <f t="shared" si="6"/>
        <v>-6.9444444444444438</v>
      </c>
      <c r="J29" s="17">
        <f t="shared" si="6"/>
        <v>-8.0187537387448025</v>
      </c>
      <c r="K29" s="17">
        <f t="shared" si="6"/>
        <v>-9.2592592592592577</v>
      </c>
      <c r="L29" s="17">
        <f t="shared" si="5"/>
        <v>-9.2592592592592577</v>
      </c>
      <c r="M29" s="12" t="s">
        <v>37</v>
      </c>
      <c r="N29" s="8" t="s">
        <v>49</v>
      </c>
      <c r="O29" s="8"/>
      <c r="Q29" s="24" t="s">
        <v>50</v>
      </c>
      <c r="R29" s="24"/>
      <c r="S29" s="20">
        <v>-6.9444444444444438</v>
      </c>
      <c r="T29" s="20">
        <v>-6.9444444444444438</v>
      </c>
      <c r="U29" s="20">
        <v>-6.9444444444444438</v>
      </c>
    </row>
    <row r="30" spans="1:21">
      <c r="C30" s="8" t="s">
        <v>11</v>
      </c>
      <c r="D30" s="8"/>
      <c r="E30" s="8" t="s">
        <v>41</v>
      </c>
      <c r="F30" s="9" t="s">
        <v>3</v>
      </c>
      <c r="G30" s="8" t="s">
        <v>48</v>
      </c>
      <c r="H30" s="22"/>
      <c r="I30" s="17">
        <f t="shared" si="6"/>
        <v>-6.9444444444444438</v>
      </c>
      <c r="J30" s="17">
        <f t="shared" si="6"/>
        <v>-8.0187537387448025</v>
      </c>
      <c r="K30" s="17">
        <f t="shared" si="6"/>
        <v>-9.2592592592592577</v>
      </c>
      <c r="L30" s="17">
        <f t="shared" si="5"/>
        <v>-9.2592592592592577</v>
      </c>
      <c r="M30" s="12" t="s">
        <v>38</v>
      </c>
      <c r="N30" s="8" t="s">
        <v>49</v>
      </c>
      <c r="O30" s="8"/>
      <c r="Q30" s="24" t="s">
        <v>50</v>
      </c>
      <c r="R30" s="24"/>
      <c r="S30" s="20">
        <v>-6.9444444444444438</v>
      </c>
      <c r="T30" s="20">
        <v>-6.9444444444444438</v>
      </c>
      <c r="U30" s="20">
        <v>-6.9444444444444438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Company>KanORS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Antti-L</cp:lastModifiedBy>
  <dcterms:created xsi:type="dcterms:W3CDTF">2009-05-27T15:40:55Z</dcterms:created>
  <dcterms:modified xsi:type="dcterms:W3CDTF">2021-01-22T12:47:34Z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229879260063171</vt:r8>
  </property>
</Properties>
</file>