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TIMES\TIMES_Nordic\SuppXLS\"/>
    </mc:Choice>
  </mc:AlternateContent>
  <xr:revisionPtr revIDLastSave="0" documentId="13_ncr:1_{8844E64C-34B5-4047-BA90-3B57FF9D1328}" xr6:coauthVersionLast="46" xr6:coauthVersionMax="46" xr10:uidLastSave="{00000000-0000-0000-0000-000000000000}"/>
  <bookViews>
    <workbookView xWindow="-120" yWindow="-120" windowWidth="38640" windowHeight="21390" activeTab="3" xr2:uid="{00000000-000D-0000-FFFF-FFFF00000000}"/>
  </bookViews>
  <sheets>
    <sheet name="Inflow total" sheetId="17" r:id="rId1"/>
    <sheet name="Upgrading" sheetId="19" r:id="rId2"/>
    <sheet name="Reinstall" sheetId="20" r:id="rId3"/>
    <sheet name="Sheet 1" sheetId="23" r:id="rId4"/>
  </sheets>
  <externalReferences>
    <externalReference r:id="rId5"/>
    <externalReference r:id="rId6"/>
    <externalReference r:id="rId7"/>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9" l="1"/>
  <c r="H9" i="19"/>
  <c r="K38" i="17"/>
  <c r="L43" i="17" s="1"/>
  <c r="H15" i="17" s="1"/>
  <c r="I43" i="17"/>
  <c r="J43" i="17"/>
  <c r="C42" i="17"/>
  <c r="C43" i="17" s="1"/>
  <c r="H10" i="17" s="1"/>
  <c r="K42" i="17"/>
  <c r="K43" i="17" s="1"/>
  <c r="K41" i="17"/>
  <c r="J42" i="17"/>
  <c r="J41" i="17"/>
  <c r="I42" i="17"/>
  <c r="I41" i="17"/>
  <c r="H42" i="17"/>
  <c r="H43" i="17" s="1"/>
  <c r="H41" i="17"/>
  <c r="G42" i="17"/>
  <c r="G43" i="17" s="1"/>
  <c r="G41" i="17"/>
  <c r="F42" i="17"/>
  <c r="F43" i="17" s="1"/>
  <c r="F41" i="17"/>
  <c r="E42" i="17"/>
  <c r="E43" i="17" s="1"/>
  <c r="E41" i="17"/>
  <c r="D42" i="17"/>
  <c r="D43" i="17" s="1"/>
  <c r="D41" i="17"/>
  <c r="C41" i="17"/>
  <c r="H13" i="17" l="1"/>
  <c r="H14" i="17"/>
  <c r="H12" i="17"/>
  <c r="H11" i="17"/>
</calcChain>
</file>

<file path=xl/sharedStrings.xml><?xml version="1.0" encoding="utf-8"?>
<sst xmlns="http://schemas.openxmlformats.org/spreadsheetml/2006/main" count="379" uniqueCount="150">
  <si>
    <t>Year</t>
  </si>
  <si>
    <t>Pset_PN</t>
  </si>
  <si>
    <t>Pset_CI</t>
  </si>
  <si>
    <t>UC - Each Region/Period</t>
  </si>
  <si>
    <t>~UC_Sets: T_E:</t>
  </si>
  <si>
    <t>UC_N</t>
  </si>
  <si>
    <t>UC_act</t>
  </si>
  <si>
    <t>UC_Desc</t>
  </si>
  <si>
    <t>ELCHYD</t>
  </si>
  <si>
    <t>*HYDDAM*</t>
  </si>
  <si>
    <t>ERHYDELCDAM1N</t>
  </si>
  <si>
    <t>ERHYDELCROR1N</t>
  </si>
  <si>
    <t>ERHYDEXPUPDAM1N</t>
  </si>
  <si>
    <t>ERHYDEXPUPROR1N</t>
  </si>
  <si>
    <t>~UC_T:UC_RHSRTS~UP</t>
  </si>
  <si>
    <t>UC_RHSRTS~UP~0</t>
  </si>
  <si>
    <t>~UC_Sets: R_E: NO1, NO2</t>
  </si>
  <si>
    <t>PJ</t>
  </si>
  <si>
    <t>Wind</t>
  </si>
  <si>
    <t>Hydro</t>
  </si>
  <si>
    <t>MW</t>
  </si>
  <si>
    <t>UC - Sum over Region for each Period</t>
  </si>
  <si>
    <t>~UC_T</t>
  </si>
  <si>
    <t>UC_RHSTS~UP</t>
  </si>
  <si>
    <t>UC_RHSTS~UP~0</t>
  </si>
  <si>
    <t>ERHYDDAM3N</t>
  </si>
  <si>
    <t>ERHYDROR3N</t>
  </si>
  <si>
    <t>UC_NCAP</t>
  </si>
  <si>
    <t xml:space="preserve">\I: Unit </t>
  </si>
  <si>
    <t>Complete energy balances [NRG_BAL_C]</t>
  </si>
  <si>
    <t>Geopolitical entity (reporting)</t>
  </si>
  <si>
    <t>Unit of measure</t>
  </si>
  <si>
    <t>Time frequency</t>
  </si>
  <si>
    <t>Energy balance</t>
  </si>
  <si>
    <t>Terajoule</t>
  </si>
  <si>
    <t>Annual</t>
  </si>
  <si>
    <t>Gross available energy</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</si>
  <si>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</si>
  <si>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</si>
  <si>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</si>
  <si>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</si>
  <si>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</si>
  <si>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</si>
  <si>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</si>
  <si>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</si>
  <si>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</si>
  <si>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</si>
  <si>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</si>
  <si>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</si>
  <si>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</si>
  <si>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</si>
  <si>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</si>
  <si>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</si>
  <si>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</si>
  <si>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</si>
  <si>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</si>
  <si>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</si>
  <si>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</si>
  <si>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</si>
  <si>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</si>
  <si>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</si>
  <si>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</si>
  <si>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</si>
  <si>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</si>
  <si>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</si>
  <si>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</si>
  <si>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</si>
  <si>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</si>
  <si>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</si>
  <si>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</si>
  <si>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</si>
  <si>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</si>
  <si>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</si>
  <si>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</si>
  <si>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</si>
  <si>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</si>
  <si>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</si>
  <si>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</si>
  <si>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</si>
  <si>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</si>
  <si>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</si>
  <si>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</si>
  <si>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</si>
  <si>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</si>
  <si>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</si>
  <si>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</si>
  <si>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</si>
  <si>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</si>
  <si>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</si>
  <si>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</si>
  <si>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</si>
  <si>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</si>
  <si>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</si>
  <si>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</si>
  <si>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</si>
  <si>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</si>
  <si>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</si>
  <si>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</si>
  <si>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</si>
  <si>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</si>
  <si>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</si>
  <si>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</si>
  <si>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</si>
  <si>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</si>
  <si>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</si>
  <si>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</si>
  <si>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</si>
  <si>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2009</t>
  </si>
  <si>
    <t>2010</t>
  </si>
  <si>
    <t>2011</t>
  </si>
  <si>
    <t>2012</t>
  </si>
  <si>
    <t>2013</t>
  </si>
  <si>
    <t>2014</t>
  </si>
  <si>
    <t>2015</t>
  </si>
  <si>
    <t>2016</t>
  </si>
  <si>
    <t>2017</t>
  </si>
  <si>
    <t>2018</t>
  </si>
  <si>
    <t xml:space="preserve">Dataset: </t>
  </si>
  <si>
    <t xml:space="preserve">Last updated: </t>
  </si>
  <si>
    <t>TIME</t>
  </si>
  <si>
    <t/>
  </si>
  <si>
    <t>SIEC (Labels)</t>
  </si>
  <si>
    <t>Special value</t>
  </si>
  <si>
    <t>:</t>
  </si>
  <si>
    <t>not available</t>
  </si>
  <si>
    <t>TJ</t>
  </si>
  <si>
    <t>Iceland</t>
  </si>
  <si>
    <t>Data extracted on 30/03/2021 from [ESTAT]</t>
  </si>
  <si>
    <t>UC_MaxDamProd_IS</t>
  </si>
  <si>
    <t>Max dam production in IS</t>
  </si>
  <si>
    <t>ISL - Dam [PJ]</t>
  </si>
  <si>
    <t>TWh</t>
  </si>
  <si>
    <t>https://nea.is/hydro/</t>
  </si>
  <si>
    <t>potential capacity</t>
  </si>
  <si>
    <t>potential prod</t>
  </si>
  <si>
    <t>ISL</t>
  </si>
  <si>
    <t>UC_DAMExpansionandUpgradingIS</t>
  </si>
  <si>
    <t>UC_PotentialNewDAMIS</t>
  </si>
  <si>
    <t>UC_PotentialNewRORIS</t>
  </si>
  <si>
    <t>UC_RORExpansionandUpgradingIS</t>
  </si>
  <si>
    <t>~UC_Sets: R_E: ISL</t>
  </si>
  <si>
    <t>~UC_Sets: R_S: ISL</t>
  </si>
  <si>
    <t>Max energy production by new hydro DAM in IS</t>
  </si>
  <si>
    <t>Max energy production by new hydro ROR in IS</t>
  </si>
  <si>
    <t>Max energy production by upgraded hydro DAM in I</t>
  </si>
  <si>
    <t>Max energy production by upgraded hydro RORin IS</t>
  </si>
  <si>
    <t>UC_PotentialReinstallDAMIS</t>
  </si>
  <si>
    <t>UC_PotentialReinstallRORIS</t>
  </si>
  <si>
    <t>Max reinstall ROR capacity after decommisioning in ISL</t>
  </si>
  <si>
    <t>Max reinstall DAM capacity after decommisioning in 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</si>
</sst>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5" formatCode="#,##0.##########"/>
    <numFmt numFmtId="180" formatCode="dd\.mm\.yy"/>
  </numFmts>
  <fonts count="60">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sz val="11"/>
      <color rgb="FF00B050"/>
      <name val="Calibri"/>
      <family val="2"/>
      <scheme val="minor"/>
    </font>
    <font>
      <b/>
      <sz val="10"/>
      <name val="Arial"/>
      <family val="2"/>
    </font>
    <font>
      <sz val="9"/>
      <name val="Arial"/>
      <family val="2"/>
    </font>
    <font>
      <b/>
      <sz val="9"/>
      <name val="Arial"/>
      <family val="2"/>
    </font>
    <font>
      <sz val="11"/>
      <color indexed="8"/>
      <name val="Calibri"/>
      <family val="2"/>
      <scheme val="minor"/>
    </font>
    <font>
      <sz val="9"/>
      <name val="Arial"/>
    </font>
    <font>
      <b/>
      <sz val="9"/>
      <name val="Arial"/>
    </font>
    <font>
      <b/>
      <sz val="9"/>
      <color indexed="9"/>
      <name val="Arial"/>
    </font>
    <font>
      <sz val="11"/>
      <name val="Arial"/>
      <charset val="238"/>
    </font>
    <font>
      <sz val="10"/>
      <name val="Arial"/>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s>
  <cellStyleXfs count="42401">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54" fillId="0" borderId="0"/>
    <xf numFmtId="0" fontId="28" fillId="0" borderId="0" applyNumberFormat="0" applyFill="0" applyBorder="0" applyAlignment="0" applyProtection="0"/>
    <xf numFmtId="0" fontId="58" fillId="0" borderId="0"/>
  </cellStyleXfs>
  <cellXfs count="36">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46" fillId="0" borderId="0" xfId="0" applyFont="1"/>
    <xf numFmtId="0" fontId="44" fillId="0" borderId="0" xfId="0" applyFont="1"/>
    <xf numFmtId="0" fontId="48" fillId="0" borderId="0" xfId="0" applyFont="1" applyFill="1"/>
    <xf numFmtId="2" fontId="44" fillId="0" borderId="0" xfId="0" applyNumberFormat="1" applyFont="1"/>
    <xf numFmtId="2" fontId="0" fillId="0" borderId="0" xfId="0" applyNumberFormat="1"/>
    <xf numFmtId="0" fontId="51" fillId="57" borderId="21" xfId="0" applyFont="1" applyFill="1" applyBorder="1"/>
    <xf numFmtId="0" fontId="52" fillId="58" borderId="22" xfId="42397" applyFont="1" applyFill="1" applyBorder="1"/>
    <xf numFmtId="0" fontId="53" fillId="58" borderId="22" xfId="42397" applyFont="1" applyFill="1" applyBorder="1"/>
    <xf numFmtId="0" fontId="51" fillId="59" borderId="21" xfId="42397" applyFont="1" applyFill="1" applyBorder="1"/>
    <xf numFmtId="0" fontId="51" fillId="60" borderId="21" xfId="42397" applyFont="1" applyFill="1" applyBorder="1"/>
    <xf numFmtId="0" fontId="51" fillId="61" borderId="21" xfId="42397" applyFont="1" applyFill="1" applyBorder="1"/>
    <xf numFmtId="0" fontId="0" fillId="0" borderId="0" xfId="0" applyFont="1"/>
    <xf numFmtId="0" fontId="54" fillId="0" borderId="0" xfId="42398"/>
    <xf numFmtId="0" fontId="55" fillId="0" borderId="0" xfId="42398" applyFont="1" applyAlignment="1">
      <alignment horizontal="left" vertical="center"/>
    </xf>
    <xf numFmtId="0" fontId="56" fillId="0" borderId="0" xfId="42398" applyFont="1" applyAlignment="1">
      <alignment horizontal="left" vertical="center"/>
    </xf>
    <xf numFmtId="0" fontId="57" fillId="63" borderId="23" xfId="42398" applyFont="1" applyFill="1" applyBorder="1" applyAlignment="1">
      <alignment horizontal="right" vertical="center"/>
    </xf>
    <xf numFmtId="0" fontId="56" fillId="64" borderId="23" xfId="42398" applyFont="1" applyFill="1" applyBorder="1" applyAlignment="1">
      <alignment horizontal="left" vertical="center"/>
    </xf>
    <xf numFmtId="0" fontId="54" fillId="65" borderId="0" xfId="42398" applyFill="1"/>
    <xf numFmtId="0" fontId="56" fillId="66" borderId="23" xfId="42398" applyFont="1" applyFill="1" applyBorder="1" applyAlignment="1">
      <alignment horizontal="left" vertical="center"/>
    </xf>
    <xf numFmtId="175" fontId="55" fillId="62" borderId="0" xfId="42398" applyNumberFormat="1" applyFont="1" applyFill="1" applyAlignment="1">
      <alignment horizontal="right" vertical="center" shrinkToFit="1"/>
    </xf>
    <xf numFmtId="3" fontId="55" fillId="62" borderId="0" xfId="42398" applyNumberFormat="1" applyFont="1" applyFill="1" applyAlignment="1">
      <alignment horizontal="right" vertical="center" shrinkToFit="1"/>
    </xf>
    <xf numFmtId="175" fontId="55" fillId="0" borderId="0" xfId="42398" applyNumberFormat="1" applyFont="1" applyAlignment="1">
      <alignment horizontal="right" vertical="center" shrinkToFit="1"/>
    </xf>
    <xf numFmtId="3" fontId="55" fillId="0" borderId="0" xfId="42398" applyNumberFormat="1" applyFont="1" applyAlignment="1">
      <alignment horizontal="right" vertical="center" shrinkToFit="1"/>
    </xf>
    <xf numFmtId="1" fontId="0" fillId="0" borderId="0" xfId="0" applyNumberFormat="1"/>
    <xf numFmtId="0" fontId="57" fillId="63" borderId="23" xfId="42398" applyFont="1" applyFill="1" applyBorder="1" applyAlignment="1">
      <alignment horizontal="left" vertical="center"/>
    </xf>
    <xf numFmtId="0" fontId="59" fillId="0" borderId="0" xfId="0" applyFont="1"/>
    <xf numFmtId="180" fontId="59" fillId="0" borderId="0" xfId="0" applyNumberFormat="1" applyFont="1"/>
    <xf numFmtId="0" fontId="28" fillId="0" borderId="0" xfId="42399" applyAlignment="1">
      <alignment vertical="center"/>
    </xf>
  </cellXfs>
  <cellStyles count="42401">
    <cellStyle name="20% - Accent1" xfId="1" builtinId="3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xfId="2" builtinId="34" customBuiltin="1"/>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xfId="3" builtinId="38" customBuiltin="1"/>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xfId="4" builtinId="42" customBuiltin="1"/>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Accent5" xfId="5" builtinId="46" customBuiltin="1"/>
    <cellStyle name="20% - Accent6" xfId="6" builtinId="50" customBuiltin="1"/>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Accent1" xfId="13" builtinId="31" customBuiltin="1"/>
    <cellStyle name="40% - Accent2" xfId="14" builtinId="35" customBuiltin="1"/>
    <cellStyle name="40% - Accent3" xfId="15" builtinId="39"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Accent4" xfId="16" builtinId="43" customBuiltin="1"/>
    <cellStyle name="40% - Accent5" xfId="17" builtinId="47" customBuiltin="1"/>
    <cellStyle name="40% - Accent6" xfId="18" builtinId="51" customBuiltin="1"/>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Accent1" xfId="26" builtinId="32" customBuiltin="1"/>
    <cellStyle name="60% - Accent2" xfId="27" builtinId="36" customBuiltin="1"/>
    <cellStyle name="60% - Accent3" xfId="28" builtinId="40"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xfId="29" builtinId="44" customBuiltin="1"/>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5" xfId="30" builtinId="48" customBuiltin="1"/>
    <cellStyle name="60% - Accent6" xfId="31" builtinId="52" customBuiltin="1"/>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ccent1" xfId="38" builtinId="29" customBuiltin="1"/>
    <cellStyle name="Accent2" xfId="39" builtinId="33" customBuiltin="1"/>
    <cellStyle name="Accent3" xfId="40" builtinId="37" customBuiltin="1"/>
    <cellStyle name="Accent4" xfId="41" builtinId="41" customBuiltin="1"/>
    <cellStyle name="Accent5" xfId="42" builtinId="45" customBuiltin="1"/>
    <cellStyle name="Accent6" xfId="43" builtinId="49" customBuiltin="1"/>
    <cellStyle name="AggOrange_CRFReport-template" xfId="44" xr:uid="{00000000-0005-0000-0000-000063000000}"/>
    <cellStyle name="AggOrange9_CRFReport-template" xfId="45" xr:uid="{00000000-0005-0000-0000-000064000000}"/>
    <cellStyle name="Bad" xfId="46" builtinId="27" customBuiltin="1"/>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Calcolo" xfId="48" xr:uid="{00000000-0005-0000-0000-000074000000}"/>
    <cellStyle name="Calculation" xfId="49" builtinId="22" customBuiltin="1"/>
    <cellStyle name="Calculation 2" xfId="50" xr:uid="{00000000-0005-0000-0000-000076000000}"/>
    <cellStyle name="Cella collegata" xfId="51" xr:uid="{00000000-0005-0000-0000-000077000000}"/>
    <cellStyle name="Cella da controllare" xfId="52" xr:uid="{00000000-0005-0000-0000-000078000000}"/>
    <cellStyle name="Check Cell" xfId="53" builtinId="23" customBuiltin="1"/>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Explanatory Text" xfId="2369" builtinId="53" customBuiltin="1"/>
    <cellStyle name="Fixed2 - Type2" xfId="2370" xr:uid="{00000000-0005-0000-0000-00003F230000}"/>
    <cellStyle name="Good" xfId="2371" builtinId="26" customBuiltin="1"/>
    <cellStyle name="Heading 1" xfId="2372" builtinId="16" customBuiltin="1"/>
    <cellStyle name="Heading 2" xfId="2373" builtinId="17" customBuiltin="1"/>
    <cellStyle name="Heading 3" xfId="2374" builtinId="18" customBuiltin="1"/>
    <cellStyle name="Heading 4" xfId="2375" builtinId="19" customBuiltin="1"/>
    <cellStyle name="Hyperlink" xfId="42399" builtinId="8"/>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Link 2" xfId="2393" xr:uid="{00000000-0005-0000-0000-000060230000}"/>
    <cellStyle name="Linked Cell" xfId="2394" builtinId="24" customBuiltin="1"/>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88A0452D-20F9-48D2-A17F-77006DC0D67C}"/>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xfId="11567" builtinId="10" customBuiltin="1"/>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xfId="16718" builtinId="11" customBuiltin="1"/>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301624</xdr:colOff>
      <xdr:row>16</xdr:row>
      <xdr:rowOff>128058</xdr:rowOff>
    </xdr:from>
    <xdr:to>
      <xdr:col>22</xdr:col>
      <xdr:colOff>248708</xdr:colOff>
      <xdr:row>33</xdr:row>
      <xdr:rowOff>23283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4970124" y="3186641"/>
          <a:ext cx="4243917"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259080</xdr:colOff>
      <xdr:row>16</xdr:row>
      <xdr:rowOff>7620</xdr:rowOff>
    </xdr:from>
    <xdr:to>
      <xdr:col>17</xdr:col>
      <xdr:colOff>114241</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0</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86678</xdr:colOff>
      <xdr:row>23</xdr:row>
      <xdr:rowOff>140494</xdr:rowOff>
    </xdr:from>
    <xdr:to>
      <xdr:col>16</xdr:col>
      <xdr:colOff>549057</xdr:colOff>
      <xdr:row>33</xdr:row>
      <xdr:rowOff>180467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9334" y="4533900"/>
          <a:ext cx="4105692" cy="19449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ea.is/hydr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U47"/>
  <sheetViews>
    <sheetView zoomScale="90" zoomScaleNormal="90" workbookViewId="0">
      <selection activeCell="H39" sqref="H39"/>
    </sheetView>
  </sheetViews>
  <sheetFormatPr defaultRowHeight="15"/>
  <cols>
    <col min="2" max="2" width="25.28515625" customWidth="1"/>
    <col min="3" max="3" width="26.140625" customWidth="1"/>
    <col min="4" max="4" width="19.42578125" bestFit="1" customWidth="1"/>
    <col min="8" max="8" width="15.28515625" customWidth="1"/>
    <col min="9" max="9" width="18.28515625" style="3" customWidth="1"/>
    <col min="10" max="10" width="30.7109375" style="1" customWidth="1"/>
    <col min="11" max="11" width="12" bestFit="1" customWidth="1"/>
    <col min="12" max="12" width="8.7109375" customWidth="1"/>
    <col min="14" max="14" width="8.85546875" customWidth="1"/>
  </cols>
  <sheetData>
    <row r="2" spans="2:21">
      <c r="L2" s="2"/>
    </row>
    <row r="3" spans="2:21">
      <c r="B3" s="6"/>
      <c r="C3" s="6"/>
      <c r="D3" s="6"/>
      <c r="E3" s="6"/>
      <c r="F3" s="6"/>
      <c r="G3" s="6"/>
      <c r="H3" s="6"/>
      <c r="I3" s="6"/>
      <c r="J3" s="6"/>
      <c r="K3" s="6"/>
    </row>
    <row r="4" spans="2:21">
      <c r="B4" s="19" t="s">
        <v>21</v>
      </c>
      <c r="C4" s="6"/>
      <c r="D4" s="6"/>
      <c r="E4" s="6"/>
      <c r="F4" s="6"/>
      <c r="G4" s="6"/>
      <c r="H4" s="6"/>
      <c r="I4" s="6"/>
      <c r="J4" s="6"/>
      <c r="K4" s="6"/>
    </row>
    <row r="5" spans="2:21">
      <c r="B5" s="6"/>
      <c r="C5" s="6" t="s">
        <v>141</v>
      </c>
      <c r="D5" s="6"/>
      <c r="E5" s="6"/>
      <c r="F5" s="6"/>
      <c r="G5" s="6"/>
      <c r="H5" s="6"/>
      <c r="I5" s="6"/>
      <c r="J5" s="6"/>
      <c r="K5" s="6"/>
    </row>
    <row r="6" spans="2:21">
      <c r="B6" s="6"/>
      <c r="C6" s="6" t="s">
        <v>4</v>
      </c>
      <c r="D6" s="6"/>
      <c r="E6" s="6"/>
      <c r="F6" s="6"/>
      <c r="G6" s="6"/>
      <c r="H6" s="6"/>
      <c r="I6" s="6"/>
      <c r="J6" s="6"/>
      <c r="K6" s="6"/>
    </row>
    <row r="7" spans="2:21">
      <c r="B7" s="6"/>
      <c r="C7" s="6"/>
      <c r="D7" s="6"/>
      <c r="E7" s="6"/>
      <c r="F7" s="10" t="s">
        <v>22</v>
      </c>
      <c r="G7" s="6"/>
      <c r="H7" s="6"/>
      <c r="I7" s="6"/>
      <c r="J7" s="6"/>
      <c r="K7" s="6"/>
    </row>
    <row r="8" spans="2:21" ht="15.75" thickBot="1">
      <c r="B8" s="6"/>
      <c r="C8" s="13" t="s">
        <v>5</v>
      </c>
      <c r="D8" s="16" t="s">
        <v>1</v>
      </c>
      <c r="E8" s="16" t="s">
        <v>2</v>
      </c>
      <c r="F8" s="17" t="s">
        <v>0</v>
      </c>
      <c r="G8" s="18" t="s">
        <v>6</v>
      </c>
      <c r="H8" s="18" t="s">
        <v>23</v>
      </c>
      <c r="I8" s="18" t="s">
        <v>24</v>
      </c>
      <c r="J8" s="13" t="s">
        <v>7</v>
      </c>
      <c r="K8" s="6"/>
    </row>
    <row r="9" spans="2:21" s="3" customFormat="1">
      <c r="B9" s="6"/>
      <c r="C9" s="14" t="s">
        <v>28</v>
      </c>
      <c r="D9" s="15"/>
      <c r="E9" s="15"/>
      <c r="F9" s="14"/>
      <c r="G9" s="14"/>
      <c r="H9" s="14" t="s">
        <v>17</v>
      </c>
      <c r="I9" s="14"/>
      <c r="J9" s="14"/>
      <c r="K9" s="6"/>
    </row>
    <row r="10" spans="2:21" s="3" customFormat="1">
      <c r="B10" s="6"/>
      <c r="C10" s="3" t="s">
        <v>128</v>
      </c>
      <c r="D10" s="3" t="s">
        <v>9</v>
      </c>
      <c r="E10" s="3" t="s">
        <v>8</v>
      </c>
      <c r="F10" s="3">
        <v>2010</v>
      </c>
      <c r="G10" s="3">
        <v>1</v>
      </c>
      <c r="H10" s="11">
        <f>ROUND(C43,2)</f>
        <v>45.33</v>
      </c>
      <c r="I10" s="2">
        <v>5</v>
      </c>
      <c r="J10" s="3" t="s">
        <v>129</v>
      </c>
      <c r="K10"/>
    </row>
    <row r="11" spans="2:21" s="3" customFormat="1">
      <c r="B11" s="6"/>
      <c r="C11" s="2"/>
      <c r="D11" s="3" t="s">
        <v>9</v>
      </c>
      <c r="E11" s="3" t="s">
        <v>8</v>
      </c>
      <c r="F11" s="3">
        <v>2012</v>
      </c>
      <c r="G11" s="3">
        <v>1</v>
      </c>
      <c r="H11" s="11">
        <f>ROUND(SUM(E43:E44),2)</f>
        <v>44.41</v>
      </c>
      <c r="I11" s="2"/>
      <c r="J11" s="2"/>
      <c r="K11" s="2"/>
    </row>
    <row r="12" spans="2:21">
      <c r="C12" s="2"/>
      <c r="D12" t="s">
        <v>9</v>
      </c>
      <c r="E12" t="s">
        <v>8</v>
      </c>
      <c r="F12">
        <v>2014</v>
      </c>
      <c r="G12">
        <v>1</v>
      </c>
      <c r="H12" s="11">
        <f>ROUND(SUM(G43:G44),2)</f>
        <v>46.34</v>
      </c>
      <c r="I12" s="2"/>
      <c r="J12" s="2"/>
      <c r="K12" s="2"/>
      <c r="N12" s="3"/>
      <c r="O12" s="3"/>
      <c r="P12" s="5"/>
      <c r="Q12" s="3"/>
      <c r="R12" s="4"/>
      <c r="S12" s="4"/>
      <c r="T12" s="4"/>
      <c r="U12" s="3"/>
    </row>
    <row r="13" spans="2:21">
      <c r="B13" s="2"/>
      <c r="D13" s="3" t="s">
        <v>9</v>
      </c>
      <c r="E13" s="3" t="s">
        <v>8</v>
      </c>
      <c r="F13">
        <v>2015</v>
      </c>
      <c r="G13">
        <v>1</v>
      </c>
      <c r="H13" s="11">
        <f>ROUND(SUM(H43:H44),2)</f>
        <v>49.61</v>
      </c>
      <c r="N13" s="3"/>
      <c r="O13" s="3"/>
      <c r="P13" s="5"/>
      <c r="Q13" s="3"/>
      <c r="R13" s="4"/>
      <c r="S13" s="4"/>
      <c r="T13" s="4"/>
      <c r="U13" s="3"/>
    </row>
    <row r="14" spans="2:21" s="2" customFormat="1">
      <c r="B14"/>
      <c r="D14" s="3" t="s">
        <v>9</v>
      </c>
      <c r="E14" s="3" t="s">
        <v>8</v>
      </c>
      <c r="F14" s="3">
        <v>2018</v>
      </c>
      <c r="G14" s="3">
        <v>1</v>
      </c>
      <c r="H14" s="11">
        <f>ROUND(SUM(K43:K44),2)</f>
        <v>49.73</v>
      </c>
      <c r="N14" s="3"/>
      <c r="O14" s="3"/>
      <c r="P14" s="5"/>
      <c r="Q14" s="3"/>
      <c r="R14" s="4"/>
      <c r="S14" s="4"/>
      <c r="T14" s="4"/>
      <c r="U14" s="3"/>
    </row>
    <row r="15" spans="2:21" s="2" customFormat="1">
      <c r="B15"/>
      <c r="D15" s="3" t="s">
        <v>9</v>
      </c>
      <c r="E15" s="3" t="s">
        <v>8</v>
      </c>
      <c r="F15" s="3">
        <v>2020</v>
      </c>
      <c r="G15" s="3">
        <v>1</v>
      </c>
      <c r="H15" s="11">
        <f>ROUND(SUM(L43:L44),2)</f>
        <v>792</v>
      </c>
      <c r="S15" s="4"/>
      <c r="T15" s="4"/>
      <c r="U15" s="3"/>
    </row>
    <row r="16" spans="2:21">
      <c r="C16" s="2"/>
      <c r="J16" s="2"/>
      <c r="K16" s="2"/>
      <c r="L16" s="2"/>
      <c r="M16" s="2"/>
    </row>
    <row r="17" spans="3:13">
      <c r="M17" s="2"/>
    </row>
    <row r="19" spans="3:13">
      <c r="M19" s="7"/>
    </row>
    <row r="20" spans="3:13">
      <c r="C20" s="6"/>
      <c r="D20" s="6"/>
      <c r="E20" s="6"/>
      <c r="F20" s="10"/>
      <c r="G20" s="6"/>
      <c r="H20" s="6"/>
      <c r="I20" s="6"/>
      <c r="J20" s="6"/>
      <c r="K20" s="3"/>
      <c r="M20" s="7"/>
    </row>
    <row r="21" spans="3:13">
      <c r="C21" s="6"/>
      <c r="D21" s="6"/>
      <c r="E21" s="6"/>
      <c r="F21" s="10"/>
      <c r="G21" s="6"/>
      <c r="H21" s="6"/>
      <c r="I21" s="6"/>
      <c r="J21" s="6"/>
      <c r="K21" s="3"/>
      <c r="L21" s="3"/>
    </row>
    <row r="22" spans="3:13" s="3" customFormat="1">
      <c r="C22" s="6"/>
      <c r="D22" s="6"/>
      <c r="E22" s="6"/>
      <c r="F22" s="10"/>
      <c r="G22" s="6"/>
      <c r="H22" s="6"/>
      <c r="I22" s="6"/>
      <c r="J22" s="6"/>
    </row>
    <row r="23" spans="3:13" s="3" customFormat="1">
      <c r="C23" s="6"/>
      <c r="D23" s="6"/>
      <c r="E23" s="6"/>
      <c r="F23" s="10"/>
      <c r="G23" s="6"/>
      <c r="H23" s="6"/>
      <c r="I23" s="6"/>
      <c r="J23" s="6"/>
      <c r="K23"/>
    </row>
    <row r="24" spans="3:13" s="2" customFormat="1">
      <c r="C24" s="6"/>
      <c r="D24" s="6"/>
      <c r="E24" s="6"/>
      <c r="F24" s="10"/>
      <c r="G24" s="6"/>
      <c r="H24" s="6"/>
      <c r="I24" s="6"/>
      <c r="J24" s="6"/>
      <c r="K24"/>
      <c r="L24" s="3"/>
    </row>
    <row r="25" spans="3:13" s="2" customFormat="1">
      <c r="D25" s="3"/>
      <c r="E25" s="3"/>
      <c r="F25" s="3"/>
      <c r="G25" s="3"/>
      <c r="H25" s="11"/>
      <c r="L25" s="3"/>
    </row>
    <row r="26" spans="3:13">
      <c r="D26" s="3"/>
      <c r="E26" s="3"/>
      <c r="H26" s="11"/>
    </row>
    <row r="27" spans="3:13">
      <c r="C27" s="3"/>
      <c r="D27" s="3"/>
      <c r="E27" s="3"/>
      <c r="F27" s="3"/>
      <c r="G27" s="3"/>
      <c r="H27" s="11"/>
    </row>
    <row r="28" spans="3:13" s="2" customFormat="1">
      <c r="D28" s="3"/>
      <c r="E28" s="3"/>
      <c r="F28" s="3"/>
      <c r="G28" s="3"/>
      <c r="H28" s="11"/>
    </row>
    <row r="32" spans="3:13" s="2" customFormat="1">
      <c r="J32" s="12"/>
    </row>
    <row r="33" spans="2:19" s="2" customFormat="1">
      <c r="C33" s="3"/>
      <c r="D33" s="3"/>
      <c r="E33" s="3"/>
      <c r="F33" s="3"/>
      <c r="G33" s="3"/>
      <c r="H33" s="8"/>
      <c r="I33" s="8"/>
      <c r="J33" s="3"/>
      <c r="K33" s="3"/>
      <c r="L33" s="3"/>
    </row>
    <row r="34" spans="2:19" s="2" customFormat="1">
      <c r="C34" s="3"/>
      <c r="D34" s="3"/>
      <c r="E34" s="3"/>
      <c r="F34" s="3"/>
      <c r="G34" s="3"/>
      <c r="H34" s="8"/>
      <c r="I34" s="8"/>
      <c r="J34" s="3"/>
      <c r="K34" s="3"/>
      <c r="L34" s="3"/>
    </row>
    <row r="35" spans="2:19" s="2" customFormat="1">
      <c r="C35" s="3"/>
      <c r="D35" s="3"/>
      <c r="E35" s="3"/>
      <c r="F35" s="3"/>
      <c r="G35" s="3"/>
      <c r="H35" s="3"/>
      <c r="I35" s="3"/>
      <c r="J35" s="3"/>
      <c r="K35" s="3"/>
      <c r="L35" s="3"/>
    </row>
    <row r="36" spans="2:19">
      <c r="C36" s="7"/>
      <c r="D36" s="7"/>
      <c r="E36" s="7"/>
      <c r="F36" s="7"/>
      <c r="G36" s="7"/>
      <c r="H36" s="7"/>
      <c r="I36" s="7"/>
      <c r="J36" s="7"/>
      <c r="K36" s="7"/>
      <c r="L36" s="7"/>
    </row>
    <row r="37" spans="2:19">
      <c r="C37" s="7"/>
      <c r="D37" s="7"/>
      <c r="E37" s="7"/>
      <c r="F37" s="7"/>
      <c r="G37" s="7"/>
      <c r="H37" s="7"/>
      <c r="I37" s="7"/>
      <c r="J37" s="7" t="s">
        <v>133</v>
      </c>
      <c r="K37" s="7">
        <v>220</v>
      </c>
      <c r="L37" s="7" t="s">
        <v>131</v>
      </c>
      <c r="M37" s="35" t="s">
        <v>132</v>
      </c>
      <c r="P37" s="2"/>
      <c r="R37" s="2"/>
      <c r="S37" s="2"/>
    </row>
    <row r="38" spans="2:19">
      <c r="C38" s="7"/>
      <c r="D38" s="7"/>
      <c r="E38" s="7"/>
      <c r="F38" s="7"/>
      <c r="G38" s="7"/>
      <c r="H38" s="7"/>
      <c r="I38" s="7"/>
      <c r="J38" s="7" t="s">
        <v>134</v>
      </c>
      <c r="K38" s="7">
        <f>K37*3.6</f>
        <v>792</v>
      </c>
      <c r="L38" s="7"/>
    </row>
    <row r="39" spans="2:19">
      <c r="J39"/>
      <c r="L39" s="3"/>
    </row>
    <row r="40" spans="2:19">
      <c r="F40" s="3"/>
      <c r="I40"/>
      <c r="J40"/>
    </row>
    <row r="41" spans="2:19">
      <c r="C41" t="str">
        <f>'Sheet 1'!D10</f>
        <v>2010</v>
      </c>
      <c r="D41" s="3" t="str">
        <f>'Sheet 1'!F10</f>
        <v>2011</v>
      </c>
      <c r="E41" s="3" t="str">
        <f>'Sheet 1'!H10</f>
        <v>2012</v>
      </c>
      <c r="F41" s="3" t="str">
        <f>'Sheet 1'!J10</f>
        <v>2013</v>
      </c>
      <c r="G41" s="3" t="str">
        <f>'Sheet 1'!L10</f>
        <v>2014</v>
      </c>
      <c r="H41" s="3" t="str">
        <f>'Sheet 1'!N10</f>
        <v>2015</v>
      </c>
      <c r="I41" s="3" t="str">
        <f>'Sheet 1'!P10</f>
        <v>2016</v>
      </c>
      <c r="J41" s="3" t="str">
        <f>'Sheet 1'!R10</f>
        <v>2017</v>
      </c>
      <c r="K41" s="3" t="str">
        <f>'Sheet 1'!T10</f>
        <v>2018</v>
      </c>
      <c r="L41">
        <v>2020</v>
      </c>
    </row>
    <row r="42" spans="2:19">
      <c r="B42" t="s">
        <v>125</v>
      </c>
      <c r="C42" s="31">
        <f>'Sheet 1'!D58</f>
        <v>45331.491999999998</v>
      </c>
      <c r="D42" s="31">
        <f>'Sheet 1'!F58</f>
        <v>45024.624000000003</v>
      </c>
      <c r="E42" s="31">
        <f>'Sheet 1'!H58</f>
        <v>44411.504000000001</v>
      </c>
      <c r="F42" s="31">
        <f>'Sheet 1'!J58</f>
        <v>46306.235000000001</v>
      </c>
      <c r="G42" s="31">
        <f>'Sheet 1'!L58</f>
        <v>46342.858</v>
      </c>
      <c r="H42" s="31">
        <f>'Sheet 1'!N58</f>
        <v>49610.771999999997</v>
      </c>
      <c r="I42" s="31">
        <f>'Sheet 1'!P58</f>
        <v>48490.546000000002</v>
      </c>
      <c r="J42" s="31">
        <f>'Sheet 1'!R58</f>
        <v>50611.398999999998</v>
      </c>
      <c r="K42" s="31">
        <f>'Sheet 1'!T58</f>
        <v>49729.277000000002</v>
      </c>
    </row>
    <row r="43" spans="2:19">
      <c r="B43" t="s">
        <v>130</v>
      </c>
      <c r="C43" s="3">
        <f>C42/1000</f>
        <v>45.331491999999997</v>
      </c>
      <c r="D43" s="3">
        <f t="shared" ref="D43:J43" si="0">D42/1000</f>
        <v>45.024624000000003</v>
      </c>
      <c r="E43" s="3">
        <f t="shared" si="0"/>
        <v>44.411504000000001</v>
      </c>
      <c r="F43" s="3">
        <f t="shared" si="0"/>
        <v>46.306235000000001</v>
      </c>
      <c r="G43" s="3">
        <f t="shared" si="0"/>
        <v>46.342858</v>
      </c>
      <c r="H43" s="3">
        <f t="shared" si="0"/>
        <v>49.610771999999997</v>
      </c>
      <c r="I43" s="3">
        <f t="shared" si="0"/>
        <v>48.490546000000002</v>
      </c>
      <c r="J43" s="3">
        <f t="shared" si="0"/>
        <v>50.611398999999999</v>
      </c>
      <c r="K43" s="3">
        <f>K42/1000</f>
        <v>49.729277000000003</v>
      </c>
      <c r="L43" s="3">
        <f>K38</f>
        <v>792</v>
      </c>
    </row>
    <row r="44" spans="2:19">
      <c r="C44" s="3"/>
      <c r="D44" s="3"/>
      <c r="E44" s="3"/>
      <c r="F44" s="3"/>
      <c r="G44" s="3"/>
      <c r="H44" s="3"/>
      <c r="J44" s="3"/>
      <c r="K44" s="3"/>
      <c r="L44" s="3"/>
    </row>
    <row r="45" spans="2:19">
      <c r="C45" s="3"/>
      <c r="D45" s="3"/>
      <c r="E45" s="3"/>
      <c r="F45" s="3"/>
      <c r="G45" s="3"/>
      <c r="H45" s="3"/>
      <c r="J45" s="3"/>
      <c r="K45" s="3"/>
    </row>
    <row r="46" spans="2:19">
      <c r="B46" s="3"/>
      <c r="C46" s="3"/>
      <c r="D46" s="3"/>
      <c r="E46" s="3"/>
      <c r="F46" s="3"/>
      <c r="G46" s="3"/>
      <c r="H46" s="3"/>
      <c r="J46" s="3"/>
      <c r="K46" s="3"/>
      <c r="L46" s="3"/>
    </row>
    <row r="47" spans="2:19">
      <c r="B47" s="3"/>
      <c r="C47" s="3"/>
      <c r="D47" s="3"/>
      <c r="E47" s="3"/>
      <c r="F47" s="3"/>
      <c r="G47" s="3"/>
      <c r="H47" s="3"/>
      <c r="J47" s="3"/>
      <c r="K47" s="3"/>
      <c r="L47" s="3"/>
    </row>
  </sheetData>
  <hyperlinks>
    <hyperlink ref="M37" r:id="rId1" xr:uid="{57AFD9A1-158E-4EB3-8EB2-72CFD318FF4E}"/>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2"/>
  <sheetViews>
    <sheetView zoomScale="80" zoomScaleNormal="80" workbookViewId="0">
      <selection activeCell="I20" sqref="I20"/>
    </sheetView>
  </sheetViews>
  <sheetFormatPr defaultRowHeight="15"/>
  <cols>
    <col min="3" max="3" width="47.140625" customWidth="1"/>
    <col min="4" max="4" width="19.5703125" customWidth="1"/>
    <col min="6" max="6" width="21.28515625" customWidth="1"/>
    <col min="9" max="9" width="19.28515625" customWidth="1"/>
  </cols>
  <sheetData>
    <row r="3" spans="2:15">
      <c r="B3" s="19" t="s">
        <v>3</v>
      </c>
      <c r="C3" s="6"/>
      <c r="D3" s="6"/>
      <c r="E3" s="6"/>
      <c r="F3" s="6"/>
      <c r="G3" s="6"/>
      <c r="H3" s="6"/>
      <c r="I3" s="6"/>
      <c r="J3" s="6"/>
      <c r="K3" s="6"/>
      <c r="L3" s="6"/>
      <c r="M3" s="6"/>
      <c r="N3" s="6"/>
      <c r="O3" s="6"/>
    </row>
    <row r="4" spans="2:15">
      <c r="B4" s="6"/>
      <c r="C4" s="6" t="s">
        <v>140</v>
      </c>
      <c r="D4" s="6"/>
      <c r="E4" s="6"/>
      <c r="F4" s="6"/>
      <c r="G4" s="6"/>
      <c r="H4" s="6"/>
      <c r="I4" s="6"/>
      <c r="J4" s="6"/>
      <c r="K4" s="6"/>
      <c r="L4" s="6"/>
      <c r="M4" s="6"/>
      <c r="N4" s="6"/>
      <c r="O4" s="6"/>
    </row>
    <row r="5" spans="2:15">
      <c r="B5" s="6"/>
      <c r="C5" s="6" t="s">
        <v>4</v>
      </c>
      <c r="D5" s="6"/>
      <c r="E5" s="6"/>
      <c r="F5" s="6"/>
      <c r="G5" s="6"/>
      <c r="H5" s="6"/>
      <c r="I5" s="6"/>
      <c r="J5" s="6"/>
      <c r="K5" s="6"/>
      <c r="L5" s="6"/>
      <c r="M5" s="6"/>
      <c r="N5" s="6"/>
      <c r="O5" s="6"/>
    </row>
    <row r="6" spans="2:15">
      <c r="B6" s="6"/>
      <c r="C6" s="6"/>
      <c r="D6" s="6"/>
      <c r="E6" s="6"/>
      <c r="F6" s="10" t="s">
        <v>14</v>
      </c>
      <c r="G6" s="6"/>
      <c r="H6" s="6"/>
      <c r="I6" s="6"/>
      <c r="J6" s="6"/>
      <c r="K6" s="6"/>
      <c r="L6" s="6"/>
      <c r="M6" s="6"/>
      <c r="N6" s="6"/>
      <c r="O6" s="6"/>
    </row>
    <row r="7" spans="2:15" ht="15.75" thickBot="1">
      <c r="B7" s="6"/>
      <c r="C7" s="13" t="s">
        <v>5</v>
      </c>
      <c r="D7" s="16" t="s">
        <v>1</v>
      </c>
      <c r="E7" s="16" t="s">
        <v>2</v>
      </c>
      <c r="F7" s="17" t="s">
        <v>0</v>
      </c>
      <c r="G7" s="18" t="s">
        <v>6</v>
      </c>
      <c r="H7" s="18" t="s">
        <v>135</v>
      </c>
      <c r="I7" s="18" t="s">
        <v>15</v>
      </c>
      <c r="J7" s="13" t="s">
        <v>7</v>
      </c>
      <c r="K7" s="6"/>
      <c r="L7" s="6"/>
      <c r="M7" s="6"/>
      <c r="N7" s="6"/>
      <c r="O7" s="6"/>
    </row>
    <row r="8" spans="2:15" s="3" customFormat="1">
      <c r="B8" s="6"/>
      <c r="C8" s="14" t="s">
        <v>28</v>
      </c>
      <c r="D8" s="15"/>
      <c r="E8" s="15"/>
      <c r="F8" s="14"/>
      <c r="G8" s="14"/>
      <c r="H8" s="14" t="s">
        <v>17</v>
      </c>
      <c r="I8" s="14"/>
      <c r="J8" s="14"/>
      <c r="K8" s="6"/>
      <c r="L8" s="6"/>
      <c r="M8" s="6"/>
      <c r="N8" s="6"/>
      <c r="O8" s="6"/>
    </row>
    <row r="9" spans="2:15">
      <c r="C9" s="9" t="s">
        <v>137</v>
      </c>
      <c r="D9" s="9" t="s">
        <v>10</v>
      </c>
      <c r="E9" s="9" t="s">
        <v>8</v>
      </c>
      <c r="F9" s="9">
        <v>2015</v>
      </c>
      <c r="G9" s="9">
        <v>1</v>
      </c>
      <c r="H9" s="11">
        <f>'Inflow total'!$H$15/2</f>
        <v>396</v>
      </c>
      <c r="I9" s="9">
        <v>5</v>
      </c>
      <c r="J9" s="9" t="s">
        <v>142</v>
      </c>
      <c r="K9" s="9"/>
    </row>
    <row r="10" spans="2:15">
      <c r="C10" s="9" t="s">
        <v>138</v>
      </c>
      <c r="D10" s="9" t="s">
        <v>11</v>
      </c>
      <c r="E10" s="9" t="s">
        <v>8</v>
      </c>
      <c r="F10" s="9">
        <v>2015</v>
      </c>
      <c r="G10" s="9">
        <v>1</v>
      </c>
      <c r="H10" s="11">
        <f>'Inflow total'!$H$15/2</f>
        <v>396</v>
      </c>
      <c r="I10" s="9">
        <v>5</v>
      </c>
      <c r="J10" s="9" t="s">
        <v>143</v>
      </c>
      <c r="K10" s="9"/>
    </row>
    <row r="11" spans="2:15">
      <c r="B11" s="2"/>
      <c r="C11" s="9" t="s">
        <v>136</v>
      </c>
      <c r="D11" s="9" t="s">
        <v>12</v>
      </c>
      <c r="E11" s="9" t="s">
        <v>8</v>
      </c>
      <c r="F11" s="9">
        <v>2015</v>
      </c>
      <c r="G11" s="9">
        <v>1</v>
      </c>
      <c r="H11" s="11">
        <v>0</v>
      </c>
      <c r="I11" s="9">
        <v>5</v>
      </c>
      <c r="J11" s="9" t="s">
        <v>144</v>
      </c>
      <c r="K11" s="9"/>
    </row>
    <row r="12" spans="2:15">
      <c r="B12" s="2"/>
      <c r="C12" s="9" t="s">
        <v>139</v>
      </c>
      <c r="D12" s="9" t="s">
        <v>13</v>
      </c>
      <c r="E12" s="9" t="s">
        <v>8</v>
      </c>
      <c r="F12" s="9">
        <v>2015</v>
      </c>
      <c r="G12" s="9">
        <v>1</v>
      </c>
      <c r="H12" s="11">
        <v>0</v>
      </c>
      <c r="I12" s="9">
        <v>5</v>
      </c>
      <c r="J12" s="9" t="s">
        <v>145</v>
      </c>
      <c r="K12" s="9"/>
      <c r="L12"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R28"/>
  <sheetViews>
    <sheetView zoomScale="80" zoomScaleNormal="80" workbookViewId="0">
      <selection activeCell="H49" sqref="H49"/>
    </sheetView>
  </sheetViews>
  <sheetFormatPr defaultRowHeight="15"/>
  <cols>
    <col min="3" max="3" width="37.5703125" customWidth="1"/>
    <col min="4" max="4" width="14" customWidth="1"/>
    <col min="6" max="6" width="21.42578125" customWidth="1"/>
    <col min="7" max="7" width="9.7109375" customWidth="1"/>
    <col min="8" max="8" width="9.5703125" bestFit="1" customWidth="1"/>
    <col min="9" max="9" width="18.7109375" customWidth="1"/>
  </cols>
  <sheetData>
    <row r="3" spans="2:18">
      <c r="B3" s="19" t="s">
        <v>3</v>
      </c>
      <c r="C3" s="6"/>
      <c r="D3" s="6"/>
      <c r="E3" s="6"/>
      <c r="F3" s="6"/>
      <c r="G3" s="6"/>
      <c r="H3" s="6"/>
      <c r="I3" s="6"/>
      <c r="J3" s="6"/>
      <c r="K3" s="6"/>
      <c r="L3" s="6"/>
      <c r="M3" s="6"/>
      <c r="N3" s="6"/>
      <c r="O3" s="6"/>
      <c r="P3" s="3"/>
      <c r="Q3" s="3"/>
      <c r="R3" s="3"/>
    </row>
    <row r="4" spans="2:18">
      <c r="B4" s="6"/>
      <c r="C4" s="6" t="s">
        <v>16</v>
      </c>
      <c r="D4" s="6"/>
      <c r="E4" s="6"/>
      <c r="F4" s="6"/>
      <c r="G4" s="6"/>
      <c r="H4" s="6"/>
      <c r="I4" s="6"/>
      <c r="J4" s="6"/>
      <c r="K4" s="6"/>
      <c r="L4" s="6"/>
      <c r="M4" s="6"/>
      <c r="N4" s="6"/>
      <c r="O4" s="6"/>
      <c r="P4" s="3"/>
      <c r="Q4" s="3"/>
      <c r="R4" s="3"/>
    </row>
    <row r="5" spans="2:18">
      <c r="B5" s="6"/>
      <c r="C5" s="6" t="s">
        <v>4</v>
      </c>
      <c r="D5" s="6"/>
      <c r="E5" s="6"/>
      <c r="F5" s="6"/>
      <c r="G5" s="6"/>
      <c r="H5" s="6"/>
      <c r="I5" s="6"/>
      <c r="J5" s="6"/>
      <c r="K5" s="6"/>
      <c r="L5" s="6"/>
      <c r="M5" s="6"/>
      <c r="N5" s="6"/>
      <c r="O5" s="6"/>
      <c r="P5" s="3"/>
      <c r="Q5" s="3"/>
      <c r="R5" s="3"/>
    </row>
    <row r="6" spans="2:18">
      <c r="B6" s="6"/>
      <c r="C6" s="6"/>
      <c r="D6" s="6"/>
      <c r="E6" s="6"/>
      <c r="F6" s="10" t="s">
        <v>14</v>
      </c>
      <c r="G6" s="6"/>
      <c r="H6" s="6"/>
      <c r="I6" s="6"/>
      <c r="J6" s="6"/>
      <c r="K6" s="6"/>
      <c r="L6" s="6"/>
      <c r="M6" s="6"/>
      <c r="N6" s="6"/>
      <c r="O6" s="6"/>
      <c r="P6" s="3"/>
      <c r="Q6" s="3"/>
      <c r="R6" s="3"/>
    </row>
    <row r="7" spans="2:18" ht="15.75" thickBot="1">
      <c r="B7" s="6"/>
      <c r="C7" s="13" t="s">
        <v>5</v>
      </c>
      <c r="D7" s="16" t="s">
        <v>1</v>
      </c>
      <c r="E7" s="16" t="s">
        <v>2</v>
      </c>
      <c r="F7" s="17" t="s">
        <v>0</v>
      </c>
      <c r="G7" s="18" t="s">
        <v>27</v>
      </c>
      <c r="H7" s="18" t="s">
        <v>135</v>
      </c>
      <c r="I7" s="18" t="s">
        <v>15</v>
      </c>
      <c r="J7" s="13" t="s">
        <v>7</v>
      </c>
      <c r="K7" s="6"/>
      <c r="L7" s="6"/>
      <c r="M7" s="6"/>
      <c r="N7" s="6"/>
      <c r="O7" s="6"/>
      <c r="P7" s="3"/>
      <c r="Q7" s="3"/>
      <c r="R7" s="3"/>
    </row>
    <row r="8" spans="2:18" s="3" customFormat="1">
      <c r="B8" s="6"/>
      <c r="C8" s="14" t="s">
        <v>28</v>
      </c>
      <c r="D8" s="15"/>
      <c r="E8" s="15"/>
      <c r="F8" s="14"/>
      <c r="G8" s="14"/>
      <c r="H8" s="14" t="s">
        <v>20</v>
      </c>
      <c r="I8" s="14"/>
      <c r="J8" s="14"/>
      <c r="K8" s="6"/>
      <c r="L8" s="6"/>
      <c r="M8" s="6"/>
      <c r="N8" s="6"/>
      <c r="O8" s="6"/>
    </row>
    <row r="9" spans="2:18">
      <c r="B9" s="3"/>
      <c r="C9" s="9" t="s">
        <v>146</v>
      </c>
      <c r="D9" s="9" t="s">
        <v>25</v>
      </c>
      <c r="E9" s="9" t="s">
        <v>8</v>
      </c>
      <c r="F9" s="9">
        <v>2025</v>
      </c>
      <c r="G9" s="9">
        <v>1</v>
      </c>
      <c r="H9" s="12">
        <v>0</v>
      </c>
      <c r="I9" s="9">
        <v>2</v>
      </c>
      <c r="J9" s="9" t="s">
        <v>149</v>
      </c>
      <c r="K9" s="9"/>
      <c r="L9" s="11"/>
      <c r="M9" s="11"/>
      <c r="N9" s="3"/>
      <c r="O9" s="3"/>
      <c r="P9" s="3"/>
      <c r="Q9" s="3"/>
      <c r="R9" s="3"/>
    </row>
    <row r="10" spans="2:18">
      <c r="B10" s="3"/>
      <c r="C10" s="9"/>
      <c r="D10" s="9" t="s">
        <v>25</v>
      </c>
      <c r="E10" s="9" t="s">
        <v>8</v>
      </c>
      <c r="F10" s="9">
        <v>2026</v>
      </c>
      <c r="G10" s="9">
        <v>1</v>
      </c>
      <c r="H10" s="12">
        <v>0</v>
      </c>
      <c r="I10" s="9"/>
      <c r="J10" s="9"/>
      <c r="K10" s="9"/>
      <c r="L10" s="11"/>
      <c r="M10" s="11"/>
      <c r="N10" s="3"/>
      <c r="O10" s="3"/>
      <c r="P10" s="3"/>
      <c r="Q10" s="3"/>
      <c r="R10" s="3"/>
    </row>
    <row r="11" spans="2:18">
      <c r="B11" s="3"/>
      <c r="C11" s="9"/>
      <c r="D11" s="9" t="s">
        <v>25</v>
      </c>
      <c r="E11" s="9" t="s">
        <v>8</v>
      </c>
      <c r="F11" s="9">
        <v>2030</v>
      </c>
      <c r="G11" s="9">
        <v>1</v>
      </c>
      <c r="H11" s="12">
        <v>0</v>
      </c>
      <c r="I11" s="9"/>
      <c r="J11" s="9"/>
      <c r="K11" s="9"/>
      <c r="L11" s="11"/>
      <c r="M11" s="11"/>
      <c r="N11" s="3"/>
      <c r="O11" s="3"/>
      <c r="P11" s="3"/>
      <c r="Q11" s="3"/>
      <c r="R11" s="3"/>
    </row>
    <row r="12" spans="2:18">
      <c r="B12" s="3"/>
      <c r="C12" s="9"/>
      <c r="D12" s="9" t="s">
        <v>25</v>
      </c>
      <c r="E12" s="9" t="s">
        <v>8</v>
      </c>
      <c r="F12" s="9">
        <v>2035</v>
      </c>
      <c r="G12" s="9">
        <v>1</v>
      </c>
      <c r="H12" s="12">
        <v>0</v>
      </c>
      <c r="I12" s="9"/>
      <c r="J12" s="9"/>
      <c r="K12" s="9"/>
      <c r="L12" s="11"/>
      <c r="M12" s="11"/>
      <c r="N12" s="3"/>
      <c r="O12" s="3"/>
      <c r="P12" s="3"/>
      <c r="Q12" s="3"/>
      <c r="R12" s="3"/>
    </row>
    <row r="13" spans="2:18">
      <c r="B13" s="3"/>
      <c r="C13" s="3"/>
      <c r="D13" s="9" t="s">
        <v>25</v>
      </c>
      <c r="E13" s="9" t="s">
        <v>8</v>
      </c>
      <c r="F13" s="9">
        <v>2040</v>
      </c>
      <c r="G13" s="9">
        <v>1</v>
      </c>
      <c r="H13" s="12">
        <v>0</v>
      </c>
      <c r="I13" s="3"/>
      <c r="J13" s="3"/>
      <c r="K13" s="3"/>
      <c r="L13" s="11"/>
      <c r="M13" s="11"/>
      <c r="N13" s="3"/>
      <c r="O13" s="3"/>
      <c r="P13" s="3"/>
      <c r="Q13" s="3"/>
      <c r="R13" s="3"/>
    </row>
    <row r="14" spans="2:18">
      <c r="B14" s="3"/>
      <c r="C14" s="3"/>
      <c r="D14" s="9" t="s">
        <v>25</v>
      </c>
      <c r="E14" s="9" t="s">
        <v>8</v>
      </c>
      <c r="F14" s="9">
        <v>2050</v>
      </c>
      <c r="G14" s="9">
        <v>1</v>
      </c>
      <c r="H14" s="12">
        <v>0</v>
      </c>
      <c r="I14" s="3"/>
      <c r="J14" s="3"/>
      <c r="K14" s="3"/>
      <c r="L14" s="11"/>
      <c r="M14" s="11"/>
      <c r="N14" s="3"/>
      <c r="O14" s="3"/>
      <c r="P14" s="3"/>
      <c r="Q14" s="3"/>
      <c r="R14" s="3"/>
    </row>
    <row r="15" spans="2:18">
      <c r="B15" s="3"/>
      <c r="C15" s="9" t="s">
        <v>147</v>
      </c>
      <c r="D15" s="9" t="s">
        <v>26</v>
      </c>
      <c r="E15" s="9" t="s">
        <v>8</v>
      </c>
      <c r="F15" s="9">
        <v>2025</v>
      </c>
      <c r="G15" s="9">
        <v>1</v>
      </c>
      <c r="H15" s="12">
        <v>0</v>
      </c>
      <c r="I15" s="9">
        <v>2</v>
      </c>
      <c r="J15" s="9" t="s">
        <v>148</v>
      </c>
      <c r="K15" s="9"/>
      <c r="L15" s="11"/>
      <c r="M15" s="11"/>
      <c r="N15" s="3"/>
      <c r="O15" s="3"/>
      <c r="P15" s="3"/>
      <c r="Q15" s="3"/>
      <c r="R15" s="3"/>
    </row>
    <row r="16" spans="2:18">
      <c r="B16" s="3"/>
      <c r="C16" s="3"/>
      <c r="D16" s="9" t="s">
        <v>26</v>
      </c>
      <c r="E16" s="9" t="s">
        <v>8</v>
      </c>
      <c r="F16" s="9">
        <v>2026</v>
      </c>
      <c r="G16" s="9">
        <v>1</v>
      </c>
      <c r="H16" s="12">
        <v>0</v>
      </c>
      <c r="I16" s="3"/>
      <c r="J16" s="3"/>
      <c r="K16" s="3"/>
      <c r="L16" s="12"/>
      <c r="M16" s="12"/>
      <c r="N16" s="3"/>
      <c r="O16" s="3"/>
      <c r="P16" s="3"/>
      <c r="Q16" s="3"/>
      <c r="R16" s="3"/>
    </row>
    <row r="17" spans="2:18">
      <c r="B17" s="3"/>
      <c r="C17" s="3"/>
      <c r="D17" s="9" t="s">
        <v>26</v>
      </c>
      <c r="E17" s="9" t="s">
        <v>8</v>
      </c>
      <c r="F17" s="9">
        <v>2030</v>
      </c>
      <c r="G17" s="9">
        <v>1</v>
      </c>
      <c r="H17" s="12">
        <v>0</v>
      </c>
      <c r="I17" s="3"/>
      <c r="J17" s="3"/>
      <c r="K17" s="3"/>
      <c r="L17" s="12"/>
      <c r="M17" s="12"/>
      <c r="N17" s="3"/>
      <c r="O17" s="3"/>
      <c r="P17" s="3"/>
      <c r="Q17" s="3"/>
      <c r="R17" s="3"/>
    </row>
    <row r="18" spans="2:18">
      <c r="B18" s="3"/>
      <c r="C18" s="3"/>
      <c r="D18" s="9" t="s">
        <v>26</v>
      </c>
      <c r="E18" s="9" t="s">
        <v>8</v>
      </c>
      <c r="F18" s="9">
        <v>2035</v>
      </c>
      <c r="G18" s="9">
        <v>1</v>
      </c>
      <c r="H18" s="12">
        <v>0</v>
      </c>
      <c r="I18" s="3"/>
      <c r="J18" s="3"/>
      <c r="K18" s="3"/>
      <c r="L18" s="12"/>
      <c r="M18" s="12"/>
      <c r="N18" s="3"/>
      <c r="O18" s="3"/>
      <c r="P18" s="3"/>
      <c r="Q18" s="3"/>
      <c r="R18" s="3"/>
    </row>
    <row r="19" spans="2:18">
      <c r="B19" s="3"/>
      <c r="C19" s="3"/>
      <c r="D19" s="9" t="s">
        <v>26</v>
      </c>
      <c r="E19" s="9" t="s">
        <v>8</v>
      </c>
      <c r="F19" s="9">
        <v>2040</v>
      </c>
      <c r="G19" s="9">
        <v>1</v>
      </c>
      <c r="H19" s="12">
        <v>0</v>
      </c>
      <c r="I19" s="3"/>
      <c r="J19" s="3"/>
      <c r="K19" s="3"/>
      <c r="L19" s="12"/>
      <c r="M19" s="12"/>
      <c r="N19" s="3"/>
      <c r="O19" s="3"/>
      <c r="P19" s="3"/>
      <c r="Q19" s="3"/>
      <c r="R19" s="3"/>
    </row>
    <row r="20" spans="2:18">
      <c r="B20" s="3"/>
      <c r="C20" s="3"/>
      <c r="D20" s="9" t="s">
        <v>26</v>
      </c>
      <c r="E20" s="9" t="s">
        <v>8</v>
      </c>
      <c r="F20" s="9">
        <v>2050</v>
      </c>
      <c r="G20" s="9">
        <v>1</v>
      </c>
      <c r="H20" s="12">
        <v>0</v>
      </c>
      <c r="I20" s="3"/>
      <c r="J20" s="3"/>
      <c r="K20" s="3"/>
      <c r="L20" s="12"/>
      <c r="M20" s="12"/>
      <c r="N20" s="3"/>
      <c r="O20" s="3"/>
      <c r="P20" s="3"/>
      <c r="Q20" s="3"/>
      <c r="R20" s="3"/>
    </row>
    <row r="21" spans="2:18">
      <c r="B21" s="3"/>
      <c r="C21" s="3"/>
      <c r="D21" s="3"/>
      <c r="E21" s="3"/>
      <c r="F21" s="3"/>
      <c r="G21" s="3"/>
      <c r="H21" s="3"/>
      <c r="I21" s="3"/>
      <c r="J21" s="3"/>
      <c r="K21" s="3"/>
      <c r="L21" s="3"/>
      <c r="M21" s="3"/>
      <c r="N21" s="3"/>
      <c r="O21" s="3"/>
      <c r="P21" s="3"/>
      <c r="Q21" s="3"/>
      <c r="R21" s="3"/>
    </row>
    <row r="22" spans="2:18">
      <c r="B22" s="3"/>
      <c r="C22" s="3"/>
      <c r="D22" s="3"/>
      <c r="E22" s="3"/>
      <c r="F22" s="3"/>
      <c r="G22" s="3"/>
      <c r="H22" s="3"/>
      <c r="I22" s="3"/>
      <c r="J22" s="3"/>
      <c r="K22" s="3"/>
      <c r="L22" s="3"/>
      <c r="M22" s="3"/>
      <c r="N22" s="3"/>
      <c r="O22" s="3"/>
      <c r="P22" s="3"/>
      <c r="Q22" s="3"/>
      <c r="R22" s="3"/>
    </row>
    <row r="23" spans="2:18">
      <c r="B23" s="3"/>
      <c r="C23" s="3"/>
      <c r="D23" s="3"/>
      <c r="E23" s="3"/>
      <c r="F23" s="3"/>
      <c r="G23" s="3"/>
      <c r="H23" s="3"/>
      <c r="I23" s="3"/>
      <c r="J23" s="3"/>
      <c r="K23" s="3"/>
      <c r="L23" s="3"/>
      <c r="M23" s="3"/>
      <c r="N23" s="3"/>
      <c r="O23" s="3"/>
      <c r="P23" s="3"/>
      <c r="Q23" s="3"/>
      <c r="R23" s="3"/>
    </row>
    <row r="24" spans="2:18">
      <c r="B24" s="3"/>
      <c r="C24" s="3"/>
      <c r="D24" s="3"/>
      <c r="E24" s="3"/>
      <c r="F24" s="3"/>
      <c r="G24" s="3"/>
      <c r="H24" s="3"/>
      <c r="I24" s="3"/>
      <c r="J24" s="3"/>
      <c r="K24" s="3"/>
      <c r="L24" s="3"/>
      <c r="M24" s="3"/>
      <c r="N24" s="3"/>
      <c r="O24" s="3"/>
      <c r="P24" s="3"/>
      <c r="Q24" s="3"/>
      <c r="R24" s="3"/>
    </row>
    <row r="25" spans="2:18">
      <c r="B25" s="3"/>
      <c r="C25" s="3"/>
      <c r="D25" s="3"/>
      <c r="E25" s="3"/>
      <c r="F25" s="3"/>
      <c r="G25" s="3"/>
      <c r="H25" s="3"/>
      <c r="I25" s="3"/>
      <c r="J25" s="3"/>
      <c r="K25" s="3"/>
      <c r="L25" s="3"/>
      <c r="M25" s="3"/>
      <c r="N25" s="3"/>
      <c r="O25" s="3"/>
      <c r="P25" s="3"/>
      <c r="Q25" s="3"/>
      <c r="R25" s="3"/>
    </row>
    <row r="26" spans="2:18">
      <c r="B26" s="3"/>
      <c r="C26" s="3"/>
      <c r="D26" s="3"/>
      <c r="E26" s="3"/>
      <c r="F26" s="3"/>
      <c r="G26" s="3"/>
      <c r="H26" s="3"/>
      <c r="I26" s="3"/>
      <c r="J26" s="3"/>
      <c r="K26" s="3"/>
      <c r="L26" s="3"/>
      <c r="M26" s="3"/>
      <c r="N26" s="3"/>
      <c r="O26" s="3"/>
      <c r="P26" s="3"/>
      <c r="Q26" s="3"/>
      <c r="R26" s="3"/>
    </row>
    <row r="27" spans="2:18">
      <c r="B27" s="3"/>
      <c r="C27" s="3"/>
      <c r="D27" s="3"/>
      <c r="E27" s="3"/>
      <c r="F27" s="3"/>
      <c r="G27" s="3"/>
      <c r="H27" s="3"/>
      <c r="I27" s="3"/>
      <c r="J27" s="3"/>
      <c r="K27" s="3"/>
      <c r="L27" s="3"/>
      <c r="M27" s="3"/>
      <c r="N27" s="3"/>
      <c r="O27" s="3"/>
      <c r="P27" s="3"/>
      <c r="Q27" s="3"/>
      <c r="R27" s="3"/>
    </row>
    <row r="28" spans="2:18">
      <c r="B28" s="3"/>
      <c r="C28" s="3"/>
      <c r="D28" s="3"/>
      <c r="E28" s="3"/>
      <c r="F28" s="3"/>
      <c r="G28" s="3"/>
      <c r="H28" s="3"/>
      <c r="I28" s="3"/>
      <c r="J28" s="3"/>
      <c r="K28" s="3"/>
      <c r="L28" s="3"/>
      <c r="M28" s="3"/>
      <c r="N28" s="3"/>
      <c r="O28" s="3"/>
      <c r="P28" s="3"/>
      <c r="Q28" s="3"/>
      <c r="R28"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tabSelected="1" zoomScale="120" zoomScaleNormal="120" workbookViewId="0">
      <pane xSplit="1" ySplit="11" topLeftCell="B12" activePane="bottomRight" state="frozen"/>
      <selection pane="topRight"/>
      <selection pane="bottomLeft"/>
      <selection pane="bottomRight" activeCell="D58" sqref="D58"/>
    </sheetView>
  </sheetViews>
  <sheetFormatPr defaultColWidth="8.85546875" defaultRowHeight="11.45" customHeight="1"/>
  <cols>
    <col min="1" max="1" width="29.85546875" style="20" customWidth="1"/>
    <col min="2" max="2" width="15.7109375" style="20" customWidth="1"/>
    <col min="3" max="3" width="5" style="20" customWidth="1"/>
    <col min="4" max="4" width="10" style="20" customWidth="1"/>
    <col min="5" max="5" width="5" style="20" customWidth="1"/>
    <col min="6" max="6" width="10" style="20" customWidth="1"/>
    <col min="7" max="7" width="5" style="20" customWidth="1"/>
    <col min="8" max="8" width="10" style="20" customWidth="1"/>
    <col min="9" max="9" width="5" style="20" customWidth="1"/>
    <col min="10" max="10" width="10" style="20" customWidth="1"/>
    <col min="11" max="11" width="5" style="20" customWidth="1"/>
    <col min="12" max="12" width="10" style="20" customWidth="1"/>
    <col min="13" max="13" width="5" style="20" customWidth="1"/>
    <col min="14" max="14" width="10" style="20" customWidth="1"/>
    <col min="15" max="15" width="5" style="20" customWidth="1"/>
    <col min="16" max="16" width="10" style="20" customWidth="1"/>
    <col min="17" max="17" width="5" style="20" customWidth="1"/>
    <col min="18" max="18" width="10" style="20" customWidth="1"/>
    <col min="19" max="19" width="5" style="20" customWidth="1"/>
    <col min="20" max="20" width="10" style="20" customWidth="1"/>
    <col min="21" max="21" width="5" style="20" customWidth="1"/>
    <col min="22" max="16384" width="8.85546875" style="20"/>
  </cols>
  <sheetData>
    <row r="1" spans="1:21">
      <c r="A1" s="21" t="s">
        <v>127</v>
      </c>
      <c r="G1" s="33"/>
      <c r="H1" s="3"/>
    </row>
    <row r="2" spans="1:21">
      <c r="A2" s="21" t="s">
        <v>117</v>
      </c>
      <c r="B2" s="22" t="s">
        <v>29</v>
      </c>
      <c r="G2" s="3"/>
      <c r="H2" s="3"/>
    </row>
    <row r="3" spans="1:21">
      <c r="A3" s="21" t="s">
        <v>118</v>
      </c>
      <c r="B3" s="34">
        <v>44235.45930555556</v>
      </c>
      <c r="G3" s="33"/>
      <c r="H3" s="34"/>
    </row>
    <row r="4" spans="1:21" ht="11.45" customHeight="1">
      <c r="G4" s="33"/>
      <c r="H4" s="34"/>
    </row>
    <row r="5" spans="1:21">
      <c r="A5" s="22" t="s">
        <v>32</v>
      </c>
      <c r="C5" s="21" t="s">
        <v>35</v>
      </c>
      <c r="G5" s="33"/>
      <c r="H5" s="33"/>
    </row>
    <row r="6" spans="1:21">
      <c r="A6" s="22" t="s">
        <v>33</v>
      </c>
      <c r="C6" s="21" t="s">
        <v>36</v>
      </c>
      <c r="G6" s="3"/>
      <c r="H6" s="3"/>
    </row>
    <row r="7" spans="1:21">
      <c r="A7" s="22" t="s">
        <v>31</v>
      </c>
      <c r="C7" s="21" t="s">
        <v>34</v>
      </c>
      <c r="G7" s="33"/>
      <c r="H7" s="33"/>
    </row>
    <row r="8" spans="1:21">
      <c r="A8" s="22" t="s">
        <v>30</v>
      </c>
      <c r="C8" s="21" t="s">
        <v>126</v>
      </c>
      <c r="G8" s="33"/>
      <c r="H8" s="33"/>
    </row>
    <row r="9" spans="1:21" ht="11.45" customHeight="1">
      <c r="G9" s="33"/>
      <c r="H9" s="33"/>
    </row>
    <row r="10" spans="1:21">
      <c r="A10" s="23" t="s">
        <v>119</v>
      </c>
      <c r="B10" s="32" t="s">
        <v>107</v>
      </c>
      <c r="C10" s="32" t="s">
        <v>120</v>
      </c>
      <c r="D10" s="32" t="s">
        <v>108</v>
      </c>
      <c r="E10" s="32" t="s">
        <v>120</v>
      </c>
      <c r="F10" s="32" t="s">
        <v>109</v>
      </c>
      <c r="G10" s="32" t="s">
        <v>120</v>
      </c>
      <c r="H10" s="32" t="s">
        <v>110</v>
      </c>
      <c r="I10" s="32" t="s">
        <v>120</v>
      </c>
      <c r="J10" s="32" t="s">
        <v>111</v>
      </c>
      <c r="K10" s="32" t="s">
        <v>120</v>
      </c>
      <c r="L10" s="32" t="s">
        <v>112</v>
      </c>
      <c r="M10" s="32" t="s">
        <v>120</v>
      </c>
      <c r="N10" s="32" t="s">
        <v>113</v>
      </c>
      <c r="O10" s="32" t="s">
        <v>120</v>
      </c>
      <c r="P10" s="32" t="s">
        <v>114</v>
      </c>
      <c r="Q10" s="32" t="s">
        <v>120</v>
      </c>
      <c r="R10" s="32" t="s">
        <v>115</v>
      </c>
      <c r="S10" s="32" t="s">
        <v>120</v>
      </c>
      <c r="T10" s="32" t="s">
        <v>116</v>
      </c>
      <c r="U10" s="32" t="s">
        <v>120</v>
      </c>
    </row>
    <row r="11" spans="1:21">
      <c r="A11" s="24" t="s">
        <v>121</v>
      </c>
      <c r="B11" s="25" t="s">
        <v>120</v>
      </c>
      <c r="C11" s="25" t="s">
        <v>120</v>
      </c>
      <c r="D11" s="25" t="s">
        <v>120</v>
      </c>
      <c r="E11" s="25" t="s">
        <v>120</v>
      </c>
      <c r="F11" s="25" t="s">
        <v>120</v>
      </c>
      <c r="G11" s="25" t="s">
        <v>120</v>
      </c>
      <c r="H11" s="25" t="s">
        <v>120</v>
      </c>
      <c r="I11" s="25" t="s">
        <v>120</v>
      </c>
      <c r="J11" s="25" t="s">
        <v>120</v>
      </c>
      <c r="K11" s="25" t="s">
        <v>120</v>
      </c>
      <c r="L11" s="25" t="s">
        <v>120</v>
      </c>
      <c r="M11" s="25" t="s">
        <v>120</v>
      </c>
      <c r="N11" s="25" t="s">
        <v>120</v>
      </c>
      <c r="O11" s="25" t="s">
        <v>120</v>
      </c>
      <c r="P11" s="25" t="s">
        <v>120</v>
      </c>
      <c r="Q11" s="25" t="s">
        <v>120</v>
      </c>
      <c r="R11" s="25" t="s">
        <v>120</v>
      </c>
      <c r="S11" s="25" t="s">
        <v>120</v>
      </c>
      <c r="T11" s="25" t="s">
        <v>120</v>
      </c>
      <c r="U11" s="25" t="s">
        <v>120</v>
      </c>
    </row>
    <row r="12" spans="1:21">
      <c r="A12" s="26" t="s">
        <v>37</v>
      </c>
      <c r="B12" s="27">
        <v>246596.80499999999</v>
      </c>
      <c r="C12" s="28" t="s">
        <v>120</v>
      </c>
      <c r="D12" s="27">
        <v>234550.992</v>
      </c>
      <c r="E12" s="28"/>
      <c r="F12" s="27">
        <v>251208.514</v>
      </c>
      <c r="G12" s="28"/>
      <c r="H12" s="27">
        <v>245517.40400000001</v>
      </c>
      <c r="I12" s="28"/>
      <c r="J12" s="27">
        <v>255019.72500000001</v>
      </c>
      <c r="K12" s="28"/>
      <c r="L12" s="27">
        <v>254945.117</v>
      </c>
      <c r="M12" s="28"/>
      <c r="N12" s="27">
        <v>245800.67</v>
      </c>
      <c r="O12" s="28"/>
      <c r="P12" s="27">
        <v>237483.35800000001</v>
      </c>
      <c r="Q12" s="28"/>
      <c r="R12" s="27">
        <v>252538.255</v>
      </c>
      <c r="S12" s="28"/>
      <c r="T12" s="27">
        <v>278074.12400000001</v>
      </c>
      <c r="U12" s="28" t="s">
        <v>120</v>
      </c>
    </row>
    <row r="13" spans="1:21">
      <c r="A13" s="26" t="s">
        <v>38</v>
      </c>
      <c r="B13" s="29">
        <v>3575.67</v>
      </c>
      <c r="C13" s="30" t="s">
        <v>120</v>
      </c>
      <c r="D13" s="29">
        <v>3773.4</v>
      </c>
      <c r="E13" s="30"/>
      <c r="F13" s="29">
        <v>3798.69</v>
      </c>
      <c r="G13" s="30"/>
      <c r="H13" s="29">
        <v>3878.7</v>
      </c>
      <c r="I13" s="30"/>
      <c r="J13" s="29">
        <v>4086.09</v>
      </c>
      <c r="K13" s="30"/>
      <c r="L13" s="29">
        <v>3631.77</v>
      </c>
      <c r="M13" s="30"/>
      <c r="N13" s="29">
        <v>3893.88</v>
      </c>
      <c r="O13" s="30"/>
      <c r="P13" s="29">
        <v>4172.7759999999998</v>
      </c>
      <c r="Q13" s="30"/>
      <c r="R13" s="29">
        <v>4151.5640000000003</v>
      </c>
      <c r="S13" s="30"/>
      <c r="T13" s="29">
        <v>4713.4210000000003</v>
      </c>
      <c r="U13" s="30" t="s">
        <v>120</v>
      </c>
    </row>
    <row r="14" spans="1:21">
      <c r="A14" s="26" t="s">
        <v>39</v>
      </c>
      <c r="B14" s="28">
        <v>2468.4</v>
      </c>
      <c r="C14" s="28" t="s">
        <v>120</v>
      </c>
      <c r="D14" s="28">
        <v>2861.1</v>
      </c>
      <c r="E14" s="28"/>
      <c r="F14" s="28">
        <v>2748.9</v>
      </c>
      <c r="G14" s="28"/>
      <c r="H14" s="28">
        <v>2945.25</v>
      </c>
      <c r="I14" s="28"/>
      <c r="J14" s="28">
        <v>3366</v>
      </c>
      <c r="K14" s="28"/>
      <c r="L14" s="28">
        <v>2805</v>
      </c>
      <c r="M14" s="28"/>
      <c r="N14" s="28">
        <v>3253.8</v>
      </c>
      <c r="O14" s="28"/>
      <c r="P14" s="28">
        <v>3506.0259999999998</v>
      </c>
      <c r="Q14" s="28"/>
      <c r="R14" s="28">
        <v>3568.7170000000001</v>
      </c>
      <c r="S14" s="28"/>
      <c r="T14" s="28">
        <v>4122.7340000000004</v>
      </c>
      <c r="U14" s="28" t="s">
        <v>120</v>
      </c>
    </row>
    <row r="15" spans="1:21">
      <c r="A15" s="26" t="s">
        <v>40</v>
      </c>
      <c r="B15" s="30">
        <v>0</v>
      </c>
      <c r="C15" s="30" t="s">
        <v>120</v>
      </c>
      <c r="D15" s="30">
        <v>0</v>
      </c>
      <c r="E15" s="30"/>
      <c r="F15" s="30">
        <v>0</v>
      </c>
      <c r="G15" s="30"/>
      <c r="H15" s="30">
        <v>0</v>
      </c>
      <c r="I15" s="30"/>
      <c r="J15" s="30">
        <v>0</v>
      </c>
      <c r="K15" s="30"/>
      <c r="L15" s="30">
        <v>0</v>
      </c>
      <c r="M15" s="30"/>
      <c r="N15" s="30">
        <v>0</v>
      </c>
      <c r="O15" s="30"/>
      <c r="P15" s="30">
        <v>0</v>
      </c>
      <c r="Q15" s="30"/>
      <c r="R15" s="30">
        <v>0</v>
      </c>
      <c r="S15" s="30"/>
      <c r="T15" s="30">
        <v>0</v>
      </c>
      <c r="U15" s="30" t="s">
        <v>120</v>
      </c>
    </row>
    <row r="16" spans="1:21">
      <c r="A16" s="26" t="s">
        <v>41</v>
      </c>
      <c r="B16" s="27">
        <v>280.5</v>
      </c>
      <c r="C16" s="28" t="s">
        <v>120</v>
      </c>
      <c r="D16" s="27">
        <v>112.2</v>
      </c>
      <c r="E16" s="28"/>
      <c r="F16" s="27">
        <v>196.35</v>
      </c>
      <c r="G16" s="28"/>
      <c r="H16" s="27">
        <v>0</v>
      </c>
      <c r="I16" s="28"/>
      <c r="J16" s="27">
        <v>0</v>
      </c>
      <c r="K16" s="28"/>
      <c r="L16" s="27">
        <v>0</v>
      </c>
      <c r="M16" s="28"/>
      <c r="N16" s="27">
        <v>0</v>
      </c>
      <c r="O16" s="28"/>
      <c r="P16" s="27">
        <v>0</v>
      </c>
      <c r="Q16" s="28"/>
      <c r="R16" s="27">
        <v>0</v>
      </c>
      <c r="S16" s="28"/>
      <c r="T16" s="27">
        <v>0</v>
      </c>
      <c r="U16" s="28" t="s">
        <v>120</v>
      </c>
    </row>
    <row r="17" spans="1:21">
      <c r="A17" s="26" t="s">
        <v>42</v>
      </c>
      <c r="B17" s="30">
        <v>0</v>
      </c>
      <c r="C17" s="30" t="s">
        <v>120</v>
      </c>
      <c r="D17" s="30">
        <v>0</v>
      </c>
      <c r="E17" s="30"/>
      <c r="F17" s="30">
        <v>0</v>
      </c>
      <c r="G17" s="30"/>
      <c r="H17" s="30">
        <v>0</v>
      </c>
      <c r="I17" s="30"/>
      <c r="J17" s="30">
        <v>0</v>
      </c>
      <c r="K17" s="30"/>
      <c r="L17" s="30">
        <v>0</v>
      </c>
      <c r="M17" s="30"/>
      <c r="N17" s="30">
        <v>0</v>
      </c>
      <c r="O17" s="30"/>
      <c r="P17" s="30">
        <v>0</v>
      </c>
      <c r="Q17" s="30"/>
      <c r="R17" s="30">
        <v>0</v>
      </c>
      <c r="S17" s="30"/>
      <c r="T17" s="30">
        <v>0</v>
      </c>
      <c r="U17" s="30" t="s">
        <v>120</v>
      </c>
    </row>
    <row r="18" spans="1:21">
      <c r="A18" s="26" t="s">
        <v>43</v>
      </c>
      <c r="B18" s="28">
        <v>0</v>
      </c>
      <c r="C18" s="28" t="s">
        <v>120</v>
      </c>
      <c r="D18" s="28">
        <v>0</v>
      </c>
      <c r="E18" s="28"/>
      <c r="F18" s="28">
        <v>0</v>
      </c>
      <c r="G18" s="28"/>
      <c r="H18" s="28">
        <v>0</v>
      </c>
      <c r="I18" s="28"/>
      <c r="J18" s="28">
        <v>0</v>
      </c>
      <c r="K18" s="28"/>
      <c r="L18" s="28">
        <v>0</v>
      </c>
      <c r="M18" s="28"/>
      <c r="N18" s="28">
        <v>0</v>
      </c>
      <c r="O18" s="28"/>
      <c r="P18" s="28">
        <v>0</v>
      </c>
      <c r="Q18" s="28"/>
      <c r="R18" s="28">
        <v>0</v>
      </c>
      <c r="S18" s="28"/>
      <c r="T18" s="28">
        <v>0</v>
      </c>
      <c r="U18" s="28" t="s">
        <v>120</v>
      </c>
    </row>
    <row r="19" spans="1:21">
      <c r="A19" s="26" t="s">
        <v>44</v>
      </c>
      <c r="B19" s="30">
        <v>826.77</v>
      </c>
      <c r="C19" s="30" t="s">
        <v>120</v>
      </c>
      <c r="D19" s="29">
        <v>800.1</v>
      </c>
      <c r="E19" s="30"/>
      <c r="F19" s="30">
        <v>853.44</v>
      </c>
      <c r="G19" s="30"/>
      <c r="H19" s="30">
        <v>933.45</v>
      </c>
      <c r="I19" s="30"/>
      <c r="J19" s="29">
        <v>720.09</v>
      </c>
      <c r="K19" s="30"/>
      <c r="L19" s="29">
        <v>826.77</v>
      </c>
      <c r="M19" s="30"/>
      <c r="N19" s="29">
        <v>640.08000000000004</v>
      </c>
      <c r="O19" s="30"/>
      <c r="P19" s="29">
        <v>666.75</v>
      </c>
      <c r="Q19" s="30"/>
      <c r="R19" s="29">
        <v>582.846</v>
      </c>
      <c r="S19" s="30"/>
      <c r="T19" s="29">
        <v>590.68700000000001</v>
      </c>
      <c r="U19" s="30" t="s">
        <v>120</v>
      </c>
    </row>
    <row r="20" spans="1:21">
      <c r="A20" s="26" t="s">
        <v>45</v>
      </c>
      <c r="B20" s="28">
        <v>0</v>
      </c>
      <c r="C20" s="28" t="s">
        <v>120</v>
      </c>
      <c r="D20" s="28">
        <v>0</v>
      </c>
      <c r="E20" s="28"/>
      <c r="F20" s="28">
        <v>0</v>
      </c>
      <c r="G20" s="28"/>
      <c r="H20" s="28">
        <v>0</v>
      </c>
      <c r="I20" s="28"/>
      <c r="J20" s="28">
        <v>0</v>
      </c>
      <c r="K20" s="28"/>
      <c r="L20" s="28">
        <v>0</v>
      </c>
      <c r="M20" s="28"/>
      <c r="N20" s="28">
        <v>0</v>
      </c>
      <c r="O20" s="28"/>
      <c r="P20" s="28">
        <v>0</v>
      </c>
      <c r="Q20" s="28"/>
      <c r="R20" s="28">
        <v>0</v>
      </c>
      <c r="S20" s="28"/>
      <c r="T20" s="28">
        <v>0</v>
      </c>
      <c r="U20" s="28" t="s">
        <v>120</v>
      </c>
    </row>
    <row r="21" spans="1:21">
      <c r="A21" s="26" t="s">
        <v>46</v>
      </c>
      <c r="B21" s="30">
        <v>0</v>
      </c>
      <c r="C21" s="30" t="s">
        <v>120</v>
      </c>
      <c r="D21" s="30">
        <v>0</v>
      </c>
      <c r="E21" s="30"/>
      <c r="F21" s="30">
        <v>0</v>
      </c>
      <c r="G21" s="30"/>
      <c r="H21" s="30">
        <v>0</v>
      </c>
      <c r="I21" s="30"/>
      <c r="J21" s="30">
        <v>0</v>
      </c>
      <c r="K21" s="30"/>
      <c r="L21" s="30">
        <v>0</v>
      </c>
      <c r="M21" s="30"/>
      <c r="N21" s="30">
        <v>0</v>
      </c>
      <c r="O21" s="30"/>
      <c r="P21" s="30">
        <v>0</v>
      </c>
      <c r="Q21" s="30"/>
      <c r="R21" s="30">
        <v>0</v>
      </c>
      <c r="S21" s="30"/>
      <c r="T21" s="30">
        <v>0</v>
      </c>
      <c r="U21" s="30" t="s">
        <v>120</v>
      </c>
    </row>
    <row r="22" spans="1:21">
      <c r="A22" s="26" t="s">
        <v>47</v>
      </c>
      <c r="B22" s="28">
        <v>0</v>
      </c>
      <c r="C22" s="28" t="s">
        <v>120</v>
      </c>
      <c r="D22" s="28">
        <v>0</v>
      </c>
      <c r="E22" s="28"/>
      <c r="F22" s="28">
        <v>0</v>
      </c>
      <c r="G22" s="28"/>
      <c r="H22" s="28">
        <v>0</v>
      </c>
      <c r="I22" s="28"/>
      <c r="J22" s="28">
        <v>0</v>
      </c>
      <c r="K22" s="28"/>
      <c r="L22" s="28">
        <v>0</v>
      </c>
      <c r="M22" s="28"/>
      <c r="N22" s="28">
        <v>0</v>
      </c>
      <c r="O22" s="28"/>
      <c r="P22" s="28">
        <v>0</v>
      </c>
      <c r="Q22" s="28"/>
      <c r="R22" s="28">
        <v>0</v>
      </c>
      <c r="S22" s="28"/>
      <c r="T22" s="28">
        <v>0</v>
      </c>
      <c r="U22" s="28" t="s">
        <v>120</v>
      </c>
    </row>
    <row r="23" spans="1:21">
      <c r="A23" s="26" t="s">
        <v>48</v>
      </c>
      <c r="B23" s="30">
        <v>0</v>
      </c>
      <c r="C23" s="30" t="s">
        <v>120</v>
      </c>
      <c r="D23" s="30">
        <v>0</v>
      </c>
      <c r="E23" s="30"/>
      <c r="F23" s="30">
        <v>0</v>
      </c>
      <c r="G23" s="30"/>
      <c r="H23" s="30">
        <v>0</v>
      </c>
      <c r="I23" s="30"/>
      <c r="J23" s="30">
        <v>0</v>
      </c>
      <c r="K23" s="30"/>
      <c r="L23" s="30">
        <v>0</v>
      </c>
      <c r="M23" s="30"/>
      <c r="N23" s="30">
        <v>0</v>
      </c>
      <c r="O23" s="30"/>
      <c r="P23" s="30">
        <v>0</v>
      </c>
      <c r="Q23" s="30"/>
      <c r="R23" s="30">
        <v>0</v>
      </c>
      <c r="S23" s="30"/>
      <c r="T23" s="30">
        <v>0</v>
      </c>
      <c r="U23" s="30" t="s">
        <v>120</v>
      </c>
    </row>
    <row r="24" spans="1:21">
      <c r="A24" s="26" t="s">
        <v>49</v>
      </c>
      <c r="B24" s="28">
        <v>0</v>
      </c>
      <c r="C24" s="28" t="s">
        <v>120</v>
      </c>
      <c r="D24" s="28">
        <v>0</v>
      </c>
      <c r="E24" s="28"/>
      <c r="F24" s="28">
        <v>0</v>
      </c>
      <c r="G24" s="28"/>
      <c r="H24" s="28">
        <v>0</v>
      </c>
      <c r="I24" s="28"/>
      <c r="J24" s="28">
        <v>0</v>
      </c>
      <c r="K24" s="28"/>
      <c r="L24" s="28">
        <v>0</v>
      </c>
      <c r="M24" s="28"/>
      <c r="N24" s="28">
        <v>0</v>
      </c>
      <c r="O24" s="28"/>
      <c r="P24" s="28">
        <v>0</v>
      </c>
      <c r="Q24" s="28"/>
      <c r="R24" s="28">
        <v>0</v>
      </c>
      <c r="S24" s="28"/>
      <c r="T24" s="28">
        <v>0</v>
      </c>
      <c r="U24" s="28" t="s">
        <v>120</v>
      </c>
    </row>
    <row r="25" spans="1:21">
      <c r="A25" s="26" t="s">
        <v>50</v>
      </c>
      <c r="B25" s="30">
        <v>0</v>
      </c>
      <c r="C25" s="30" t="s">
        <v>120</v>
      </c>
      <c r="D25" s="30">
        <v>0</v>
      </c>
      <c r="E25" s="30"/>
      <c r="F25" s="30">
        <v>0</v>
      </c>
      <c r="G25" s="30"/>
      <c r="H25" s="30">
        <v>0</v>
      </c>
      <c r="I25" s="30"/>
      <c r="J25" s="30">
        <v>0</v>
      </c>
      <c r="K25" s="30"/>
      <c r="L25" s="30">
        <v>0</v>
      </c>
      <c r="M25" s="30"/>
      <c r="N25" s="30">
        <v>0</v>
      </c>
      <c r="O25" s="30"/>
      <c r="P25" s="30">
        <v>0</v>
      </c>
      <c r="Q25" s="30"/>
      <c r="R25" s="30">
        <v>0</v>
      </c>
      <c r="S25" s="30"/>
      <c r="T25" s="30">
        <v>0</v>
      </c>
      <c r="U25" s="30" t="s">
        <v>120</v>
      </c>
    </row>
    <row r="26" spans="1:21">
      <c r="A26" s="26" t="s">
        <v>51</v>
      </c>
      <c r="B26" s="28">
        <v>0</v>
      </c>
      <c r="C26" s="28" t="s">
        <v>120</v>
      </c>
      <c r="D26" s="28">
        <v>0</v>
      </c>
      <c r="E26" s="28"/>
      <c r="F26" s="28">
        <v>0</v>
      </c>
      <c r="G26" s="28"/>
      <c r="H26" s="28">
        <v>0</v>
      </c>
      <c r="I26" s="28"/>
      <c r="J26" s="28">
        <v>0</v>
      </c>
      <c r="K26" s="28"/>
      <c r="L26" s="28">
        <v>0</v>
      </c>
      <c r="M26" s="28"/>
      <c r="N26" s="28">
        <v>0</v>
      </c>
      <c r="O26" s="28"/>
      <c r="P26" s="28">
        <v>0</v>
      </c>
      <c r="Q26" s="28"/>
      <c r="R26" s="28">
        <v>0</v>
      </c>
      <c r="S26" s="28"/>
      <c r="T26" s="28">
        <v>0</v>
      </c>
      <c r="U26" s="28" t="s">
        <v>120</v>
      </c>
    </row>
    <row r="27" spans="1:21">
      <c r="A27" s="26" t="s">
        <v>52</v>
      </c>
      <c r="B27" s="30">
        <v>0</v>
      </c>
      <c r="C27" s="30" t="s">
        <v>120</v>
      </c>
      <c r="D27" s="30">
        <v>0</v>
      </c>
      <c r="E27" s="30"/>
      <c r="F27" s="30">
        <v>0</v>
      </c>
      <c r="G27" s="30"/>
      <c r="H27" s="30">
        <v>0</v>
      </c>
      <c r="I27" s="30"/>
      <c r="J27" s="30">
        <v>0</v>
      </c>
      <c r="K27" s="30"/>
      <c r="L27" s="30">
        <v>0</v>
      </c>
      <c r="M27" s="30"/>
      <c r="N27" s="30">
        <v>0</v>
      </c>
      <c r="O27" s="30"/>
      <c r="P27" s="30">
        <v>0</v>
      </c>
      <c r="Q27" s="30"/>
      <c r="R27" s="30">
        <v>0</v>
      </c>
      <c r="S27" s="30"/>
      <c r="T27" s="30">
        <v>0</v>
      </c>
      <c r="U27" s="30" t="s">
        <v>120</v>
      </c>
    </row>
    <row r="28" spans="1:21">
      <c r="A28" s="26" t="s">
        <v>53</v>
      </c>
      <c r="B28" s="28">
        <v>0</v>
      </c>
      <c r="C28" s="28" t="s">
        <v>120</v>
      </c>
      <c r="D28" s="28">
        <v>0</v>
      </c>
      <c r="E28" s="28"/>
      <c r="F28" s="28">
        <v>0</v>
      </c>
      <c r="G28" s="28"/>
      <c r="H28" s="28">
        <v>0</v>
      </c>
      <c r="I28" s="28"/>
      <c r="J28" s="28">
        <v>0</v>
      </c>
      <c r="K28" s="28"/>
      <c r="L28" s="28">
        <v>0</v>
      </c>
      <c r="M28" s="28"/>
      <c r="N28" s="28">
        <v>0</v>
      </c>
      <c r="O28" s="28"/>
      <c r="P28" s="28">
        <v>0</v>
      </c>
      <c r="Q28" s="28"/>
      <c r="R28" s="28">
        <v>0</v>
      </c>
      <c r="S28" s="28"/>
      <c r="T28" s="28">
        <v>0</v>
      </c>
      <c r="U28" s="28" t="s">
        <v>120</v>
      </c>
    </row>
    <row r="29" spans="1:21">
      <c r="A29" s="26" t="s">
        <v>54</v>
      </c>
      <c r="B29" s="30">
        <v>0</v>
      </c>
      <c r="C29" s="30" t="s">
        <v>120</v>
      </c>
      <c r="D29" s="30">
        <v>0</v>
      </c>
      <c r="E29" s="30"/>
      <c r="F29" s="30">
        <v>0</v>
      </c>
      <c r="G29" s="30"/>
      <c r="H29" s="30">
        <v>0</v>
      </c>
      <c r="I29" s="30"/>
      <c r="J29" s="30">
        <v>0</v>
      </c>
      <c r="K29" s="30"/>
      <c r="L29" s="30">
        <v>0</v>
      </c>
      <c r="M29" s="30"/>
      <c r="N29" s="30">
        <v>0</v>
      </c>
      <c r="O29" s="30"/>
      <c r="P29" s="30">
        <v>0</v>
      </c>
      <c r="Q29" s="30"/>
      <c r="R29" s="30">
        <v>0</v>
      </c>
      <c r="S29" s="30"/>
      <c r="T29" s="30">
        <v>0</v>
      </c>
      <c r="U29" s="30" t="s">
        <v>120</v>
      </c>
    </row>
    <row r="30" spans="1:21">
      <c r="A30" s="26" t="s">
        <v>55</v>
      </c>
      <c r="B30" s="28">
        <v>0</v>
      </c>
      <c r="C30" s="28" t="s">
        <v>120</v>
      </c>
      <c r="D30" s="28">
        <v>0</v>
      </c>
      <c r="E30" s="28"/>
      <c r="F30" s="28">
        <v>0</v>
      </c>
      <c r="G30" s="28"/>
      <c r="H30" s="28">
        <v>0</v>
      </c>
      <c r="I30" s="28"/>
      <c r="J30" s="28">
        <v>0</v>
      </c>
      <c r="K30" s="28"/>
      <c r="L30" s="28">
        <v>0</v>
      </c>
      <c r="M30" s="28"/>
      <c r="N30" s="28">
        <v>0</v>
      </c>
      <c r="O30" s="28"/>
      <c r="P30" s="28">
        <v>0</v>
      </c>
      <c r="Q30" s="28"/>
      <c r="R30" s="28">
        <v>0</v>
      </c>
      <c r="S30" s="28"/>
      <c r="T30" s="28">
        <v>0</v>
      </c>
      <c r="U30" s="28" t="s">
        <v>120</v>
      </c>
    </row>
    <row r="31" spans="1:21">
      <c r="A31" s="26" t="s">
        <v>56</v>
      </c>
      <c r="B31" s="30">
        <v>0</v>
      </c>
      <c r="C31" s="30" t="s">
        <v>120</v>
      </c>
      <c r="D31" s="30">
        <v>0</v>
      </c>
      <c r="E31" s="30"/>
      <c r="F31" s="30">
        <v>0</v>
      </c>
      <c r="G31" s="30"/>
      <c r="H31" s="30">
        <v>0</v>
      </c>
      <c r="I31" s="30"/>
      <c r="J31" s="30">
        <v>0</v>
      </c>
      <c r="K31" s="30"/>
      <c r="L31" s="30">
        <v>0</v>
      </c>
      <c r="M31" s="30"/>
      <c r="N31" s="30">
        <v>0</v>
      </c>
      <c r="O31" s="30"/>
      <c r="P31" s="30">
        <v>0</v>
      </c>
      <c r="Q31" s="30"/>
      <c r="R31" s="30">
        <v>0</v>
      </c>
      <c r="S31" s="30"/>
      <c r="T31" s="30">
        <v>0</v>
      </c>
      <c r="U31" s="30" t="s">
        <v>120</v>
      </c>
    </row>
    <row r="32" spans="1:21">
      <c r="A32" s="26" t="s">
        <v>57</v>
      </c>
      <c r="B32" s="28">
        <v>0</v>
      </c>
      <c r="C32" s="28" t="s">
        <v>120</v>
      </c>
      <c r="D32" s="28">
        <v>0</v>
      </c>
      <c r="E32" s="28"/>
      <c r="F32" s="28">
        <v>0</v>
      </c>
      <c r="G32" s="28"/>
      <c r="H32" s="28">
        <v>0</v>
      </c>
      <c r="I32" s="28"/>
      <c r="J32" s="28">
        <v>0</v>
      </c>
      <c r="K32" s="28"/>
      <c r="L32" s="28">
        <v>0</v>
      </c>
      <c r="M32" s="28"/>
      <c r="N32" s="28">
        <v>0</v>
      </c>
      <c r="O32" s="28"/>
      <c r="P32" s="28">
        <v>0</v>
      </c>
      <c r="Q32" s="28"/>
      <c r="R32" s="28">
        <v>0</v>
      </c>
      <c r="S32" s="28"/>
      <c r="T32" s="28">
        <v>0</v>
      </c>
      <c r="U32" s="28" t="s">
        <v>120</v>
      </c>
    </row>
    <row r="33" spans="1:21">
      <c r="A33" s="26" t="s">
        <v>58</v>
      </c>
      <c r="B33" s="29">
        <v>0</v>
      </c>
      <c r="C33" s="30" t="s">
        <v>120</v>
      </c>
      <c r="D33" s="29">
        <v>0</v>
      </c>
      <c r="E33" s="30"/>
      <c r="F33" s="29">
        <v>0</v>
      </c>
      <c r="G33" s="30"/>
      <c r="H33" s="29">
        <v>0</v>
      </c>
      <c r="I33" s="30"/>
      <c r="J33" s="29">
        <v>0</v>
      </c>
      <c r="K33" s="30"/>
      <c r="L33" s="29">
        <v>0</v>
      </c>
      <c r="M33" s="30"/>
      <c r="N33" s="29">
        <v>0</v>
      </c>
      <c r="O33" s="30"/>
      <c r="P33" s="29">
        <v>0</v>
      </c>
      <c r="Q33" s="30"/>
      <c r="R33" s="29">
        <v>0</v>
      </c>
      <c r="S33" s="30"/>
      <c r="T33" s="29">
        <v>0</v>
      </c>
      <c r="U33" s="30" t="s">
        <v>120</v>
      </c>
    </row>
    <row r="34" spans="1:21">
      <c r="A34" s="26" t="s">
        <v>59</v>
      </c>
      <c r="B34" s="27">
        <v>44935.5</v>
      </c>
      <c r="C34" s="28" t="s">
        <v>120</v>
      </c>
      <c r="D34" s="27">
        <v>30192.1</v>
      </c>
      <c r="E34" s="28"/>
      <c r="F34" s="27">
        <v>29734.2</v>
      </c>
      <c r="G34" s="28"/>
      <c r="H34" s="27">
        <v>29340.2</v>
      </c>
      <c r="I34" s="28"/>
      <c r="J34" s="27">
        <v>29695</v>
      </c>
      <c r="K34" s="28"/>
      <c r="L34" s="27">
        <v>32149.3</v>
      </c>
      <c r="M34" s="28"/>
      <c r="N34" s="27">
        <v>35013.800000000003</v>
      </c>
      <c r="O34" s="28"/>
      <c r="P34" s="27">
        <v>39837.279999999999</v>
      </c>
      <c r="Q34" s="28"/>
      <c r="R34" s="27">
        <v>41618.9</v>
      </c>
      <c r="S34" s="28"/>
      <c r="T34" s="27">
        <v>45151.44</v>
      </c>
      <c r="U34" s="28" t="s">
        <v>120</v>
      </c>
    </row>
    <row r="35" spans="1:21">
      <c r="A35" s="26" t="s">
        <v>60</v>
      </c>
      <c r="B35" s="29">
        <v>0</v>
      </c>
      <c r="C35" s="30" t="s">
        <v>120</v>
      </c>
      <c r="D35" s="29">
        <v>0</v>
      </c>
      <c r="E35" s="30"/>
      <c r="F35" s="29">
        <v>0</v>
      </c>
      <c r="G35" s="30"/>
      <c r="H35" s="29">
        <v>0</v>
      </c>
      <c r="I35" s="30"/>
      <c r="J35" s="29">
        <v>0</v>
      </c>
      <c r="K35" s="30"/>
      <c r="L35" s="29">
        <v>0</v>
      </c>
      <c r="M35" s="30"/>
      <c r="N35" s="29">
        <v>0</v>
      </c>
      <c r="O35" s="30"/>
      <c r="P35" s="29">
        <v>0</v>
      </c>
      <c r="Q35" s="30"/>
      <c r="R35" s="29">
        <v>0</v>
      </c>
      <c r="S35" s="30"/>
      <c r="T35" s="29">
        <v>0</v>
      </c>
      <c r="U35" s="30" t="s">
        <v>120</v>
      </c>
    </row>
    <row r="36" spans="1:21">
      <c r="A36" s="26" t="s">
        <v>61</v>
      </c>
      <c r="B36" s="27">
        <v>0</v>
      </c>
      <c r="C36" s="28" t="s">
        <v>120</v>
      </c>
      <c r="D36" s="27">
        <v>0</v>
      </c>
      <c r="E36" s="28"/>
      <c r="F36" s="27">
        <v>0</v>
      </c>
      <c r="G36" s="28"/>
      <c r="H36" s="27">
        <v>0</v>
      </c>
      <c r="I36" s="28"/>
      <c r="J36" s="27">
        <v>0</v>
      </c>
      <c r="K36" s="28"/>
      <c r="L36" s="27">
        <v>0</v>
      </c>
      <c r="M36" s="28"/>
      <c r="N36" s="27">
        <v>0</v>
      </c>
      <c r="O36" s="28"/>
      <c r="P36" s="27">
        <v>0</v>
      </c>
      <c r="Q36" s="28"/>
      <c r="R36" s="27">
        <v>0</v>
      </c>
      <c r="S36" s="28"/>
      <c r="T36" s="27">
        <v>0</v>
      </c>
      <c r="U36" s="28" t="s">
        <v>120</v>
      </c>
    </row>
    <row r="37" spans="1:21">
      <c r="A37" s="26" t="s">
        <v>62</v>
      </c>
      <c r="B37" s="30">
        <v>0</v>
      </c>
      <c r="C37" s="30" t="s">
        <v>120</v>
      </c>
      <c r="D37" s="30">
        <v>0</v>
      </c>
      <c r="E37" s="30"/>
      <c r="F37" s="30">
        <v>0</v>
      </c>
      <c r="G37" s="30"/>
      <c r="H37" s="30">
        <v>0</v>
      </c>
      <c r="I37" s="30"/>
      <c r="J37" s="30">
        <v>0</v>
      </c>
      <c r="K37" s="30"/>
      <c r="L37" s="30">
        <v>0</v>
      </c>
      <c r="M37" s="30"/>
      <c r="N37" s="30">
        <v>0</v>
      </c>
      <c r="O37" s="30"/>
      <c r="P37" s="30">
        <v>0</v>
      </c>
      <c r="Q37" s="30"/>
      <c r="R37" s="30">
        <v>0</v>
      </c>
      <c r="S37" s="30"/>
      <c r="T37" s="30">
        <v>0</v>
      </c>
      <c r="U37" s="30" t="s">
        <v>120</v>
      </c>
    </row>
    <row r="38" spans="1:21">
      <c r="A38" s="26" t="s">
        <v>63</v>
      </c>
      <c r="B38" s="28">
        <v>0</v>
      </c>
      <c r="C38" s="28" t="s">
        <v>120</v>
      </c>
      <c r="D38" s="27">
        <v>0</v>
      </c>
      <c r="E38" s="28"/>
      <c r="F38" s="27">
        <v>0</v>
      </c>
      <c r="G38" s="28"/>
      <c r="H38" s="27">
        <v>0</v>
      </c>
      <c r="I38" s="28"/>
      <c r="J38" s="28">
        <v>0</v>
      </c>
      <c r="K38" s="28"/>
      <c r="L38" s="27">
        <v>0</v>
      </c>
      <c r="M38" s="28"/>
      <c r="N38" s="27">
        <v>0</v>
      </c>
      <c r="O38" s="28"/>
      <c r="P38" s="28">
        <v>0</v>
      </c>
      <c r="Q38" s="28"/>
      <c r="R38" s="27">
        <v>0</v>
      </c>
      <c r="S38" s="28"/>
      <c r="T38" s="28">
        <v>0</v>
      </c>
      <c r="U38" s="28" t="s">
        <v>120</v>
      </c>
    </row>
    <row r="39" spans="1:21">
      <c r="A39" s="26" t="s">
        <v>64</v>
      </c>
      <c r="B39" s="30">
        <v>0</v>
      </c>
      <c r="C39" s="30" t="s">
        <v>120</v>
      </c>
      <c r="D39" s="30">
        <v>0</v>
      </c>
      <c r="E39" s="30"/>
      <c r="F39" s="30">
        <v>0</v>
      </c>
      <c r="G39" s="30"/>
      <c r="H39" s="30">
        <v>0</v>
      </c>
      <c r="I39" s="30"/>
      <c r="J39" s="30">
        <v>0</v>
      </c>
      <c r="K39" s="30"/>
      <c r="L39" s="30">
        <v>0</v>
      </c>
      <c r="M39" s="30"/>
      <c r="N39" s="30">
        <v>0</v>
      </c>
      <c r="O39" s="30"/>
      <c r="P39" s="30">
        <v>0</v>
      </c>
      <c r="Q39" s="30"/>
      <c r="R39" s="30">
        <v>0</v>
      </c>
      <c r="S39" s="30"/>
      <c r="T39" s="30">
        <v>0</v>
      </c>
      <c r="U39" s="30" t="s">
        <v>120</v>
      </c>
    </row>
    <row r="40" spans="1:21">
      <c r="A40" s="26" t="s">
        <v>65</v>
      </c>
      <c r="B40" s="28">
        <v>0</v>
      </c>
      <c r="C40" s="28" t="s">
        <v>120</v>
      </c>
      <c r="D40" s="28">
        <v>0</v>
      </c>
      <c r="E40" s="28"/>
      <c r="F40" s="28">
        <v>0</v>
      </c>
      <c r="G40" s="28"/>
      <c r="H40" s="28">
        <v>0</v>
      </c>
      <c r="I40" s="28"/>
      <c r="J40" s="28">
        <v>0</v>
      </c>
      <c r="K40" s="28"/>
      <c r="L40" s="28">
        <v>0</v>
      </c>
      <c r="M40" s="28"/>
      <c r="N40" s="28">
        <v>0</v>
      </c>
      <c r="O40" s="28"/>
      <c r="P40" s="28">
        <v>0</v>
      </c>
      <c r="Q40" s="28"/>
      <c r="R40" s="28">
        <v>0</v>
      </c>
      <c r="S40" s="28"/>
      <c r="T40" s="28">
        <v>0</v>
      </c>
      <c r="U40" s="28" t="s">
        <v>120</v>
      </c>
    </row>
    <row r="41" spans="1:21">
      <c r="A41" s="26" t="s">
        <v>66</v>
      </c>
      <c r="B41" s="29">
        <v>0</v>
      </c>
      <c r="C41" s="30" t="s">
        <v>120</v>
      </c>
      <c r="D41" s="29">
        <v>0</v>
      </c>
      <c r="E41" s="30"/>
      <c r="F41" s="29">
        <v>0</v>
      </c>
      <c r="G41" s="30"/>
      <c r="H41" s="29">
        <v>0</v>
      </c>
      <c r="I41" s="30"/>
      <c r="J41" s="29">
        <v>0</v>
      </c>
      <c r="K41" s="30"/>
      <c r="L41" s="29">
        <v>0</v>
      </c>
      <c r="M41" s="30"/>
      <c r="N41" s="29">
        <v>0</v>
      </c>
      <c r="O41" s="30"/>
      <c r="P41" s="30">
        <v>0</v>
      </c>
      <c r="Q41" s="30"/>
      <c r="R41" s="29">
        <v>0</v>
      </c>
      <c r="S41" s="30"/>
      <c r="T41" s="29">
        <v>0</v>
      </c>
      <c r="U41" s="30" t="s">
        <v>120</v>
      </c>
    </row>
    <row r="42" spans="1:21">
      <c r="A42" s="26" t="s">
        <v>67</v>
      </c>
      <c r="B42" s="27">
        <v>141.9</v>
      </c>
      <c r="C42" s="28" t="s">
        <v>120</v>
      </c>
      <c r="D42" s="27">
        <v>141</v>
      </c>
      <c r="E42" s="28"/>
      <c r="F42" s="27">
        <v>141</v>
      </c>
      <c r="G42" s="28"/>
      <c r="H42" s="27">
        <v>141</v>
      </c>
      <c r="I42" s="28"/>
      <c r="J42" s="27">
        <v>141</v>
      </c>
      <c r="K42" s="28"/>
      <c r="L42" s="27">
        <v>94</v>
      </c>
      <c r="M42" s="28"/>
      <c r="N42" s="27">
        <v>141</v>
      </c>
      <c r="O42" s="28"/>
      <c r="P42" s="27">
        <v>119.477</v>
      </c>
      <c r="Q42" s="28"/>
      <c r="R42" s="27">
        <v>114.81399999999999</v>
      </c>
      <c r="S42" s="28"/>
      <c r="T42" s="27">
        <v>122.119</v>
      </c>
      <c r="U42" s="28" t="s">
        <v>120</v>
      </c>
    </row>
    <row r="43" spans="1:21">
      <c r="A43" s="26" t="s">
        <v>68</v>
      </c>
      <c r="B43" s="29">
        <v>0</v>
      </c>
      <c r="C43" s="30" t="s">
        <v>120</v>
      </c>
      <c r="D43" s="29">
        <v>0</v>
      </c>
      <c r="E43" s="30"/>
      <c r="F43" s="29">
        <v>0</v>
      </c>
      <c r="G43" s="30"/>
      <c r="H43" s="29">
        <v>0</v>
      </c>
      <c r="I43" s="30"/>
      <c r="J43" s="29">
        <v>0</v>
      </c>
      <c r="K43" s="30"/>
      <c r="L43" s="29">
        <v>0</v>
      </c>
      <c r="M43" s="30"/>
      <c r="N43" s="29">
        <v>0</v>
      </c>
      <c r="O43" s="30"/>
      <c r="P43" s="29">
        <v>0</v>
      </c>
      <c r="Q43" s="30"/>
      <c r="R43" s="29">
        <v>0</v>
      </c>
      <c r="S43" s="30"/>
      <c r="T43" s="29">
        <v>0</v>
      </c>
      <c r="U43" s="30" t="s">
        <v>120</v>
      </c>
    </row>
    <row r="44" spans="1:21">
      <c r="A44" s="26" t="s">
        <v>69</v>
      </c>
      <c r="B44" s="28">
        <v>44.3</v>
      </c>
      <c r="C44" s="28" t="s">
        <v>120</v>
      </c>
      <c r="D44" s="28">
        <v>44.3</v>
      </c>
      <c r="E44" s="28"/>
      <c r="F44" s="27">
        <v>0</v>
      </c>
      <c r="G44" s="28"/>
      <c r="H44" s="27">
        <v>0</v>
      </c>
      <c r="I44" s="28"/>
      <c r="J44" s="27">
        <v>0</v>
      </c>
      <c r="K44" s="28"/>
      <c r="L44" s="28">
        <v>44.3</v>
      </c>
      <c r="M44" s="28"/>
      <c r="N44" s="27">
        <v>0</v>
      </c>
      <c r="O44" s="28"/>
      <c r="P44" s="27">
        <v>18.337</v>
      </c>
      <c r="Q44" s="28"/>
      <c r="R44" s="27">
        <v>19.225000000000001</v>
      </c>
      <c r="S44" s="28"/>
      <c r="T44" s="27">
        <v>19.181000000000001</v>
      </c>
      <c r="U44" s="28" t="s">
        <v>120</v>
      </c>
    </row>
    <row r="45" spans="1:21">
      <c r="A45" s="26" t="s">
        <v>70</v>
      </c>
      <c r="B45" s="29">
        <v>6955.1</v>
      </c>
      <c r="C45" s="30" t="s">
        <v>120</v>
      </c>
      <c r="D45" s="29">
        <v>6512</v>
      </c>
      <c r="E45" s="30"/>
      <c r="F45" s="29">
        <v>6292</v>
      </c>
      <c r="G45" s="30"/>
      <c r="H45" s="29">
        <v>6028</v>
      </c>
      <c r="I45" s="30"/>
      <c r="J45" s="29">
        <v>5940</v>
      </c>
      <c r="K45" s="30"/>
      <c r="L45" s="29">
        <v>5808</v>
      </c>
      <c r="M45" s="30"/>
      <c r="N45" s="29">
        <v>5808</v>
      </c>
      <c r="O45" s="30"/>
      <c r="P45" s="29">
        <v>6076.72</v>
      </c>
      <c r="Q45" s="30"/>
      <c r="R45" s="29">
        <v>6100.9070000000002</v>
      </c>
      <c r="S45" s="30"/>
      <c r="T45" s="29">
        <v>5678.9290000000001</v>
      </c>
      <c r="U45" s="30" t="s">
        <v>120</v>
      </c>
    </row>
    <row r="46" spans="1:21">
      <c r="A46" s="26" t="s">
        <v>71</v>
      </c>
      <c r="B46" s="28">
        <v>0</v>
      </c>
      <c r="C46" s="28" t="s">
        <v>120</v>
      </c>
      <c r="D46" s="27">
        <v>0</v>
      </c>
      <c r="E46" s="28"/>
      <c r="F46" s="28">
        <v>0</v>
      </c>
      <c r="G46" s="28"/>
      <c r="H46" s="28">
        <v>0</v>
      </c>
      <c r="I46" s="28"/>
      <c r="J46" s="28">
        <v>0</v>
      </c>
      <c r="K46" s="28"/>
      <c r="L46" s="28">
        <v>0</v>
      </c>
      <c r="M46" s="28"/>
      <c r="N46" s="28">
        <v>0</v>
      </c>
      <c r="O46" s="28"/>
      <c r="P46" s="28">
        <v>0</v>
      </c>
      <c r="Q46" s="28"/>
      <c r="R46" s="28">
        <v>0</v>
      </c>
      <c r="S46" s="28"/>
      <c r="T46" s="28">
        <v>0</v>
      </c>
      <c r="U46" s="28" t="s">
        <v>120</v>
      </c>
    </row>
    <row r="47" spans="1:21">
      <c r="A47" s="26" t="s">
        <v>72</v>
      </c>
      <c r="B47" s="29">
        <v>5071.5</v>
      </c>
      <c r="C47" s="30" t="s">
        <v>120</v>
      </c>
      <c r="D47" s="29">
        <v>5632</v>
      </c>
      <c r="E47" s="30"/>
      <c r="F47" s="29">
        <v>6292</v>
      </c>
      <c r="G47" s="30"/>
      <c r="H47" s="29">
        <v>6424</v>
      </c>
      <c r="I47" s="30"/>
      <c r="J47" s="29">
        <v>7216</v>
      </c>
      <c r="K47" s="30"/>
      <c r="L47" s="29">
        <v>8316</v>
      </c>
      <c r="M47" s="30"/>
      <c r="N47" s="29">
        <v>9680</v>
      </c>
      <c r="O47" s="30"/>
      <c r="P47" s="29">
        <v>13811.217000000001</v>
      </c>
      <c r="Q47" s="30"/>
      <c r="R47" s="29">
        <v>15476.56</v>
      </c>
      <c r="S47" s="30"/>
      <c r="T47" s="29">
        <v>17568.099999999999</v>
      </c>
      <c r="U47" s="30" t="s">
        <v>120</v>
      </c>
    </row>
    <row r="48" spans="1:21">
      <c r="A48" s="26" t="s">
        <v>73</v>
      </c>
      <c r="B48" s="27">
        <v>0</v>
      </c>
      <c r="C48" s="28" t="s">
        <v>120</v>
      </c>
      <c r="D48" s="27">
        <v>0</v>
      </c>
      <c r="E48" s="28"/>
      <c r="F48" s="27">
        <v>0</v>
      </c>
      <c r="G48" s="28"/>
      <c r="H48" s="28">
        <v>0</v>
      </c>
      <c r="I48" s="28"/>
      <c r="J48" s="27">
        <v>0</v>
      </c>
      <c r="K48" s="28"/>
      <c r="L48" s="27">
        <v>0</v>
      </c>
      <c r="M48" s="28"/>
      <c r="N48" s="27">
        <v>0</v>
      </c>
      <c r="O48" s="28"/>
      <c r="P48" s="27">
        <v>0.216</v>
      </c>
      <c r="Q48" s="28"/>
      <c r="R48" s="27">
        <v>0.216</v>
      </c>
      <c r="S48" s="28"/>
      <c r="T48" s="27">
        <v>0.432</v>
      </c>
      <c r="U48" s="28" t="s">
        <v>120</v>
      </c>
    </row>
    <row r="49" spans="1:21">
      <c r="A49" s="26" t="s">
        <v>74</v>
      </c>
      <c r="B49" s="30">
        <v>14405</v>
      </c>
      <c r="C49" s="30" t="s">
        <v>120</v>
      </c>
      <c r="D49" s="30">
        <v>13588</v>
      </c>
      <c r="E49" s="30"/>
      <c r="F49" s="30">
        <v>12814</v>
      </c>
      <c r="G49" s="30"/>
      <c r="H49" s="30">
        <v>12040</v>
      </c>
      <c r="I49" s="30"/>
      <c r="J49" s="29">
        <v>11008</v>
      </c>
      <c r="K49" s="30"/>
      <c r="L49" s="29">
        <v>13072</v>
      </c>
      <c r="M49" s="30"/>
      <c r="N49" s="30">
        <v>14362</v>
      </c>
      <c r="O49" s="30"/>
      <c r="P49" s="29">
        <v>14660.902</v>
      </c>
      <c r="Q49" s="30"/>
      <c r="R49" s="29">
        <v>14824.094999999999</v>
      </c>
      <c r="S49" s="30"/>
      <c r="T49" s="29">
        <v>14648.281000000001</v>
      </c>
      <c r="U49" s="30" t="s">
        <v>120</v>
      </c>
    </row>
    <row r="50" spans="1:21">
      <c r="A50" s="26" t="s">
        <v>75</v>
      </c>
      <c r="B50" s="28">
        <v>3676.4</v>
      </c>
      <c r="C50" s="28" t="s">
        <v>120</v>
      </c>
      <c r="D50" s="28">
        <v>3514.8</v>
      </c>
      <c r="E50" s="28"/>
      <c r="F50" s="28">
        <v>3555.2</v>
      </c>
      <c r="G50" s="28"/>
      <c r="H50" s="27">
        <v>4161.2</v>
      </c>
      <c r="I50" s="28"/>
      <c r="J50" s="27">
        <v>4646</v>
      </c>
      <c r="K50" s="28"/>
      <c r="L50" s="27">
        <v>3232</v>
      </c>
      <c r="M50" s="28"/>
      <c r="N50" s="27">
        <v>3918.8</v>
      </c>
      <c r="O50" s="28"/>
      <c r="P50" s="27">
        <v>4154.13</v>
      </c>
      <c r="Q50" s="28"/>
      <c r="R50" s="27">
        <v>4029.4560000000001</v>
      </c>
      <c r="S50" s="28"/>
      <c r="T50" s="27">
        <v>4709.2259999999997</v>
      </c>
      <c r="U50" s="28" t="s">
        <v>120</v>
      </c>
    </row>
    <row r="51" spans="1:21">
      <c r="A51" s="26" t="s">
        <v>76</v>
      </c>
      <c r="B51" s="29">
        <v>40.200000000000003</v>
      </c>
      <c r="C51" s="30" t="s">
        <v>120</v>
      </c>
      <c r="D51" s="30">
        <v>40</v>
      </c>
      <c r="E51" s="30"/>
      <c r="F51" s="29">
        <v>40</v>
      </c>
      <c r="G51" s="30"/>
      <c r="H51" s="29">
        <v>40</v>
      </c>
      <c r="I51" s="30"/>
      <c r="J51" s="29">
        <v>40</v>
      </c>
      <c r="K51" s="30"/>
      <c r="L51" s="29">
        <v>40</v>
      </c>
      <c r="M51" s="30"/>
      <c r="N51" s="29">
        <v>40</v>
      </c>
      <c r="O51" s="30"/>
      <c r="P51" s="29">
        <v>41.84</v>
      </c>
      <c r="Q51" s="30"/>
      <c r="R51" s="30">
        <v>39.96</v>
      </c>
      <c r="S51" s="30"/>
      <c r="T51" s="29">
        <v>40.119999999999997</v>
      </c>
      <c r="U51" s="30" t="s">
        <v>120</v>
      </c>
    </row>
    <row r="52" spans="1:21">
      <c r="A52" s="26" t="s">
        <v>77</v>
      </c>
      <c r="B52" s="28">
        <v>201</v>
      </c>
      <c r="C52" s="28" t="s">
        <v>120</v>
      </c>
      <c r="D52" s="28">
        <v>160</v>
      </c>
      <c r="E52" s="28"/>
      <c r="F52" s="28">
        <v>160</v>
      </c>
      <c r="G52" s="28"/>
      <c r="H52" s="28">
        <v>160</v>
      </c>
      <c r="I52" s="28"/>
      <c r="J52" s="28">
        <v>160</v>
      </c>
      <c r="K52" s="28"/>
      <c r="L52" s="28">
        <v>160</v>
      </c>
      <c r="M52" s="28"/>
      <c r="N52" s="27">
        <v>160</v>
      </c>
      <c r="O52" s="28"/>
      <c r="P52" s="28">
        <v>160</v>
      </c>
      <c r="Q52" s="28"/>
      <c r="R52" s="27">
        <v>143.88</v>
      </c>
      <c r="S52" s="28"/>
      <c r="T52" s="27">
        <v>170.08</v>
      </c>
      <c r="U52" s="28" t="s">
        <v>120</v>
      </c>
    </row>
    <row r="53" spans="1:21">
      <c r="A53" s="26" t="s">
        <v>78</v>
      </c>
      <c r="B53" s="30">
        <v>0</v>
      </c>
      <c r="C53" s="30" t="s">
        <v>120</v>
      </c>
      <c r="D53" s="30">
        <v>0</v>
      </c>
      <c r="E53" s="30"/>
      <c r="F53" s="30">
        <v>0</v>
      </c>
      <c r="G53" s="30"/>
      <c r="H53" s="30">
        <v>0</v>
      </c>
      <c r="I53" s="30"/>
      <c r="J53" s="30">
        <v>0</v>
      </c>
      <c r="K53" s="30"/>
      <c r="L53" s="30">
        <v>0</v>
      </c>
      <c r="M53" s="30"/>
      <c r="N53" s="30">
        <v>0</v>
      </c>
      <c r="O53" s="30"/>
      <c r="P53" s="30">
        <v>3.44</v>
      </c>
      <c r="Q53" s="30"/>
      <c r="R53" s="30">
        <v>4.4400000000000004</v>
      </c>
      <c r="S53" s="30"/>
      <c r="T53" s="30">
        <v>1.64</v>
      </c>
      <c r="U53" s="30" t="s">
        <v>120</v>
      </c>
    </row>
    <row r="54" spans="1:21">
      <c r="A54" s="26" t="s">
        <v>79</v>
      </c>
      <c r="B54" s="28">
        <v>13877.5</v>
      </c>
      <c r="C54" s="28" t="s">
        <v>120</v>
      </c>
      <c r="D54" s="28">
        <v>0</v>
      </c>
      <c r="E54" s="28"/>
      <c r="F54" s="28">
        <v>0</v>
      </c>
      <c r="G54" s="28"/>
      <c r="H54" s="28">
        <v>66</v>
      </c>
      <c r="I54" s="28"/>
      <c r="J54" s="28">
        <v>264</v>
      </c>
      <c r="K54" s="28"/>
      <c r="L54" s="28">
        <v>1023</v>
      </c>
      <c r="M54" s="28"/>
      <c r="N54" s="28">
        <v>264</v>
      </c>
      <c r="O54" s="28"/>
      <c r="P54" s="28">
        <v>231</v>
      </c>
      <c r="Q54" s="28"/>
      <c r="R54" s="28">
        <v>275.517</v>
      </c>
      <c r="S54" s="28"/>
      <c r="T54" s="28">
        <v>421.77300000000002</v>
      </c>
      <c r="U54" s="28" t="s">
        <v>120</v>
      </c>
    </row>
    <row r="55" spans="1:21">
      <c r="A55" s="26" t="s">
        <v>80</v>
      </c>
      <c r="B55" s="30">
        <v>522.6</v>
      </c>
      <c r="C55" s="30" t="s">
        <v>120</v>
      </c>
      <c r="D55" s="30">
        <v>560</v>
      </c>
      <c r="E55" s="30"/>
      <c r="F55" s="30">
        <v>440</v>
      </c>
      <c r="G55" s="30"/>
      <c r="H55" s="29">
        <v>280</v>
      </c>
      <c r="I55" s="30"/>
      <c r="J55" s="30">
        <v>280</v>
      </c>
      <c r="K55" s="30"/>
      <c r="L55" s="30">
        <v>360</v>
      </c>
      <c r="M55" s="30"/>
      <c r="N55" s="29">
        <v>640</v>
      </c>
      <c r="O55" s="30"/>
      <c r="P55" s="29">
        <v>560</v>
      </c>
      <c r="Q55" s="30"/>
      <c r="R55" s="29">
        <v>585.96</v>
      </c>
      <c r="S55" s="30"/>
      <c r="T55" s="29">
        <v>1768.72</v>
      </c>
      <c r="U55" s="30" t="s">
        <v>120</v>
      </c>
    </row>
    <row r="56" spans="1:21">
      <c r="A56" s="26" t="s">
        <v>81</v>
      </c>
      <c r="B56" s="28">
        <v>0</v>
      </c>
      <c r="C56" s="28" t="s">
        <v>120</v>
      </c>
      <c r="D56" s="28">
        <v>0</v>
      </c>
      <c r="E56" s="28"/>
      <c r="F56" s="28">
        <v>0</v>
      </c>
      <c r="G56" s="28"/>
      <c r="H56" s="28">
        <v>0</v>
      </c>
      <c r="I56" s="28"/>
      <c r="J56" s="28">
        <v>0</v>
      </c>
      <c r="K56" s="28"/>
      <c r="L56" s="28">
        <v>0</v>
      </c>
      <c r="M56" s="28"/>
      <c r="N56" s="28">
        <v>0</v>
      </c>
      <c r="O56" s="28"/>
      <c r="P56" s="28">
        <v>0</v>
      </c>
      <c r="Q56" s="28"/>
      <c r="R56" s="28">
        <v>3.87</v>
      </c>
      <c r="S56" s="28"/>
      <c r="T56" s="28">
        <v>2.8380000000000001</v>
      </c>
      <c r="U56" s="28" t="s">
        <v>120</v>
      </c>
    </row>
    <row r="57" spans="1:21">
      <c r="A57" s="26" t="s">
        <v>82</v>
      </c>
      <c r="B57" s="29">
        <v>198065.63500000001</v>
      </c>
      <c r="C57" s="30" t="s">
        <v>120</v>
      </c>
      <c r="D57" s="29">
        <v>200567.492</v>
      </c>
      <c r="E57" s="30"/>
      <c r="F57" s="29">
        <v>217675.62400000001</v>
      </c>
      <c r="G57" s="30"/>
      <c r="H57" s="29">
        <v>212298.50399999999</v>
      </c>
      <c r="I57" s="30"/>
      <c r="J57" s="29">
        <v>221238.63500000001</v>
      </c>
      <c r="K57" s="30"/>
      <c r="L57" s="29">
        <v>219164.04699999999</v>
      </c>
      <c r="M57" s="30"/>
      <c r="N57" s="29">
        <v>206892.99</v>
      </c>
      <c r="O57" s="30"/>
      <c r="P57" s="29">
        <v>193473.302</v>
      </c>
      <c r="Q57" s="30"/>
      <c r="R57" s="30">
        <v>206767.791</v>
      </c>
      <c r="S57" s="30"/>
      <c r="T57" s="29">
        <v>228209.26300000001</v>
      </c>
      <c r="U57" s="30" t="s">
        <v>120</v>
      </c>
    </row>
    <row r="58" spans="1:21">
      <c r="A58" s="26" t="s">
        <v>19</v>
      </c>
      <c r="B58" s="27">
        <v>44205.635000000002</v>
      </c>
      <c r="C58" s="28" t="s">
        <v>120</v>
      </c>
      <c r="D58" s="27">
        <v>45331.491999999998</v>
      </c>
      <c r="E58" s="28"/>
      <c r="F58" s="27">
        <v>45024.624000000003</v>
      </c>
      <c r="G58" s="28"/>
      <c r="H58" s="27">
        <v>44411.504000000001</v>
      </c>
      <c r="I58" s="28"/>
      <c r="J58" s="27">
        <v>46306.235000000001</v>
      </c>
      <c r="K58" s="28"/>
      <c r="L58" s="28">
        <v>46342.858</v>
      </c>
      <c r="M58" s="28"/>
      <c r="N58" s="27">
        <v>49610.771999999997</v>
      </c>
      <c r="O58" s="28"/>
      <c r="P58" s="27">
        <v>48490.546000000002</v>
      </c>
      <c r="Q58" s="28"/>
      <c r="R58" s="27">
        <v>50611.398999999998</v>
      </c>
      <c r="S58" s="28"/>
      <c r="T58" s="27">
        <v>49729.277000000002</v>
      </c>
      <c r="U58" s="28" t="s">
        <v>120</v>
      </c>
    </row>
    <row r="59" spans="1:21">
      <c r="A59" s="26" t="s">
        <v>83</v>
      </c>
      <c r="B59" s="30">
        <v>153821</v>
      </c>
      <c r="C59" s="30" t="s">
        <v>120</v>
      </c>
      <c r="D59" s="30">
        <v>155196</v>
      </c>
      <c r="E59" s="30"/>
      <c r="F59" s="30">
        <v>172603</v>
      </c>
      <c r="G59" s="30"/>
      <c r="H59" s="30">
        <v>167814</v>
      </c>
      <c r="I59" s="30"/>
      <c r="J59" s="30">
        <v>174325</v>
      </c>
      <c r="K59" s="30"/>
      <c r="L59" s="30">
        <v>172205</v>
      </c>
      <c r="M59" s="30"/>
      <c r="N59" s="30">
        <v>156152</v>
      </c>
      <c r="O59" s="30"/>
      <c r="P59" s="30">
        <v>143729</v>
      </c>
      <c r="Q59" s="30"/>
      <c r="R59" s="30">
        <v>154603</v>
      </c>
      <c r="S59" s="30"/>
      <c r="T59" s="30">
        <v>176630</v>
      </c>
      <c r="U59" s="30" t="s">
        <v>120</v>
      </c>
    </row>
    <row r="60" spans="1:21">
      <c r="A60" s="26" t="s">
        <v>18</v>
      </c>
      <c r="B60" s="27">
        <v>0</v>
      </c>
      <c r="C60" s="28" t="s">
        <v>120</v>
      </c>
      <c r="D60" s="27">
        <v>0</v>
      </c>
      <c r="E60" s="28"/>
      <c r="F60" s="27">
        <v>0</v>
      </c>
      <c r="G60" s="28"/>
      <c r="H60" s="27">
        <v>0</v>
      </c>
      <c r="I60" s="28"/>
      <c r="J60" s="27">
        <v>9.9</v>
      </c>
      <c r="K60" s="28"/>
      <c r="L60" s="27">
        <v>30.19</v>
      </c>
      <c r="M60" s="28"/>
      <c r="N60" s="28">
        <v>39.218000000000004</v>
      </c>
      <c r="O60" s="28"/>
      <c r="P60" s="27">
        <v>33.155999999999999</v>
      </c>
      <c r="Q60" s="28"/>
      <c r="R60" s="27">
        <v>29.257000000000001</v>
      </c>
      <c r="S60" s="28"/>
      <c r="T60" s="27">
        <v>15.707000000000001</v>
      </c>
      <c r="U60" s="28" t="s">
        <v>120</v>
      </c>
    </row>
    <row r="61" spans="1:21">
      <c r="A61" s="26" t="s">
        <v>84</v>
      </c>
      <c r="B61" s="30">
        <v>0</v>
      </c>
      <c r="C61" s="30" t="s">
        <v>120</v>
      </c>
      <c r="D61" s="30">
        <v>0</v>
      </c>
      <c r="E61" s="30"/>
      <c r="F61" s="30">
        <v>0</v>
      </c>
      <c r="G61" s="30"/>
      <c r="H61" s="30">
        <v>0</v>
      </c>
      <c r="I61" s="30"/>
      <c r="J61" s="30">
        <v>0</v>
      </c>
      <c r="K61" s="30"/>
      <c r="L61" s="30">
        <v>0</v>
      </c>
      <c r="M61" s="30"/>
      <c r="N61" s="30">
        <v>0</v>
      </c>
      <c r="O61" s="30"/>
      <c r="P61" s="30">
        <v>0</v>
      </c>
      <c r="Q61" s="30"/>
      <c r="R61" s="30">
        <v>0</v>
      </c>
      <c r="S61" s="30"/>
      <c r="T61" s="30">
        <v>0</v>
      </c>
      <c r="U61" s="30" t="s">
        <v>120</v>
      </c>
    </row>
    <row r="62" spans="1:21">
      <c r="A62" s="26" t="s">
        <v>85</v>
      </c>
      <c r="B62" s="28">
        <v>0</v>
      </c>
      <c r="C62" s="28" t="s">
        <v>120</v>
      </c>
      <c r="D62" s="28">
        <v>0</v>
      </c>
      <c r="E62" s="28"/>
      <c r="F62" s="28">
        <v>0</v>
      </c>
      <c r="G62" s="28"/>
      <c r="H62" s="28">
        <v>0</v>
      </c>
      <c r="I62" s="28"/>
      <c r="J62" s="28">
        <v>0</v>
      </c>
      <c r="K62" s="28"/>
      <c r="L62" s="28">
        <v>0</v>
      </c>
      <c r="M62" s="28"/>
      <c r="N62" s="28">
        <v>0</v>
      </c>
      <c r="O62" s="28"/>
      <c r="P62" s="28">
        <v>0</v>
      </c>
      <c r="Q62" s="28"/>
      <c r="R62" s="28">
        <v>0</v>
      </c>
      <c r="S62" s="28"/>
      <c r="T62" s="27">
        <v>0</v>
      </c>
      <c r="U62" s="28" t="s">
        <v>120</v>
      </c>
    </row>
    <row r="63" spans="1:21">
      <c r="A63" s="26" t="s">
        <v>86</v>
      </c>
      <c r="B63" s="30">
        <v>0</v>
      </c>
      <c r="C63" s="30" t="s">
        <v>120</v>
      </c>
      <c r="D63" s="30">
        <v>0</v>
      </c>
      <c r="E63" s="30"/>
      <c r="F63" s="30">
        <v>0</v>
      </c>
      <c r="G63" s="30"/>
      <c r="H63" s="30">
        <v>0</v>
      </c>
      <c r="I63" s="30"/>
      <c r="J63" s="30">
        <v>0</v>
      </c>
      <c r="K63" s="30"/>
      <c r="L63" s="30">
        <v>0</v>
      </c>
      <c r="M63" s="30"/>
      <c r="N63" s="30">
        <v>0</v>
      </c>
      <c r="O63" s="30"/>
      <c r="P63" s="30">
        <v>0</v>
      </c>
      <c r="Q63" s="30"/>
      <c r="R63" s="30">
        <v>0</v>
      </c>
      <c r="S63" s="30"/>
      <c r="T63" s="30">
        <v>0</v>
      </c>
      <c r="U63" s="30" t="s">
        <v>120</v>
      </c>
    </row>
    <row r="64" spans="1:21">
      <c r="A64" s="26" t="s">
        <v>87</v>
      </c>
      <c r="B64" s="28">
        <v>0</v>
      </c>
      <c r="C64" s="28" t="s">
        <v>120</v>
      </c>
      <c r="D64" s="28">
        <v>0</v>
      </c>
      <c r="E64" s="28"/>
      <c r="F64" s="28">
        <v>0</v>
      </c>
      <c r="G64" s="28"/>
      <c r="H64" s="28">
        <v>0</v>
      </c>
      <c r="I64" s="28"/>
      <c r="J64" s="28">
        <v>0</v>
      </c>
      <c r="K64" s="28"/>
      <c r="L64" s="28">
        <v>0</v>
      </c>
      <c r="M64" s="28"/>
      <c r="N64" s="28">
        <v>0</v>
      </c>
      <c r="O64" s="28"/>
      <c r="P64" s="28">
        <v>0</v>
      </c>
      <c r="Q64" s="28"/>
      <c r="R64" s="28">
        <v>0</v>
      </c>
      <c r="S64" s="28"/>
      <c r="T64" s="28">
        <v>0</v>
      </c>
      <c r="U64" s="28" t="s">
        <v>120</v>
      </c>
    </row>
    <row r="65" spans="1:21">
      <c r="A65" s="26" t="s">
        <v>88</v>
      </c>
      <c r="B65" s="30">
        <v>0</v>
      </c>
      <c r="C65" s="30" t="s">
        <v>120</v>
      </c>
      <c r="D65" s="30">
        <v>0</v>
      </c>
      <c r="E65" s="30"/>
      <c r="F65" s="30">
        <v>0</v>
      </c>
      <c r="G65" s="30"/>
      <c r="H65" s="30">
        <v>0</v>
      </c>
      <c r="I65" s="30"/>
      <c r="J65" s="30">
        <v>440.9</v>
      </c>
      <c r="K65" s="30"/>
      <c r="L65" s="30">
        <v>429.4</v>
      </c>
      <c r="M65" s="30"/>
      <c r="N65" s="30">
        <v>454.8</v>
      </c>
      <c r="O65" s="30"/>
      <c r="P65" s="30">
        <v>465</v>
      </c>
      <c r="Q65" s="30"/>
      <c r="R65" s="30">
        <v>680.2</v>
      </c>
      <c r="S65" s="30"/>
      <c r="T65" s="29">
        <v>901.86699999999996</v>
      </c>
      <c r="U65" s="30" t="s">
        <v>120</v>
      </c>
    </row>
    <row r="66" spans="1:21">
      <c r="A66" s="26" t="s">
        <v>89</v>
      </c>
      <c r="B66" s="28">
        <v>0</v>
      </c>
      <c r="C66" s="28" t="s">
        <v>120</v>
      </c>
      <c r="D66" s="27">
        <v>0</v>
      </c>
      <c r="E66" s="28"/>
      <c r="F66" s="27">
        <v>0</v>
      </c>
      <c r="G66" s="28"/>
      <c r="H66" s="27">
        <v>0</v>
      </c>
      <c r="I66" s="28"/>
      <c r="J66" s="27">
        <v>0</v>
      </c>
      <c r="K66" s="28"/>
      <c r="L66" s="28">
        <v>0</v>
      </c>
      <c r="M66" s="28"/>
      <c r="N66" s="27">
        <v>0</v>
      </c>
      <c r="O66" s="28"/>
      <c r="P66" s="28">
        <v>29.6</v>
      </c>
      <c r="Q66" s="28"/>
      <c r="R66" s="28">
        <v>70.980999999999995</v>
      </c>
      <c r="S66" s="28"/>
      <c r="T66" s="27">
        <v>19.388000000000002</v>
      </c>
      <c r="U66" s="28" t="s">
        <v>120</v>
      </c>
    </row>
    <row r="67" spans="1:21">
      <c r="A67" s="26" t="s">
        <v>90</v>
      </c>
      <c r="B67" s="29">
        <v>0</v>
      </c>
      <c r="C67" s="30" t="s">
        <v>120</v>
      </c>
      <c r="D67" s="29">
        <v>0</v>
      </c>
      <c r="E67" s="30"/>
      <c r="F67" s="29">
        <v>0</v>
      </c>
      <c r="G67" s="30"/>
      <c r="H67" s="29">
        <v>0</v>
      </c>
      <c r="I67" s="30"/>
      <c r="J67" s="29">
        <v>0</v>
      </c>
      <c r="K67" s="30"/>
      <c r="L67" s="30">
        <v>0</v>
      </c>
      <c r="M67" s="30"/>
      <c r="N67" s="29">
        <v>53.6</v>
      </c>
      <c r="O67" s="30"/>
      <c r="P67" s="29">
        <v>118.28700000000001</v>
      </c>
      <c r="Q67" s="30"/>
      <c r="R67" s="29">
        <v>123.363</v>
      </c>
      <c r="S67" s="30"/>
      <c r="T67" s="29">
        <v>164.40299999999999</v>
      </c>
      <c r="U67" s="30" t="s">
        <v>120</v>
      </c>
    </row>
    <row r="68" spans="1:21">
      <c r="A68" s="26" t="s">
        <v>91</v>
      </c>
      <c r="B68" s="28">
        <v>0</v>
      </c>
      <c r="C68" s="28" t="s">
        <v>120</v>
      </c>
      <c r="D68" s="28">
        <v>0</v>
      </c>
      <c r="E68" s="28"/>
      <c r="F68" s="28">
        <v>0</v>
      </c>
      <c r="G68" s="28"/>
      <c r="H68" s="28">
        <v>0</v>
      </c>
      <c r="I68" s="28"/>
      <c r="J68" s="28">
        <v>0</v>
      </c>
      <c r="K68" s="28"/>
      <c r="L68" s="28">
        <v>0</v>
      </c>
      <c r="M68" s="28"/>
      <c r="N68" s="28">
        <v>0</v>
      </c>
      <c r="O68" s="28"/>
      <c r="P68" s="28">
        <v>0</v>
      </c>
      <c r="Q68" s="28"/>
      <c r="R68" s="28">
        <v>0</v>
      </c>
      <c r="S68" s="28"/>
      <c r="T68" s="28">
        <v>0</v>
      </c>
      <c r="U68" s="28" t="s">
        <v>120</v>
      </c>
    </row>
    <row r="69" spans="1:21">
      <c r="A69" s="26" t="s">
        <v>92</v>
      </c>
      <c r="B69" s="30">
        <v>0</v>
      </c>
      <c r="C69" s="30" t="s">
        <v>120</v>
      </c>
      <c r="D69" s="29">
        <v>0</v>
      </c>
      <c r="E69" s="30"/>
      <c r="F69" s="30">
        <v>0</v>
      </c>
      <c r="G69" s="30"/>
      <c r="H69" s="30">
        <v>0</v>
      </c>
      <c r="I69" s="30"/>
      <c r="J69" s="29">
        <v>85.6</v>
      </c>
      <c r="K69" s="30"/>
      <c r="L69" s="30">
        <v>85.6</v>
      </c>
      <c r="M69" s="30"/>
      <c r="N69" s="29">
        <v>513.6</v>
      </c>
      <c r="O69" s="30"/>
      <c r="P69" s="29">
        <v>536.71400000000006</v>
      </c>
      <c r="Q69" s="30"/>
      <c r="R69" s="29">
        <v>574.09100000000001</v>
      </c>
      <c r="S69" s="30"/>
      <c r="T69" s="29">
        <v>670.65200000000004</v>
      </c>
      <c r="U69" s="30" t="s">
        <v>120</v>
      </c>
    </row>
    <row r="70" spans="1:21">
      <c r="A70" s="26" t="s">
        <v>93</v>
      </c>
      <c r="B70" s="28">
        <v>0</v>
      </c>
      <c r="C70" s="28" t="s">
        <v>120</v>
      </c>
      <c r="D70" s="28">
        <v>0</v>
      </c>
      <c r="E70" s="28"/>
      <c r="F70" s="28">
        <v>0</v>
      </c>
      <c r="G70" s="28"/>
      <c r="H70" s="28">
        <v>0</v>
      </c>
      <c r="I70" s="28"/>
      <c r="J70" s="28">
        <v>0</v>
      </c>
      <c r="K70" s="28"/>
      <c r="L70" s="28">
        <v>0</v>
      </c>
      <c r="M70" s="28"/>
      <c r="N70" s="28">
        <v>0</v>
      </c>
      <c r="O70" s="28"/>
      <c r="P70" s="28">
        <v>0</v>
      </c>
      <c r="Q70" s="28"/>
      <c r="R70" s="28">
        <v>0</v>
      </c>
      <c r="S70" s="28"/>
      <c r="T70" s="28">
        <v>0</v>
      </c>
      <c r="U70" s="28" t="s">
        <v>120</v>
      </c>
    </row>
    <row r="71" spans="1:21">
      <c r="A71" s="26" t="s">
        <v>94</v>
      </c>
      <c r="B71" s="30">
        <v>0</v>
      </c>
      <c r="C71" s="30" t="s">
        <v>120</v>
      </c>
      <c r="D71" s="30">
        <v>0</v>
      </c>
      <c r="E71" s="30"/>
      <c r="F71" s="30">
        <v>0</v>
      </c>
      <c r="G71" s="30"/>
      <c r="H71" s="30">
        <v>0</v>
      </c>
      <c r="I71" s="30"/>
      <c r="J71" s="30">
        <v>0</v>
      </c>
      <c r="K71" s="30"/>
      <c r="L71" s="30">
        <v>0</v>
      </c>
      <c r="M71" s="30"/>
      <c r="N71" s="30">
        <v>0</v>
      </c>
      <c r="O71" s="30"/>
      <c r="P71" s="30">
        <v>0</v>
      </c>
      <c r="Q71" s="30"/>
      <c r="R71" s="30">
        <v>0</v>
      </c>
      <c r="S71" s="30"/>
      <c r="T71" s="30">
        <v>0</v>
      </c>
      <c r="U71" s="30" t="s">
        <v>120</v>
      </c>
    </row>
    <row r="72" spans="1:21">
      <c r="A72" s="26" t="s">
        <v>95</v>
      </c>
      <c r="B72" s="28">
        <v>0</v>
      </c>
      <c r="C72" s="28" t="s">
        <v>120</v>
      </c>
      <c r="D72" s="28">
        <v>0</v>
      </c>
      <c r="E72" s="28"/>
      <c r="F72" s="28">
        <v>0</v>
      </c>
      <c r="G72" s="28"/>
      <c r="H72" s="28">
        <v>0</v>
      </c>
      <c r="I72" s="28"/>
      <c r="J72" s="28">
        <v>0</v>
      </c>
      <c r="K72" s="28"/>
      <c r="L72" s="28">
        <v>0</v>
      </c>
      <c r="M72" s="28"/>
      <c r="N72" s="28">
        <v>0</v>
      </c>
      <c r="O72" s="28"/>
      <c r="P72" s="28">
        <v>0</v>
      </c>
      <c r="Q72" s="28"/>
      <c r="R72" s="28">
        <v>0</v>
      </c>
      <c r="S72" s="28"/>
      <c r="T72" s="28">
        <v>0</v>
      </c>
      <c r="U72" s="28" t="s">
        <v>120</v>
      </c>
    </row>
    <row r="73" spans="1:21">
      <c r="A73" s="26" t="s">
        <v>96</v>
      </c>
      <c r="B73" s="29">
        <v>0</v>
      </c>
      <c r="C73" s="30" t="s">
        <v>120</v>
      </c>
      <c r="D73" s="29">
        <v>0</v>
      </c>
      <c r="E73" s="30"/>
      <c r="F73" s="29">
        <v>0</v>
      </c>
      <c r="G73" s="30"/>
      <c r="H73" s="29">
        <v>0</v>
      </c>
      <c r="I73" s="30"/>
      <c r="J73" s="29">
        <v>0</v>
      </c>
      <c r="K73" s="30"/>
      <c r="L73" s="29">
        <v>0</v>
      </c>
      <c r="M73" s="30"/>
      <c r="N73" s="29">
        <v>0</v>
      </c>
      <c r="O73" s="30"/>
      <c r="P73" s="29">
        <v>0</v>
      </c>
      <c r="Q73" s="30"/>
      <c r="R73" s="29">
        <v>0</v>
      </c>
      <c r="S73" s="30"/>
      <c r="T73" s="29">
        <v>0</v>
      </c>
      <c r="U73" s="30" t="s">
        <v>120</v>
      </c>
    </row>
    <row r="74" spans="1:21">
      <c r="A74" s="26" t="s">
        <v>97</v>
      </c>
      <c r="B74" s="28">
        <v>18</v>
      </c>
      <c r="C74" s="28" t="s">
        <v>120</v>
      </c>
      <c r="D74" s="28">
        <v>22</v>
      </c>
      <c r="E74" s="28"/>
      <c r="F74" s="28">
        <v>48</v>
      </c>
      <c r="G74" s="28"/>
      <c r="H74" s="28">
        <v>73</v>
      </c>
      <c r="I74" s="28"/>
      <c r="J74" s="28">
        <v>71</v>
      </c>
      <c r="K74" s="28"/>
      <c r="L74" s="28">
        <v>71</v>
      </c>
      <c r="M74" s="28"/>
      <c r="N74" s="28">
        <v>69</v>
      </c>
      <c r="O74" s="28"/>
      <c r="P74" s="28">
        <v>71</v>
      </c>
      <c r="Q74" s="28"/>
      <c r="R74" s="28">
        <v>75.5</v>
      </c>
      <c r="S74" s="28"/>
      <c r="T74" s="27">
        <v>77.968999999999994</v>
      </c>
      <c r="U74" s="28" t="s">
        <v>120</v>
      </c>
    </row>
    <row r="75" spans="1:21">
      <c r="A75" s="26" t="s">
        <v>98</v>
      </c>
      <c r="B75" s="30">
        <v>0</v>
      </c>
      <c r="C75" s="30" t="s">
        <v>120</v>
      </c>
      <c r="D75" s="30">
        <v>0</v>
      </c>
      <c r="E75" s="30"/>
      <c r="F75" s="30">
        <v>0</v>
      </c>
      <c r="G75" s="30"/>
      <c r="H75" s="30">
        <v>0</v>
      </c>
      <c r="I75" s="30"/>
      <c r="J75" s="30">
        <v>0</v>
      </c>
      <c r="K75" s="30"/>
      <c r="L75" s="30">
        <v>0</v>
      </c>
      <c r="M75" s="30"/>
      <c r="N75" s="30">
        <v>0</v>
      </c>
      <c r="O75" s="30"/>
      <c r="P75" s="30">
        <v>0</v>
      </c>
      <c r="Q75" s="30"/>
      <c r="R75" s="30">
        <v>0</v>
      </c>
      <c r="S75" s="30"/>
      <c r="T75" s="29">
        <v>0</v>
      </c>
      <c r="U75" s="30" t="s">
        <v>120</v>
      </c>
    </row>
    <row r="76" spans="1:21">
      <c r="A76" s="26" t="s">
        <v>99</v>
      </c>
      <c r="B76" s="28">
        <v>21</v>
      </c>
      <c r="C76" s="28" t="s">
        <v>120</v>
      </c>
      <c r="D76" s="28">
        <v>18</v>
      </c>
      <c r="E76" s="28"/>
      <c r="F76" s="28">
        <v>0</v>
      </c>
      <c r="G76" s="28"/>
      <c r="H76" s="28">
        <v>0</v>
      </c>
      <c r="I76" s="28"/>
      <c r="J76" s="28">
        <v>0</v>
      </c>
      <c r="K76" s="28"/>
      <c r="L76" s="28">
        <v>0</v>
      </c>
      <c r="M76" s="28"/>
      <c r="N76" s="28">
        <v>0</v>
      </c>
      <c r="O76" s="28"/>
      <c r="P76" s="28">
        <v>0</v>
      </c>
      <c r="Q76" s="28"/>
      <c r="R76" s="28">
        <v>0</v>
      </c>
      <c r="S76" s="28"/>
      <c r="T76" s="27">
        <v>0</v>
      </c>
      <c r="U76" s="28" t="s">
        <v>120</v>
      </c>
    </row>
    <row r="77" spans="1:21">
      <c r="A77" s="26" t="s">
        <v>100</v>
      </c>
      <c r="B77" s="30">
        <v>20</v>
      </c>
      <c r="C77" s="30" t="s">
        <v>120</v>
      </c>
      <c r="D77" s="30">
        <v>18</v>
      </c>
      <c r="E77" s="30"/>
      <c r="F77" s="30">
        <v>0</v>
      </c>
      <c r="G77" s="30"/>
      <c r="H77" s="30">
        <v>0</v>
      </c>
      <c r="I77" s="30"/>
      <c r="J77" s="30">
        <v>0</v>
      </c>
      <c r="K77" s="30"/>
      <c r="L77" s="30">
        <v>0</v>
      </c>
      <c r="M77" s="30"/>
      <c r="N77" s="30">
        <v>0</v>
      </c>
      <c r="O77" s="30"/>
      <c r="P77" s="30">
        <v>0</v>
      </c>
      <c r="Q77" s="30"/>
      <c r="R77" s="30">
        <v>0</v>
      </c>
      <c r="S77" s="30"/>
      <c r="T77" s="29">
        <v>0</v>
      </c>
      <c r="U77" s="30" t="s">
        <v>120</v>
      </c>
    </row>
    <row r="78" spans="1:21">
      <c r="A78" s="26" t="s">
        <v>101</v>
      </c>
      <c r="B78" s="28">
        <v>20</v>
      </c>
      <c r="C78" s="28" t="s">
        <v>120</v>
      </c>
      <c r="D78" s="28">
        <v>18</v>
      </c>
      <c r="E78" s="28"/>
      <c r="F78" s="28">
        <v>0</v>
      </c>
      <c r="G78" s="28"/>
      <c r="H78" s="28">
        <v>0</v>
      </c>
      <c r="I78" s="28"/>
      <c r="J78" s="28">
        <v>0</v>
      </c>
      <c r="K78" s="28"/>
      <c r="L78" s="28">
        <v>0</v>
      </c>
      <c r="M78" s="28"/>
      <c r="N78" s="28">
        <v>0</v>
      </c>
      <c r="O78" s="28"/>
      <c r="P78" s="28">
        <v>0</v>
      </c>
      <c r="Q78" s="28"/>
      <c r="R78" s="28">
        <v>0</v>
      </c>
      <c r="S78" s="28"/>
      <c r="T78" s="27">
        <v>0</v>
      </c>
      <c r="U78" s="28" t="s">
        <v>120</v>
      </c>
    </row>
    <row r="79" spans="1:21">
      <c r="A79" s="26" t="s">
        <v>102</v>
      </c>
      <c r="B79" s="30">
        <v>0</v>
      </c>
      <c r="C79" s="30" t="s">
        <v>120</v>
      </c>
      <c r="D79" s="30">
        <v>0</v>
      </c>
      <c r="E79" s="30"/>
      <c r="F79" s="30">
        <v>0</v>
      </c>
      <c r="G79" s="30"/>
      <c r="H79" s="30">
        <v>0</v>
      </c>
      <c r="I79" s="30"/>
      <c r="J79" s="30">
        <v>0</v>
      </c>
      <c r="K79" s="30"/>
      <c r="L79" s="30">
        <v>0</v>
      </c>
      <c r="M79" s="30"/>
      <c r="N79" s="30">
        <v>0</v>
      </c>
      <c r="O79" s="30"/>
      <c r="P79" s="30">
        <v>0</v>
      </c>
      <c r="Q79" s="30"/>
      <c r="R79" s="30">
        <v>0</v>
      </c>
      <c r="S79" s="30"/>
      <c r="T79" s="30">
        <v>0</v>
      </c>
      <c r="U79" s="30" t="s">
        <v>120</v>
      </c>
    </row>
    <row r="80" spans="1:21">
      <c r="A80" s="26" t="s">
        <v>103</v>
      </c>
      <c r="B80" s="27">
        <v>0</v>
      </c>
      <c r="C80" s="28" t="s">
        <v>120</v>
      </c>
      <c r="D80" s="27">
        <v>0</v>
      </c>
      <c r="E80" s="28"/>
      <c r="F80" s="28">
        <v>0</v>
      </c>
      <c r="G80" s="28"/>
      <c r="H80" s="28">
        <v>0</v>
      </c>
      <c r="I80" s="28"/>
      <c r="J80" s="27">
        <v>0</v>
      </c>
      <c r="K80" s="28"/>
      <c r="L80" s="28">
        <v>0</v>
      </c>
      <c r="M80" s="28"/>
      <c r="N80" s="28">
        <v>0</v>
      </c>
      <c r="O80" s="28"/>
      <c r="P80" s="27">
        <v>0</v>
      </c>
      <c r="Q80" s="28"/>
      <c r="R80" s="28">
        <v>0</v>
      </c>
      <c r="S80" s="28"/>
      <c r="T80" s="27">
        <v>0</v>
      </c>
      <c r="U80" s="28" t="s">
        <v>120</v>
      </c>
    </row>
    <row r="81" spans="1:21">
      <c r="A81" s="26" t="s">
        <v>104</v>
      </c>
      <c r="B81" s="30">
        <v>0</v>
      </c>
      <c r="C81" s="30" t="s">
        <v>120</v>
      </c>
      <c r="D81" s="29">
        <v>0</v>
      </c>
      <c r="E81" s="30"/>
      <c r="F81" s="29">
        <v>0</v>
      </c>
      <c r="G81" s="30"/>
      <c r="H81" s="30">
        <v>0</v>
      </c>
      <c r="I81" s="30"/>
      <c r="J81" s="29">
        <v>0</v>
      </c>
      <c r="K81" s="30"/>
      <c r="L81" s="29">
        <v>0</v>
      </c>
      <c r="M81" s="30"/>
      <c r="N81" s="29">
        <v>0</v>
      </c>
      <c r="O81" s="30"/>
      <c r="P81" s="29">
        <v>0</v>
      </c>
      <c r="Q81" s="30"/>
      <c r="R81" s="29">
        <v>0</v>
      </c>
      <c r="S81" s="30"/>
      <c r="T81" s="29">
        <v>0</v>
      </c>
      <c r="U81" s="30" t="s">
        <v>120</v>
      </c>
    </row>
    <row r="82" spans="1:21">
      <c r="A82" s="26" t="s">
        <v>105</v>
      </c>
      <c r="B82" s="27">
        <v>39</v>
      </c>
      <c r="C82" s="28" t="s">
        <v>120</v>
      </c>
      <c r="D82" s="27">
        <v>40</v>
      </c>
      <c r="E82" s="28"/>
      <c r="F82" s="27">
        <v>48</v>
      </c>
      <c r="G82" s="28"/>
      <c r="H82" s="27">
        <v>73</v>
      </c>
      <c r="I82" s="28"/>
      <c r="J82" s="27">
        <v>597.5</v>
      </c>
      <c r="K82" s="28"/>
      <c r="L82" s="27">
        <v>586</v>
      </c>
      <c r="M82" s="28"/>
      <c r="N82" s="27">
        <v>1091</v>
      </c>
      <c r="O82" s="28"/>
      <c r="P82" s="27">
        <v>1220.6010000000001</v>
      </c>
      <c r="Q82" s="28"/>
      <c r="R82" s="27">
        <v>1524.135</v>
      </c>
      <c r="S82" s="28"/>
      <c r="T82" s="27">
        <v>1834.279</v>
      </c>
      <c r="U82" s="28" t="s">
        <v>120</v>
      </c>
    </row>
    <row r="83" spans="1:21">
      <c r="A83" s="26" t="s">
        <v>106</v>
      </c>
      <c r="B83" s="29">
        <v>48531.17</v>
      </c>
      <c r="C83" s="30" t="s">
        <v>120</v>
      </c>
      <c r="D83" s="29">
        <v>33983.5</v>
      </c>
      <c r="E83" s="30"/>
      <c r="F83" s="29">
        <v>33532.89</v>
      </c>
      <c r="G83" s="30"/>
      <c r="H83" s="29">
        <v>33218.9</v>
      </c>
      <c r="I83" s="30"/>
      <c r="J83" s="29">
        <v>33781.089999999997</v>
      </c>
      <c r="K83" s="30"/>
      <c r="L83" s="29">
        <v>35781.07</v>
      </c>
      <c r="M83" s="30"/>
      <c r="N83" s="29">
        <v>38907.68</v>
      </c>
      <c r="O83" s="30"/>
      <c r="P83" s="29">
        <v>44010.055999999997</v>
      </c>
      <c r="Q83" s="30"/>
      <c r="R83" s="29">
        <v>45770.464</v>
      </c>
      <c r="S83" s="30"/>
      <c r="T83" s="29">
        <v>49864.860999999997</v>
      </c>
      <c r="U83" s="30" t="s">
        <v>120</v>
      </c>
    </row>
    <row r="85" spans="1:21">
      <c r="A85" s="22" t="s">
        <v>122</v>
      </c>
    </row>
    <row r="86" spans="1:21">
      <c r="A86" s="22" t="s">
        <v>123</v>
      </c>
      <c r="B86" s="21" t="s">
        <v>124</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Inflow total</vt:lpstr>
      <vt:lpstr>Upgrading</vt:lpstr>
      <vt:lpstr>Reinstall</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till</cp:lastModifiedBy>
  <dcterms:created xsi:type="dcterms:W3CDTF">2009-05-27T15:40:55Z</dcterms:created>
  <dcterms:modified xsi:type="dcterms:W3CDTF">2021-03-30T10:31:18Z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ies>
</file>